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11300-25646\e\H31財政共有\修正用\"/>
    </mc:Choice>
  </mc:AlternateContent>
  <bookViews>
    <workbookView xWindow="0" yWindow="0" windowWidth="15360" windowHeight="7635"/>
  </bookViews>
  <sheets>
    <sheet name="総括表" sheetId="22" r:id="rId1"/>
    <sheet name="普通会計の状況" sheetId="23" r:id="rId2"/>
    <sheet name="各会計、関係団体の財政状況及び健全化判断比率" sheetId="24" r:id="rId3"/>
    <sheet name="財政比較分析表" sheetId="25" r:id="rId4"/>
    <sheet name="経常経費分析表（経常収支比率の分析）" sheetId="26" r:id="rId5"/>
    <sheet name="経常経費分析表（人件費・公債費・普通建設事業費の分析）" sheetId="27" r:id="rId6"/>
    <sheet name="性質別歳出決算分析表（住民一人当たりのコスト）" sheetId="28" r:id="rId7"/>
    <sheet name="目的別歳出決算分析表（住民一人当たりのコスト）" sheetId="29" r:id="rId8"/>
    <sheet name="実質収支比率等に係る経年分析" sheetId="30" r:id="rId9"/>
    <sheet name="連結実質赤字比率に係る赤字・黒字の構成分析" sheetId="31" r:id="rId10"/>
    <sheet name="実質公債費比率（分子）の構造" sheetId="32" r:id="rId11"/>
    <sheet name="将来負担比率（分子）の構造" sheetId="33" r:id="rId12"/>
    <sheet name="基金残高に係る経年分析" sheetId="21"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6" i="24" l="1"/>
  <c r="AF76" i="24" s="1"/>
  <c r="AA75" i="24"/>
  <c r="AF75" i="24" s="1"/>
  <c r="AA74" i="24"/>
  <c r="AF74" i="24" s="1"/>
  <c r="AA73" i="24"/>
  <c r="AF73" i="24" s="1"/>
  <c r="AF72" i="24"/>
  <c r="AA71" i="24"/>
  <c r="AA69" i="24"/>
  <c r="AA34" i="24"/>
  <c r="AA33" i="24"/>
  <c r="AP32" i="24"/>
  <c r="V32" i="24"/>
  <c r="Q32" i="24"/>
  <c r="AA32" i="24" s="1"/>
  <c r="AA31" i="24"/>
  <c r="AA30" i="24"/>
  <c r="AA29" i="24"/>
  <c r="AA28" i="24"/>
  <c r="AA7" i="24"/>
  <c r="DG43" i="22"/>
  <c r="CQ43" i="22"/>
  <c r="CO43" i="22" s="1"/>
  <c r="BY43" i="22"/>
  <c r="BW43" i="22" s="1"/>
  <c r="BE43" i="22"/>
  <c r="AM43" i="22"/>
  <c r="U43" i="22"/>
  <c r="E43" i="22"/>
  <c r="C43" i="22" s="1"/>
  <c r="DG42" i="22"/>
  <c r="CQ42" i="22"/>
  <c r="CO42" i="22" s="1"/>
  <c r="BY42" i="22"/>
  <c r="BE42" i="22"/>
  <c r="AM42" i="22"/>
  <c r="U42" i="22"/>
  <c r="E42" i="22"/>
  <c r="C42" i="22" s="1"/>
  <c r="DG41" i="22"/>
  <c r="CQ41" i="22"/>
  <c r="CO41" i="22" s="1"/>
  <c r="BY41" i="22"/>
  <c r="BE41" i="22"/>
  <c r="AM41" i="22"/>
  <c r="U41" i="22"/>
  <c r="E41" i="22"/>
  <c r="C41" i="22" s="1"/>
  <c r="DG40" i="22"/>
  <c r="CQ40" i="22"/>
  <c r="CO40" i="22" s="1"/>
  <c r="BY40" i="22"/>
  <c r="BE40" i="22"/>
  <c r="AM40" i="22"/>
  <c r="U40" i="22"/>
  <c r="E40" i="22"/>
  <c r="C40" i="22" s="1"/>
  <c r="DG39" i="22"/>
  <c r="CQ39" i="22"/>
  <c r="BY39" i="22"/>
  <c r="BE39" i="22"/>
  <c r="AM39" i="22"/>
  <c r="U39" i="22"/>
  <c r="E39" i="22"/>
  <c r="C39" i="22" s="1"/>
  <c r="DG38" i="22"/>
  <c r="CQ38" i="22"/>
  <c r="BY38" i="22"/>
  <c r="BE38" i="22"/>
  <c r="AM38" i="22"/>
  <c r="U38" i="22"/>
  <c r="E38" i="22"/>
  <c r="C38" i="22" s="1"/>
  <c r="DG37" i="22"/>
  <c r="CQ37" i="22"/>
  <c r="BY37" i="22"/>
  <c r="BE37" i="22"/>
  <c r="AM37" i="22"/>
  <c r="U37" i="22"/>
  <c r="E37" i="22"/>
  <c r="C37" i="22" s="1"/>
  <c r="DG36" i="22"/>
  <c r="CQ36" i="22"/>
  <c r="BY36" i="22"/>
  <c r="BE36" i="22"/>
  <c r="AO36" i="22"/>
  <c r="W36" i="22"/>
  <c r="E36" i="22"/>
  <c r="C36" i="22" s="1"/>
  <c r="DG35" i="22"/>
  <c r="CQ35" i="22"/>
  <c r="BY35" i="22"/>
  <c r="BE35" i="22"/>
  <c r="AO35" i="22"/>
  <c r="W35" i="22"/>
  <c r="E35" i="22"/>
  <c r="DG34" i="22"/>
  <c r="CQ34" i="22"/>
  <c r="BY34" i="22"/>
  <c r="BG34" i="22"/>
  <c r="AO34" i="22"/>
  <c r="W34" i="22"/>
  <c r="E34" i="22"/>
  <c r="C34" i="22" s="1"/>
  <c r="C35" i="22" l="1"/>
  <c r="U34" i="22"/>
  <c r="U35" i="22" s="1"/>
  <c r="U36" i="22" s="1"/>
  <c r="AM34" i="22"/>
  <c r="AM35" i="22" s="1"/>
  <c r="AM36" i="22"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22" l="1"/>
  <c r="BW34" i="22" s="1"/>
  <c r="BW35" i="22" s="1"/>
  <c r="BW36" i="22" s="1"/>
  <c r="BW37" i="22" s="1"/>
  <c r="BW38" i="22" s="1"/>
  <c r="BW39" i="22" s="1"/>
  <c r="BW40" i="22" s="1"/>
  <c r="BW41" i="22" s="1"/>
  <c r="BW42" i="22" s="1"/>
  <c r="CO34" i="22" l="1"/>
  <c r="CO35" i="22" s="1"/>
  <c r="CO36" i="22" s="1"/>
  <c r="CO37" i="22" s="1"/>
  <c r="CO38" i="22" s="1"/>
  <c r="CO39" i="22" s="1"/>
</calcChain>
</file>

<file path=xl/sharedStrings.xml><?xml version="1.0" encoding="utf-8"?>
<sst xmlns="http://schemas.openxmlformats.org/spreadsheetml/2006/main" count="1096" uniqueCount="598">
  <si>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</si>
  <si>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</si>
  <si>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</si>
  <si>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</si>
  <si>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</si>
  <si>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</si>
  <si>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</si>
  <si>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</si>
  <si>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</si>
  <si>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</si>
  <si>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</si>
  <si>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</si>
  <si>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</si>
  <si>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</si>
  <si>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(A)－(B)</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</si>
  <si>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</si>
  <si>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</si>
  <si>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</si>
  <si>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</si>
  <si>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</si>
  <si>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</si>
  <si>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</si>
  <si>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</si>
  <si>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</si>
  <si>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</si>
  <si>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</si>
  <si>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</si>
  <si>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</si>
  <si>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</si>
  <si>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</si>
  <si>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</si>
  <si>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</si>
  <si>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</si>
  <si>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</si>
  <si>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</si>
  <si>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</si>
  <si>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</si>
  <si>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</si>
  <si>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</si>
  <si>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</si>
  <si>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</si>
  <si>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</si>
  <si>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</si>
  <si>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</si>
  <si>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</si>
  <si>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</si>
  <si>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</si>
  <si>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</si>
  <si>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</si>
  <si>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</si>
  <si>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</si>
  <si>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</si>
  <si>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</si>
  <si>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</si>
  <si>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</si>
  <si>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</si>
  <si>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</si>
  <si>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</si>
  <si>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</si>
  <si>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</si>
  <si>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</si>
  <si>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</si>
  <si>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</si>
  <si>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</si>
  <si>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</si>
  <si>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</si>
  <si>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</si>
  <si>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</si>
  <si>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</si>
  <si>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</si>
  <si>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</si>
  <si>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</si>
  <si>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</si>
  <si>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</si>
  <si>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</si>
  <si>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</si>
  <si>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</si>
  <si>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</si>
  <si>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</si>
  <si>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</si>
  <si>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</si>
  <si>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</si>
  <si>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</si>
  <si>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</si>
  <si>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</si>
  <si>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</si>
  <si>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</si>
  <si>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</si>
  <si>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</si>
  <si>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</si>
  <si>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</si>
  <si>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</si>
  <si>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</si>
  <si>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</si>
  <si>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</si>
  <si>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</si>
  <si>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</si>
  <si>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</si>
  <si>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</si>
  <si>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</si>
  <si>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</si>
  <si>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</si>
  <si>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</si>
  <si>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</si>
  <si>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</si>
  <si>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</si>
  <si>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</si>
  <si>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</si>
  <si>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</si>
  <si>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</si>
  <si>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</si>
  <si>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</si>
  <si>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</si>
  <si>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</si>
  <si>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</si>
  <si>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</si>
  <si>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</si>
  <si>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</si>
  <si>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</si>
  <si>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</si>
  <si>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</si>
  <si>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</si>
  <si>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</si>
  <si>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</si>
  <si>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</si>
  <si>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</si>
  <si>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</si>
  <si>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</si>
  <si>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</si>
  <si>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</si>
  <si>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</si>
  <si>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</si>
  <si>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</si>
  <si>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</si>
  <si>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</si>
  <si>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</si>
  <si>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</si>
  <si>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</si>
  <si>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</si>
  <si>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</si>
  <si>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</si>
  <si>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</si>
  <si>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</si>
  <si>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</si>
  <si>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</si>
  <si>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</si>
  <si>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</si>
  <si>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</si>
  <si>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</si>
  <si>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</si>
  <si>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</si>
  <si>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石川県小松市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</si>
  <si>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</si>
  <si>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</si>
  <si>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</si>
  <si>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</si>
  <si>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</si>
  <si>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</si>
  <si>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</si>
  <si>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</si>
  <si>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</si>
  <si>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</si>
  <si>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</si>
  <si>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</si>
  <si>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</si>
  <si>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</si>
  <si>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</si>
  <si>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</si>
  <si>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</si>
  <si>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</si>
  <si>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</si>
  <si>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</si>
  <si>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</si>
  <si>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</si>
  <si>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</si>
  <si>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</si>
  <si>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</si>
  <si>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</si>
  <si>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</si>
  <si>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</si>
  <si>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</si>
  <si>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</si>
  <si>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</si>
  <si>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</si>
  <si>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</si>
  <si>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</si>
  <si>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</si>
  <si>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</si>
  <si>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</si>
  <si>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</si>
  <si>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</si>
  <si>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</si>
  <si>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公債費</t>
  </si>
  <si>
    <t>地方交付税</t>
  </si>
  <si>
    <t>諸支出金</t>
    <rPh sb="3" eb="4">
      <t>キン</t>
    </rPh>
    <phoneticPr fontId="20"/>
  </si>
  <si>
    <t>目的税</t>
  </si>
  <si>
    <t>　特別交付税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</si>
  <si>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</si>
  <si>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</si>
  <si>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</si>
  <si>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</si>
  <si>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</si>
  <si>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</si>
  <si>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</si>
  <si>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</si>
  <si>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</si>
  <si>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</si>
  <si>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</si>
  <si>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</si>
  <si>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</si>
  <si>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</si>
  <si>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</si>
  <si>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</si>
  <si>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</si>
  <si>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</si>
  <si>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</si>
  <si>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</si>
  <si>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</si>
  <si>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</si>
  <si>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</si>
  <si>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</si>
  <si>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</si>
  <si>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</si>
  <si>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</si>
  <si>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</si>
  <si>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</si>
  <si>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</si>
  <si>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</si>
  <si>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</si>
  <si>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</si>
  <si>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</si>
  <si>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</si>
  <si>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</si>
  <si>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</si>
  <si>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</si>
  <si>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</si>
  <si>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</si>
  <si>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</si>
  <si>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</si>
  <si>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</si>
  <si>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</si>
  <si>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</si>
  <si>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</si>
  <si>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</si>
  <si>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合計</t>
    <phoneticPr fontId="5"/>
  </si>
  <si>
    <t>実質収支</t>
    <rPh sb="0" eb="2">
      <t>ジッシツ</t>
    </rPh>
    <rPh sb="2" eb="4">
      <t>シュウシ</t>
    </rPh>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</si>
  <si>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</si>
  <si>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</si>
  <si>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</si>
  <si>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</si>
  <si>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</si>
  <si>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</si>
  <si>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</si>
  <si>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</si>
  <si>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</si>
  <si>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</si>
  <si>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</si>
  <si>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簡易水道</t>
    <phoneticPr fontId="5"/>
  </si>
  <si>
    <t>　積立金</t>
    <phoneticPr fontId="5"/>
  </si>
  <si>
    <t>国庫支出金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</si>
  <si>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</si>
  <si>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</si>
  <si>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</si>
  <si>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</si>
  <si>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</si>
  <si>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</si>
  <si>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</si>
  <si>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</si>
  <si>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</si>
  <si>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</si>
  <si>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</si>
  <si>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</si>
  <si>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石川県小松市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</si>
  <si>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</si>
  <si>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</si>
  <si>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</si>
  <si>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</si>
  <si>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</si>
  <si>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</si>
  <si>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</si>
  <si>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</si>
  <si>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</si>
  <si>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</si>
  <si>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</si>
  <si>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純資産又は
正味財産</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</si>
  <si>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</si>
  <si>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</si>
  <si>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</si>
  <si>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</si>
  <si>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</si>
  <si>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</si>
  <si>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</si>
  <si>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</si>
  <si>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</si>
  <si>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</si>
  <si>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</si>
  <si>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</si>
  <si>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</si>
  <si>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</si>
  <si>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</si>
  <si>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国民健康保険小松市民病院事業会計</t>
    <phoneticPr fontId="5"/>
  </si>
  <si>
    <t>小松市産業団地事業特別会計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</si>
  <si>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</si>
  <si>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</si>
  <si>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</si>
  <si>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</si>
  <si>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</si>
  <si>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</si>
  <si>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</si>
  <si>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</si>
  <si>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</si>
  <si>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</si>
  <si>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</si>
  <si>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</si>
  <si>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</si>
  <si>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</si>
  <si>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</si>
  <si>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</si>
  <si>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</si>
  <si>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</si>
  <si>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</si>
  <si>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</si>
  <si>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</si>
  <si>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</si>
  <si>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</si>
  <si>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</si>
  <si>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</si>
  <si>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</si>
  <si>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</si>
  <si>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</si>
  <si>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</si>
  <si>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</si>
  <si>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</si>
  <si>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</si>
  <si>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</si>
  <si>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</si>
  <si>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</si>
  <si>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</si>
  <si>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</si>
  <si>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</si>
  <si>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</si>
  <si>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</si>
  <si>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</si>
  <si>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</si>
  <si>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</si>
  <si>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</si>
  <si>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</si>
  <si>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</si>
  <si>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</si>
  <si>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</si>
  <si>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</si>
  <si>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</si>
  <si>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</si>
  <si>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</si>
  <si>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</si>
  <si>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地方独立行政法人に係る将来負担額</t>
    <phoneticPr fontId="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</si>
  <si>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</si>
  <si>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</si>
  <si>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</si>
  <si>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</si>
  <si>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</si>
  <si>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</si>
  <si>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</si>
  <si>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</si>
  <si>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</si>
  <si>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</si>
  <si>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</si>
  <si>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</si>
  <si>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</si>
  <si>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</si>
  <si>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</si>
  <si>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</si>
  <si>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</si>
  <si>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</si>
  <si>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</si>
  <si>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</si>
  <si>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</si>
  <si>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</si>
  <si>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</si>
  <si>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</si>
  <si>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</si>
  <si>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</si>
  <si>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</si>
  <si>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</si>
  <si>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</si>
  <si>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</si>
  <si>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</si>
  <si>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</si>
  <si>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</si>
  <si>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</si>
  <si>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</si>
  <si>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</si>
  <si>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</si>
  <si>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</si>
  <si>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</si>
  <si>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</si>
  <si>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</si>
  <si>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</si>
  <si>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</si>
  <si>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</si>
  <si>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</si>
  <si>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</si>
  <si>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</si>
  <si>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</si>
  <si>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</si>
  <si>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</si>
  <si>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</si>
  <si>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</si>
  <si>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</si>
  <si>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</si>
  <si>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</si>
  <si>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</si>
  <si>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</si>
  <si>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</si>
  <si>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</si>
  <si>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</si>
  <si>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</si>
  <si>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</si>
  <si>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</si>
  <si>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</si>
  <si>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</si>
  <si>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</si>
  <si>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</si>
  <si>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1.39</t>
  </si>
  <si>
    <t>▲ 1.57</t>
  </si>
  <si>
    <t>国民健康保険小松市民病院事業会計</t>
  </si>
  <si>
    <t>小松市水道事業会計</t>
  </si>
  <si>
    <t>小松市下水道事業会計</t>
  </si>
  <si>
    <t>一般会計</t>
  </si>
  <si>
    <t>小松市国民健康保険事業特別会計</t>
  </si>
  <si>
    <t>小松市介護保険事業特別会計</t>
  </si>
  <si>
    <t>小松市後期高齢者医療特別会計</t>
  </si>
  <si>
    <t>小松市公債管理特別会計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</si>
  <si>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</si>
  <si>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</si>
  <si>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</si>
  <si>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</si>
  <si>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</si>
  <si>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市債残高の着実な圧縮に伴い，将来負担比率は減少を続けているところではあるが，固定資産減価償却率は増加となっている。類似団体と比べて突出している将来負担比率の減少のため市債の圧縮に注力する一方で，施設の更新を控えている状況であるので，施設の配置，長寿命化，更新費用の積立等，適切なマネジメントが必要となる。</t>
    <rPh sb="1" eb="3">
      <t>シサイ</t>
    </rPh>
    <rPh sb="3" eb="5">
      <t>ザンダカ</t>
    </rPh>
    <rPh sb="6" eb="8">
      <t>チャクジツ</t>
    </rPh>
    <rPh sb="9" eb="11">
      <t>アッシュク</t>
    </rPh>
    <rPh sb="12" eb="13">
      <t>トモナ</t>
    </rPh>
    <rPh sb="15" eb="17">
      <t>ショウライ</t>
    </rPh>
    <rPh sb="17" eb="19">
      <t>フタン</t>
    </rPh>
    <rPh sb="19" eb="21">
      <t>ヒリツ</t>
    </rPh>
    <rPh sb="22" eb="24">
      <t>ゲンショウ</t>
    </rPh>
    <rPh sb="25" eb="26">
      <t>ツヅ</t>
    </rPh>
    <rPh sb="39" eb="41">
      <t>コテイ</t>
    </rPh>
    <rPh sb="41" eb="43">
      <t>シサン</t>
    </rPh>
    <rPh sb="43" eb="45">
      <t>ゲンカ</t>
    </rPh>
    <rPh sb="45" eb="47">
      <t>ショウキャク</t>
    </rPh>
    <rPh sb="47" eb="48">
      <t>リツ</t>
    </rPh>
    <rPh sb="49" eb="51">
      <t>ゾウカ</t>
    </rPh>
    <rPh sb="58" eb="60">
      <t>ルイジ</t>
    </rPh>
    <rPh sb="60" eb="62">
      <t>ダンタイ</t>
    </rPh>
    <rPh sb="63" eb="64">
      <t>クラ</t>
    </rPh>
    <rPh sb="66" eb="68">
      <t>トッシュツ</t>
    </rPh>
    <rPh sb="72" eb="74">
      <t>ショウライ</t>
    </rPh>
    <rPh sb="74" eb="76">
      <t>フタン</t>
    </rPh>
    <rPh sb="76" eb="78">
      <t>ヒリツ</t>
    </rPh>
    <rPh sb="79" eb="81">
      <t>ゲンショウ</t>
    </rPh>
    <rPh sb="84" eb="86">
      <t>シサイ</t>
    </rPh>
    <rPh sb="87" eb="89">
      <t>アッシュク</t>
    </rPh>
    <rPh sb="90" eb="92">
      <t>チュウリョク</t>
    </rPh>
    <rPh sb="94" eb="96">
      <t>イッポウ</t>
    </rPh>
    <rPh sb="98" eb="100">
      <t>シセツ</t>
    </rPh>
    <rPh sb="101" eb="103">
      <t>コウシン</t>
    </rPh>
    <rPh sb="104" eb="105">
      <t>ヒカ</t>
    </rPh>
    <rPh sb="109" eb="111">
      <t>ジョウキョウ</t>
    </rPh>
    <rPh sb="128" eb="130">
      <t>コウシン</t>
    </rPh>
    <rPh sb="130" eb="132">
      <t>ヒヨウ</t>
    </rPh>
    <rPh sb="133" eb="135">
      <t>ツミタテ</t>
    </rPh>
    <rPh sb="135" eb="136">
      <t>トウ</t>
    </rPh>
    <rPh sb="137" eb="139">
      <t>テキセツ</t>
    </rPh>
    <rPh sb="147" eb="149">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</si>
  <si>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</si>
  <si>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</si>
  <si>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</si>
  <si>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</si>
  <si>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</si>
  <si>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</si>
  <si>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</si>
  <si>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を大きく上回る状況である。臨時財政対策債の増加があるものの，市債発行の適正な管理により，普通会計・企業会計ともに市債残高の圧縮に努めており，将来負担比率は減少を続けている。実質公債費比率については，公営企業の準元利償還金の増加により，減少していた比率がH29年度に微増となった。</t>
    <rPh sb="1" eb="3">
      <t>ショウライ</t>
    </rPh>
    <rPh sb="3" eb="5">
      <t>フタン</t>
    </rPh>
    <rPh sb="5" eb="7">
      <t>ヒリツ</t>
    </rPh>
    <rPh sb="8" eb="10">
      <t>ジッシツ</t>
    </rPh>
    <rPh sb="10" eb="13">
      <t>コウサイヒ</t>
    </rPh>
    <rPh sb="13" eb="15">
      <t>ヒリツ</t>
    </rPh>
    <rPh sb="18" eb="20">
      <t>ルイジ</t>
    </rPh>
    <rPh sb="20" eb="22">
      <t>ダンタイ</t>
    </rPh>
    <rPh sb="23" eb="24">
      <t>オオ</t>
    </rPh>
    <rPh sb="26" eb="28">
      <t>ウワマワ</t>
    </rPh>
    <rPh sb="29" eb="31">
      <t>ジョウキョウ</t>
    </rPh>
    <rPh sb="35" eb="42">
      <t>リンジザイセイタイサクサイ</t>
    </rPh>
    <rPh sb="43" eb="45">
      <t>ゾウカ</t>
    </rPh>
    <rPh sb="52" eb="54">
      <t>シサイ</t>
    </rPh>
    <rPh sb="54" eb="56">
      <t>ハッコウ</t>
    </rPh>
    <rPh sb="57" eb="59">
      <t>テキセイ</t>
    </rPh>
    <rPh sb="60" eb="62">
      <t>カンリ</t>
    </rPh>
    <rPh sb="66" eb="68">
      <t>フツウ</t>
    </rPh>
    <rPh sb="68" eb="70">
      <t>カイケイ</t>
    </rPh>
    <rPh sb="71" eb="73">
      <t>キギョウ</t>
    </rPh>
    <rPh sb="73" eb="75">
      <t>カイケイ</t>
    </rPh>
    <rPh sb="78" eb="80">
      <t>シサイ</t>
    </rPh>
    <rPh sb="80" eb="82">
      <t>ザンダカ</t>
    </rPh>
    <rPh sb="83" eb="85">
      <t>アッシュク</t>
    </rPh>
    <rPh sb="86" eb="87">
      <t>ツト</t>
    </rPh>
    <rPh sb="92" eb="94">
      <t>ショウライ</t>
    </rPh>
    <rPh sb="94" eb="96">
      <t>フタン</t>
    </rPh>
    <rPh sb="96" eb="98">
      <t>ヒリツ</t>
    </rPh>
    <rPh sb="99" eb="101">
      <t>ゲンショウ</t>
    </rPh>
    <rPh sb="102" eb="103">
      <t>ツヅ</t>
    </rPh>
    <rPh sb="108" eb="110">
      <t>ジッシツ</t>
    </rPh>
    <rPh sb="110" eb="113">
      <t>コウサイヒ</t>
    </rPh>
    <rPh sb="113" eb="115">
      <t>ヒリツ</t>
    </rPh>
    <rPh sb="121" eb="123">
      <t>コウエイ</t>
    </rPh>
    <rPh sb="123" eb="125">
      <t>キギョウ</t>
    </rPh>
    <rPh sb="126" eb="127">
      <t>ジュン</t>
    </rPh>
    <rPh sb="127" eb="129">
      <t>ガンリ</t>
    </rPh>
    <rPh sb="129" eb="132">
      <t>ショウカンキン</t>
    </rPh>
    <rPh sb="133" eb="135">
      <t>ゾウカ</t>
    </rPh>
    <rPh sb="139" eb="141">
      <t>ゲンショウ</t>
    </rPh>
    <rPh sb="145" eb="147">
      <t>ヒリツ</t>
    </rPh>
    <rPh sb="151" eb="153">
      <t>ネンド</t>
    </rPh>
    <rPh sb="154" eb="156">
      <t>ビゾウ</t>
    </rPh>
    <phoneticPr fontId="2"/>
  </si>
  <si>
    <t>実質公債費比率</t>
    <phoneticPr fontId="5"/>
  </si>
  <si>
    <t xml:space="preserve"> </t>
    <phoneticPr fontId="5"/>
  </si>
  <si>
    <t>文化振興基金</t>
    <phoneticPr fontId="11"/>
  </si>
  <si>
    <t>-</t>
    <phoneticPr fontId="2"/>
  </si>
  <si>
    <t>高等教育振興基金</t>
    <phoneticPr fontId="11"/>
  </si>
  <si>
    <t>子ども福祉基金</t>
    <phoneticPr fontId="11"/>
  </si>
  <si>
    <t>地域経済活性化対策基金</t>
    <phoneticPr fontId="11"/>
  </si>
  <si>
    <t>美術品購入基金</t>
    <phoneticPr fontId="2"/>
  </si>
  <si>
    <t>平成29年度　財政状況資料集</t>
    <phoneticPr fontId="5"/>
  </si>
  <si>
    <t>都道府県名</t>
    <phoneticPr fontId="5"/>
  </si>
  <si>
    <t>石川県</t>
    <phoneticPr fontId="5"/>
  </si>
  <si>
    <t>市町村類型</t>
    <phoneticPr fontId="5"/>
  </si>
  <si>
    <t>Ⅲ－２</t>
    <phoneticPr fontId="5"/>
  </si>
  <si>
    <t>指定団体等の指定状況</t>
    <phoneticPr fontId="5"/>
  </si>
  <si>
    <t>歳入総額</t>
    <phoneticPr fontId="20"/>
  </si>
  <si>
    <t>×</t>
    <phoneticPr fontId="5"/>
  </si>
  <si>
    <t>小松市</t>
    <phoneticPr fontId="5"/>
  </si>
  <si>
    <t>1-4</t>
    <phoneticPr fontId="5"/>
  </si>
  <si>
    <t>歳入歳出差引</t>
    <phoneticPr fontId="20"/>
  </si>
  <si>
    <t>×</t>
    <phoneticPr fontId="5"/>
  </si>
  <si>
    <t>×</t>
    <phoneticPr fontId="5"/>
  </si>
  <si>
    <t>実質収支</t>
    <phoneticPr fontId="20"/>
  </si>
  <si>
    <t>○</t>
    <phoneticPr fontId="5"/>
  </si>
  <si>
    <t>単年度収支</t>
    <phoneticPr fontId="20"/>
  </si>
  <si>
    <t>×</t>
    <phoneticPr fontId="5"/>
  </si>
  <si>
    <t>積立金</t>
    <phoneticPr fontId="20"/>
  </si>
  <si>
    <t>健全化判断比率</t>
    <phoneticPr fontId="5"/>
  </si>
  <si>
    <t>-1.4</t>
    <phoneticPr fontId="5"/>
  </si>
  <si>
    <t>繰上償還金</t>
    <phoneticPr fontId="20"/>
  </si>
  <si>
    <t>-</t>
    <phoneticPr fontId="5"/>
  </si>
  <si>
    <t>30.01.01(人)</t>
    <phoneticPr fontId="5"/>
  </si>
  <si>
    <t>積立金取崩し額</t>
    <phoneticPr fontId="20"/>
  </si>
  <si>
    <t>-</t>
    <phoneticPr fontId="5"/>
  </si>
  <si>
    <t>うち日本人(人)</t>
    <phoneticPr fontId="5"/>
  </si>
  <si>
    <t>○</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</si>
  <si>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</si>
  <si>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</si>
  <si>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</si>
  <si>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</si>
  <si>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-0.1</t>
    <phoneticPr fontId="5"/>
  </si>
  <si>
    <t>基準財政需要額</t>
    <phoneticPr fontId="20"/>
  </si>
  <si>
    <t>うち日本人(％)</t>
    <phoneticPr fontId="5"/>
  </si>
  <si>
    <t>-0.3</t>
    <phoneticPr fontId="5"/>
  </si>
  <si>
    <t>標準税収入額等</t>
    <phoneticPr fontId="20"/>
  </si>
  <si>
    <t>教育長</t>
    <phoneticPr fontId="5"/>
  </si>
  <si>
    <t>-</t>
    <phoneticPr fontId="5"/>
  </si>
  <si>
    <t>一般会計等の一覧</t>
    <phoneticPr fontId="5"/>
  </si>
  <si>
    <t>項番</t>
    <phoneticPr fontId="5"/>
  </si>
  <si>
    <t>会計名</t>
    <phoneticPr fontId="5"/>
  </si>
  <si>
    <t>項番</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</si>
  <si>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</si>
  <si>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</si>
  <si>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</si>
  <si>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</si>
  <si>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</si>
  <si>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</si>
  <si>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</si>
  <si>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</si>
  <si>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</si>
  <si>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</si>
  <si>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</si>
  <si>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</si>
  <si>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</si>
  <si>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特別土地保有税</t>
    <phoneticPr fontId="5"/>
  </si>
  <si>
    <t>　法定外普通税</t>
    <phoneticPr fontId="5"/>
  </si>
  <si>
    <t>　普通交付税</t>
    <phoneticPr fontId="5"/>
  </si>
  <si>
    <t>前年度繰上充用金</t>
    <phoneticPr fontId="5"/>
  </si>
  <si>
    <t>　法定目的税</t>
    <phoneticPr fontId="5"/>
  </si>
  <si>
    <t>充当一般財源等</t>
    <phoneticPr fontId="5"/>
  </si>
  <si>
    <t>　物件費</t>
    <phoneticPr fontId="5"/>
  </si>
  <si>
    <t>　維持補修費</t>
    <phoneticPr fontId="5"/>
  </si>
  <si>
    <t>　繰出金</t>
    <phoneticPr fontId="5"/>
  </si>
  <si>
    <t>被保険者
1人当り</t>
    <phoneticPr fontId="5"/>
  </si>
  <si>
    <t>保険税(料)収入額</t>
    <phoneticPr fontId="5"/>
  </si>
  <si>
    <t>国民健康保険</t>
    <phoneticPr fontId="5"/>
  </si>
  <si>
    <t>　投資・出資金・貸付金</t>
    <phoneticPr fontId="5"/>
  </si>
  <si>
    <t>　　うち人件費</t>
    <phoneticPr fontId="5"/>
  </si>
  <si>
    <t>普通建設事業費</t>
    <phoneticPr fontId="5"/>
  </si>
  <si>
    <t>　うち補助</t>
    <phoneticPr fontId="5"/>
  </si>
  <si>
    <t>災害復旧事業費</t>
    <phoneticPr fontId="5"/>
  </si>
  <si>
    <t>経常損益</t>
    <phoneticPr fontId="5"/>
  </si>
  <si>
    <t>当該団体
からの
出資金</t>
    <phoneticPr fontId="5"/>
  </si>
  <si>
    <t>一般会計</t>
    <phoneticPr fontId="5"/>
  </si>
  <si>
    <t>小松市土地開発公社</t>
    <rPh sb="0" eb="3">
      <t>コマツシ</t>
    </rPh>
    <rPh sb="3" eb="5">
      <t>トチ</t>
    </rPh>
    <rPh sb="5" eb="7">
      <t>カイハツ</t>
    </rPh>
    <rPh sb="7" eb="9">
      <t>コウシャ</t>
    </rPh>
    <phoneticPr fontId="30"/>
  </si>
  <si>
    <t>小松市公債管理特別会計</t>
    <phoneticPr fontId="5"/>
  </si>
  <si>
    <t>-</t>
    <phoneticPr fontId="5"/>
  </si>
  <si>
    <t>-</t>
    <phoneticPr fontId="2"/>
  </si>
  <si>
    <t>小松市開発公社</t>
    <rPh sb="0" eb="3">
      <t>コマツシ</t>
    </rPh>
    <rPh sb="3" eb="5">
      <t>カイハツ</t>
    </rPh>
    <rPh sb="5" eb="7">
      <t>コウシャ</t>
    </rPh>
    <phoneticPr fontId="30"/>
  </si>
  <si>
    <t>小松市施設管理公社</t>
    <rPh sb="0" eb="3">
      <t>コマツシ</t>
    </rPh>
    <rPh sb="3" eb="5">
      <t>シセツ</t>
    </rPh>
    <rPh sb="5" eb="7">
      <t>カンリ</t>
    </rPh>
    <rPh sb="7" eb="9">
      <t>コウシャ</t>
    </rPh>
    <phoneticPr fontId="30"/>
  </si>
  <si>
    <t>こまつ賑わいセンター</t>
    <rPh sb="3" eb="4">
      <t>ニギ</t>
    </rPh>
    <phoneticPr fontId="30"/>
  </si>
  <si>
    <t>こまつ看護学校</t>
    <rPh sb="3" eb="5">
      <t>カンゴ</t>
    </rPh>
    <rPh sb="5" eb="7">
      <t>ガッコウ</t>
    </rPh>
    <phoneticPr fontId="30"/>
  </si>
  <si>
    <t>蛍舞</t>
    <rPh sb="0" eb="1">
      <t>ホタル</t>
    </rPh>
    <rPh sb="1" eb="2">
      <t>マイ</t>
    </rPh>
    <phoneticPr fontId="30"/>
  </si>
  <si>
    <t>総収益
（歳入）</t>
    <phoneticPr fontId="5"/>
  </si>
  <si>
    <t>総費用
（歳出）</t>
    <phoneticPr fontId="5"/>
  </si>
  <si>
    <t>純損益
（形式収支）</t>
    <phoneticPr fontId="5"/>
  </si>
  <si>
    <t>資金剰余額
/不足額
（実質収支）</t>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</si>
  <si>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</si>
  <si>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</si>
  <si>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</si>
  <si>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</si>
  <si>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</si>
  <si>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小松市下水道事業会計</t>
    <phoneticPr fontId="5"/>
  </si>
  <si>
    <t>-</t>
    <phoneticPr fontId="2"/>
  </si>
  <si>
    <t>-</t>
    <phoneticPr fontId="5"/>
  </si>
  <si>
    <t>総費用
（歳出）</t>
    <phoneticPr fontId="5"/>
  </si>
  <si>
    <t>他会計等
からの
繰入金</t>
    <phoneticPr fontId="5"/>
  </si>
  <si>
    <t>企業債
（地方債）
現在高</t>
    <phoneticPr fontId="5"/>
  </si>
  <si>
    <t>左のうち
一般会計等
負担見込額</t>
    <phoneticPr fontId="5"/>
  </si>
  <si>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</si>
  <si>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</si>
  <si>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</si>
  <si>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</si>
  <si>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小松加賀環境衛生事務組合</t>
    <rPh sb="0" eb="2">
      <t>コマツ</t>
    </rPh>
    <rPh sb="2" eb="4">
      <t>カガ</t>
    </rPh>
    <rPh sb="4" eb="6">
      <t>カンキョウ</t>
    </rPh>
    <rPh sb="6" eb="8">
      <t>エイセイ</t>
    </rPh>
    <rPh sb="8" eb="10">
      <t>ジム</t>
    </rPh>
    <rPh sb="10" eb="12">
      <t>クミアイ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</si>
  <si>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</si>
  <si>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</si>
  <si>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</si>
  <si>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</si>
  <si>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</si>
  <si>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</si>
  <si>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</si>
  <si>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</si>
  <si>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</si>
  <si>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</si>
  <si>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</si>
  <si>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</si>
  <si>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</si>
  <si>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国民健康保険小松市民病院事業会計</t>
    <phoneticPr fontId="5"/>
  </si>
  <si>
    <t>(Ｆ)</t>
    <phoneticPr fontId="5"/>
  </si>
  <si>
    <t>その他の会計</t>
    <phoneticPr fontId="5"/>
  </si>
  <si>
    <t>-</t>
    <phoneticPr fontId="5"/>
  </si>
  <si>
    <t>財政再生基準</t>
    <phoneticPr fontId="5"/>
  </si>
  <si>
    <t>(Ｂ)</t>
    <phoneticPr fontId="5"/>
  </si>
  <si>
    <t>(Ｄ)</t>
    <phoneticPr fontId="5"/>
  </si>
  <si>
    <t>(Ｃ)－(Ｄ)</t>
    <phoneticPr fontId="5"/>
  </si>
  <si>
    <t xml:space="preserve"> </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</si>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</sst>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Protection="1">
      <alignment vertical="center"/>
    </xf>
    <xf numFmtId="0" fontId="29" fillId="6" borderId="0" xfId="12" applyFont="1" applyFill="1" applyProtection="1">
      <alignment vertical="center"/>
    </xf>
    <xf numFmtId="0" fontId="29" fillId="6" borderId="73" xfId="12" applyFont="1" applyFill="1" applyBorder="1" applyAlignment="1" applyProtection="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0" fillId="0" borderId="117"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4890-4B41-B995-52A98BC294F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80531</c:v>
                </c:pt>
                <c:pt idx="1">
                  <c:v>52420</c:v>
                </c:pt>
                <c:pt idx="2">
                  <c:v>53528</c:v>
                </c:pt>
                <c:pt idx="3">
                  <c:v>58414</c:v>
                </c:pt>
                <c:pt idx="4">
                  <c:v>101010</c:v>
                </c:pt>
              </c:numCache>
            </c:numRef>
          </c:val>
          <c:smooth val="0"/>
          <c:extLst>
            <c:ext xmlns:c16="http://schemas.microsoft.com/office/drawing/2014/chart" uri="{C3380CC4-5D6E-409C-BE32-E72D297353CC}">
              <c16:uniqueId val="{00000001-4890-4B41-B995-52A98BC294F2}"/>
            </c:ext>
          </c:extLst>
        </c:ser>
        <c:dLbls>
          <c:showLegendKey val="0"/>
          <c:showVal val="0"/>
          <c:showCatName val="0"/>
          <c:showSerName val="0"/>
          <c:showPercent val="0"/>
          <c:showBubbleSize val="0"/>
        </c:dLbls>
        <c:marker val="1"/>
        <c:smooth val="0"/>
        <c:axId val="492169552"/>
        <c:axId val="416028656"/>
      </c:lineChart>
      <c:catAx>
        <c:axId val="492169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028656"/>
        <c:crosses val="autoZero"/>
        <c:auto val="1"/>
        <c:lblAlgn val="ctr"/>
        <c:lblOffset val="100"/>
        <c:tickLblSkip val="1"/>
        <c:tickMarkSkip val="1"/>
        <c:noMultiLvlLbl val="0"/>
      </c:catAx>
      <c:valAx>
        <c:axId val="416028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16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2.4500000000000002</c:v>
                </c:pt>
                <c:pt idx="1">
                  <c:v>2.0699999999999998</c:v>
                </c:pt>
                <c:pt idx="2">
                  <c:v>2.37</c:v>
                </c:pt>
                <c:pt idx="3">
                  <c:v>2.21</c:v>
                </c:pt>
                <c:pt idx="4">
                  <c:v>2.25</c:v>
                </c:pt>
              </c:numCache>
            </c:numRef>
          </c:val>
          <c:extLst>
            <c:ext xmlns:c16="http://schemas.microsoft.com/office/drawing/2014/chart" uri="{C3380CC4-5D6E-409C-BE32-E72D297353CC}">
              <c16:uniqueId val="{00000000-7586-40CD-A957-97355C83803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7.47</c:v>
                </c:pt>
                <c:pt idx="1">
                  <c:v>8.36</c:v>
                </c:pt>
                <c:pt idx="2">
                  <c:v>8.91</c:v>
                </c:pt>
                <c:pt idx="3">
                  <c:v>8.98</c:v>
                </c:pt>
                <c:pt idx="4">
                  <c:v>8.11</c:v>
                </c:pt>
              </c:numCache>
            </c:numRef>
          </c:val>
          <c:extLst>
            <c:ext xmlns:c16="http://schemas.microsoft.com/office/drawing/2014/chart" uri="{C3380CC4-5D6E-409C-BE32-E72D297353CC}">
              <c16:uniqueId val="{00000001-7586-40CD-A957-97355C838035}"/>
            </c:ext>
          </c:extLst>
        </c:ser>
        <c:dLbls>
          <c:showLegendKey val="0"/>
          <c:showVal val="0"/>
          <c:showCatName val="0"/>
          <c:showSerName val="0"/>
          <c:showPercent val="0"/>
          <c:showBubbleSize val="0"/>
        </c:dLbls>
        <c:gapWidth val="250"/>
        <c:overlap val="100"/>
        <c:axId val="416311736"/>
        <c:axId val="4163105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1.22</c:v>
                </c:pt>
                <c:pt idx="1">
                  <c:v>0.28999999999999998</c:v>
                </c:pt>
                <c:pt idx="2">
                  <c:v>0.32</c:v>
                </c:pt>
                <c:pt idx="3">
                  <c:v>-1.39</c:v>
                </c:pt>
                <c:pt idx="4">
                  <c:v>-1.57</c:v>
                </c:pt>
              </c:numCache>
            </c:numRef>
          </c:val>
          <c:smooth val="0"/>
          <c:extLst>
            <c:ext xmlns:c16="http://schemas.microsoft.com/office/drawing/2014/chart" uri="{C3380CC4-5D6E-409C-BE32-E72D297353CC}">
              <c16:uniqueId val="{00000002-7586-40CD-A957-97355C838035}"/>
            </c:ext>
          </c:extLst>
        </c:ser>
        <c:dLbls>
          <c:showLegendKey val="0"/>
          <c:showVal val="0"/>
          <c:showCatName val="0"/>
          <c:showSerName val="0"/>
          <c:showPercent val="0"/>
          <c:showBubbleSize val="0"/>
        </c:dLbls>
        <c:marker val="1"/>
        <c:smooth val="0"/>
        <c:axId val="416311736"/>
        <c:axId val="416310560"/>
      </c:lineChart>
      <c:catAx>
        <c:axId val="41631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310560"/>
        <c:crosses val="autoZero"/>
        <c:auto val="1"/>
        <c:lblAlgn val="ctr"/>
        <c:lblOffset val="100"/>
        <c:tickLblSkip val="1"/>
        <c:tickMarkSkip val="1"/>
        <c:noMultiLvlLbl val="0"/>
      </c:catAx>
      <c:valAx>
        <c:axId val="41631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11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1.48</c:v>
                </c:pt>
                <c:pt idx="2">
                  <c:v>#N/A</c:v>
                </c:pt>
                <c:pt idx="3">
                  <c:v>1.63</c:v>
                </c:pt>
                <c:pt idx="4">
                  <c:v>#N/A</c:v>
                </c:pt>
                <c:pt idx="5">
                  <c:v>0.66</c:v>
                </c:pt>
                <c:pt idx="6">
                  <c:v>#N/A</c:v>
                </c:pt>
                <c:pt idx="7">
                  <c:v>2.46</c:v>
                </c:pt>
                <c:pt idx="8">
                  <c:v>#N/A</c:v>
                </c:pt>
                <c:pt idx="9">
                  <c:v>0</c:v>
                </c:pt>
              </c:numCache>
            </c:numRef>
          </c:val>
          <c:extLst>
            <c:ext xmlns:c16="http://schemas.microsoft.com/office/drawing/2014/chart" uri="{C3380CC4-5D6E-409C-BE32-E72D297353CC}">
              <c16:uniqueId val="{00000000-BF4D-40FF-80A0-3F661011A9F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4D-40FF-80A0-3F661011A9FA}"/>
            </c:ext>
          </c:extLst>
        </c:ser>
        <c:ser>
          <c:idx val="2"/>
          <c:order val="2"/>
          <c:tx>
            <c:strRef>
              <c:f>[1]データシート!$A$29</c:f>
              <c:strCache>
                <c:ptCount val="1"/>
                <c:pt idx="0">
                  <c:v>小松市公債管理特別会計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F4D-40FF-80A0-3F661011A9FA}"/>
            </c:ext>
          </c:extLst>
        </c:ser>
        <c:ser>
          <c:idx val="3"/>
          <c:order val="3"/>
          <c:tx>
            <c:strRef>
              <c:f>[1]データシート!$A$30</c:f>
              <c:strCache>
                <c:ptCount val="1"/>
                <c:pt idx="0">
                  <c:v>小松市後期高齢者医療特別会計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0.01</c:v>
                </c:pt>
                <c:pt idx="6">
                  <c:v>#N/A</c:v>
                </c:pt>
                <c:pt idx="7">
                  <c:v>0.01</c:v>
                </c:pt>
                <c:pt idx="8">
                  <c:v>#N/A</c:v>
                </c:pt>
                <c:pt idx="9">
                  <c:v>0.13</c:v>
                </c:pt>
              </c:numCache>
            </c:numRef>
          </c:val>
          <c:extLst>
            <c:ext xmlns:c16="http://schemas.microsoft.com/office/drawing/2014/chart" uri="{C3380CC4-5D6E-409C-BE32-E72D297353CC}">
              <c16:uniqueId val="{00000003-BF4D-40FF-80A0-3F661011A9FA}"/>
            </c:ext>
          </c:extLst>
        </c:ser>
        <c:ser>
          <c:idx val="4"/>
          <c:order val="4"/>
          <c:tx>
            <c:strRef>
              <c:f>[1]データシート!$A$31</c:f>
              <c:strCache>
                <c:ptCount val="1"/>
                <c:pt idx="0">
                  <c:v>小松市介護保険事業特別会計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0.08</c:v>
                </c:pt>
                <c:pt idx="2">
                  <c:v>#N/A</c:v>
                </c:pt>
                <c:pt idx="3">
                  <c:v>0.25</c:v>
                </c:pt>
                <c:pt idx="4">
                  <c:v>#N/A</c:v>
                </c:pt>
                <c:pt idx="5">
                  <c:v>0.36</c:v>
                </c:pt>
                <c:pt idx="6">
                  <c:v>#N/A</c:v>
                </c:pt>
                <c:pt idx="7">
                  <c:v>0.9</c:v>
                </c:pt>
                <c:pt idx="8">
                  <c:v>#N/A</c:v>
                </c:pt>
                <c:pt idx="9">
                  <c:v>0.83</c:v>
                </c:pt>
              </c:numCache>
            </c:numRef>
          </c:val>
          <c:extLst>
            <c:ext xmlns:c16="http://schemas.microsoft.com/office/drawing/2014/chart" uri="{C3380CC4-5D6E-409C-BE32-E72D297353CC}">
              <c16:uniqueId val="{00000004-BF4D-40FF-80A0-3F661011A9FA}"/>
            </c:ext>
          </c:extLst>
        </c:ser>
        <c:ser>
          <c:idx val="5"/>
          <c:order val="5"/>
          <c:tx>
            <c:strRef>
              <c:f>[1]データシート!$A$32</c:f>
              <c:strCache>
                <c:ptCount val="1"/>
                <c:pt idx="0">
                  <c:v>小松市国民健康保険事業特別会計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0.32</c:v>
                </c:pt>
                <c:pt idx="2">
                  <c:v>#N/A</c:v>
                </c:pt>
                <c:pt idx="3">
                  <c:v>0.96</c:v>
                </c:pt>
                <c:pt idx="4">
                  <c:v>#N/A</c:v>
                </c:pt>
                <c:pt idx="5">
                  <c:v>1.22</c:v>
                </c:pt>
                <c:pt idx="6">
                  <c:v>#N/A</c:v>
                </c:pt>
                <c:pt idx="7">
                  <c:v>0.54</c:v>
                </c:pt>
                <c:pt idx="8">
                  <c:v>#N/A</c:v>
                </c:pt>
                <c:pt idx="9">
                  <c:v>0.93</c:v>
                </c:pt>
              </c:numCache>
            </c:numRef>
          </c:val>
          <c:extLst>
            <c:ext xmlns:c16="http://schemas.microsoft.com/office/drawing/2014/chart" uri="{C3380CC4-5D6E-409C-BE32-E72D297353CC}">
              <c16:uniqueId val="{00000005-BF4D-40FF-80A0-3F661011A9FA}"/>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2.4500000000000002</c:v>
                </c:pt>
                <c:pt idx="2">
                  <c:v>#N/A</c:v>
                </c:pt>
                <c:pt idx="3">
                  <c:v>2.0699999999999998</c:v>
                </c:pt>
                <c:pt idx="4">
                  <c:v>#N/A</c:v>
                </c:pt>
                <c:pt idx="5">
                  <c:v>2.37</c:v>
                </c:pt>
                <c:pt idx="6">
                  <c:v>#N/A</c:v>
                </c:pt>
                <c:pt idx="7">
                  <c:v>2.2000000000000002</c:v>
                </c:pt>
                <c:pt idx="8">
                  <c:v>#N/A</c:v>
                </c:pt>
                <c:pt idx="9">
                  <c:v>2.2400000000000002</c:v>
                </c:pt>
              </c:numCache>
            </c:numRef>
          </c:val>
          <c:extLst>
            <c:ext xmlns:c16="http://schemas.microsoft.com/office/drawing/2014/chart" uri="{C3380CC4-5D6E-409C-BE32-E72D297353CC}">
              <c16:uniqueId val="{00000006-BF4D-40FF-80A0-3F661011A9FA}"/>
            </c:ext>
          </c:extLst>
        </c:ser>
        <c:ser>
          <c:idx val="7"/>
          <c:order val="7"/>
          <c:tx>
            <c:strRef>
              <c:f>[1]データシート!$A$34</c:f>
              <c:strCache>
                <c:ptCount val="1"/>
                <c:pt idx="0">
                  <c:v>小松市下水道事業会計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0</c:v>
                </c:pt>
                <c:pt idx="1">
                  <c:v>0</c:v>
                </c:pt>
                <c:pt idx="2">
                  <c:v>0</c:v>
                </c:pt>
                <c:pt idx="3">
                  <c:v>0</c:v>
                </c:pt>
                <c:pt idx="4">
                  <c:v>0</c:v>
                </c:pt>
                <c:pt idx="5">
                  <c:v>0</c:v>
                </c:pt>
                <c:pt idx="6">
                  <c:v>0</c:v>
                </c:pt>
                <c:pt idx="7">
                  <c:v>0</c:v>
                </c:pt>
                <c:pt idx="8">
                  <c:v>#N/A</c:v>
                </c:pt>
                <c:pt idx="9">
                  <c:v>2.63</c:v>
                </c:pt>
              </c:numCache>
            </c:numRef>
          </c:val>
          <c:extLst>
            <c:ext xmlns:c16="http://schemas.microsoft.com/office/drawing/2014/chart" uri="{C3380CC4-5D6E-409C-BE32-E72D297353CC}">
              <c16:uniqueId val="{00000007-BF4D-40FF-80A0-3F661011A9FA}"/>
            </c:ext>
          </c:extLst>
        </c:ser>
        <c:ser>
          <c:idx val="8"/>
          <c:order val="8"/>
          <c:tx>
            <c:strRef>
              <c:f>[1]データシート!$A$35</c:f>
              <c:strCache>
                <c:ptCount val="1"/>
                <c:pt idx="0">
                  <c:v>小松市水道事業会計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4.0599999999999996</c:v>
                </c:pt>
                <c:pt idx="2">
                  <c:v>#N/A</c:v>
                </c:pt>
                <c:pt idx="3">
                  <c:v>4.84</c:v>
                </c:pt>
                <c:pt idx="4">
                  <c:v>#N/A</c:v>
                </c:pt>
                <c:pt idx="5">
                  <c:v>6.39</c:v>
                </c:pt>
                <c:pt idx="6">
                  <c:v>#N/A</c:v>
                </c:pt>
                <c:pt idx="7">
                  <c:v>8.36</c:v>
                </c:pt>
                <c:pt idx="8">
                  <c:v>#N/A</c:v>
                </c:pt>
                <c:pt idx="9">
                  <c:v>9.7200000000000006</c:v>
                </c:pt>
              </c:numCache>
            </c:numRef>
          </c:val>
          <c:extLst>
            <c:ext xmlns:c16="http://schemas.microsoft.com/office/drawing/2014/chart" uri="{C3380CC4-5D6E-409C-BE32-E72D297353CC}">
              <c16:uniqueId val="{00000008-BF4D-40FF-80A0-3F661011A9FA}"/>
            </c:ext>
          </c:extLst>
        </c:ser>
        <c:ser>
          <c:idx val="9"/>
          <c:order val="9"/>
          <c:tx>
            <c:strRef>
              <c:f>[1]データシート!$A$36</c:f>
              <c:strCache>
                <c:ptCount val="1"/>
                <c:pt idx="0">
                  <c:v>国民健康保険小松市民病院事業会計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9.66</c:v>
                </c:pt>
                <c:pt idx="2">
                  <c:v>#N/A</c:v>
                </c:pt>
                <c:pt idx="3">
                  <c:v>11.77</c:v>
                </c:pt>
                <c:pt idx="4">
                  <c:v>#N/A</c:v>
                </c:pt>
                <c:pt idx="5">
                  <c:v>12.35</c:v>
                </c:pt>
                <c:pt idx="6">
                  <c:v>#N/A</c:v>
                </c:pt>
                <c:pt idx="7">
                  <c:v>12.04</c:v>
                </c:pt>
                <c:pt idx="8">
                  <c:v>#N/A</c:v>
                </c:pt>
                <c:pt idx="9">
                  <c:v>10.33</c:v>
                </c:pt>
              </c:numCache>
            </c:numRef>
          </c:val>
          <c:extLst>
            <c:ext xmlns:c16="http://schemas.microsoft.com/office/drawing/2014/chart" uri="{C3380CC4-5D6E-409C-BE32-E72D297353CC}">
              <c16:uniqueId val="{00000009-BF4D-40FF-80A0-3F661011A9FA}"/>
            </c:ext>
          </c:extLst>
        </c:ser>
        <c:dLbls>
          <c:showLegendKey val="0"/>
          <c:showVal val="0"/>
          <c:showCatName val="0"/>
          <c:showSerName val="0"/>
          <c:showPercent val="0"/>
          <c:showBubbleSize val="0"/>
        </c:dLbls>
        <c:gapWidth val="150"/>
        <c:overlap val="100"/>
        <c:axId val="416308600"/>
        <c:axId val="416307816"/>
      </c:barChart>
      <c:catAx>
        <c:axId val="41630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307816"/>
        <c:crosses val="autoZero"/>
        <c:auto val="1"/>
        <c:lblAlgn val="ctr"/>
        <c:lblOffset val="100"/>
        <c:tickLblSkip val="1"/>
        <c:tickMarkSkip val="1"/>
        <c:noMultiLvlLbl val="0"/>
      </c:catAx>
      <c:valAx>
        <c:axId val="41630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0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5860</c:v>
                </c:pt>
                <c:pt idx="5">
                  <c:v>6029</c:v>
                </c:pt>
                <c:pt idx="8">
                  <c:v>5883</c:v>
                </c:pt>
                <c:pt idx="11">
                  <c:v>5864</c:v>
                </c:pt>
                <c:pt idx="14">
                  <c:v>5780</c:v>
                </c:pt>
              </c:numCache>
            </c:numRef>
          </c:val>
          <c:extLst>
            <c:ext xmlns:c16="http://schemas.microsoft.com/office/drawing/2014/chart" uri="{C3380CC4-5D6E-409C-BE32-E72D297353CC}">
              <c16:uniqueId val="{00000000-0FF5-4B12-B51F-1D163F44B59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F5-4B12-B51F-1D163F44B59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59</c:v>
                </c:pt>
                <c:pt idx="3">
                  <c:v>57</c:v>
                </c:pt>
                <c:pt idx="6">
                  <c:v>30</c:v>
                </c:pt>
                <c:pt idx="9">
                  <c:v>29</c:v>
                </c:pt>
                <c:pt idx="12">
                  <c:v>27</c:v>
                </c:pt>
              </c:numCache>
            </c:numRef>
          </c:val>
          <c:extLst>
            <c:ext xmlns:c16="http://schemas.microsoft.com/office/drawing/2014/chart" uri="{C3380CC4-5D6E-409C-BE32-E72D297353CC}">
              <c16:uniqueId val="{00000002-0FF5-4B12-B51F-1D163F44B59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c:v>
                </c:pt>
                <c:pt idx="3">
                  <c:v>3</c:v>
                </c:pt>
                <c:pt idx="6">
                  <c:v>2</c:v>
                </c:pt>
                <c:pt idx="9">
                  <c:v>2</c:v>
                </c:pt>
                <c:pt idx="12">
                  <c:v>0</c:v>
                </c:pt>
              </c:numCache>
            </c:numRef>
          </c:val>
          <c:extLst>
            <c:ext xmlns:c16="http://schemas.microsoft.com/office/drawing/2014/chart" uri="{C3380CC4-5D6E-409C-BE32-E72D297353CC}">
              <c16:uniqueId val="{00000003-0FF5-4B12-B51F-1D163F44B59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2403</c:v>
                </c:pt>
                <c:pt idx="3">
                  <c:v>2425</c:v>
                </c:pt>
                <c:pt idx="6">
                  <c:v>2517</c:v>
                </c:pt>
                <c:pt idx="9">
                  <c:v>2507</c:v>
                </c:pt>
                <c:pt idx="12">
                  <c:v>2603</c:v>
                </c:pt>
              </c:numCache>
            </c:numRef>
          </c:val>
          <c:extLst>
            <c:ext xmlns:c16="http://schemas.microsoft.com/office/drawing/2014/chart" uri="{C3380CC4-5D6E-409C-BE32-E72D297353CC}">
              <c16:uniqueId val="{00000004-0FF5-4B12-B51F-1D163F44B59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F5-4B12-B51F-1D163F44B59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F5-4B12-B51F-1D163F44B59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6647</c:v>
                </c:pt>
                <c:pt idx="3">
                  <c:v>6529</c:v>
                </c:pt>
                <c:pt idx="6">
                  <c:v>6545</c:v>
                </c:pt>
                <c:pt idx="9">
                  <c:v>6515</c:v>
                </c:pt>
                <c:pt idx="12">
                  <c:v>6419</c:v>
                </c:pt>
              </c:numCache>
            </c:numRef>
          </c:val>
          <c:extLst>
            <c:ext xmlns:c16="http://schemas.microsoft.com/office/drawing/2014/chart" uri="{C3380CC4-5D6E-409C-BE32-E72D297353CC}">
              <c16:uniqueId val="{00000007-0FF5-4B12-B51F-1D163F44B595}"/>
            </c:ext>
          </c:extLst>
        </c:ser>
        <c:dLbls>
          <c:showLegendKey val="0"/>
          <c:showVal val="0"/>
          <c:showCatName val="0"/>
          <c:showSerName val="0"/>
          <c:showPercent val="0"/>
          <c:showBubbleSize val="0"/>
        </c:dLbls>
        <c:gapWidth val="100"/>
        <c:overlap val="100"/>
        <c:axId val="416305464"/>
        <c:axId val="4163058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3252</c:v>
                </c:pt>
                <c:pt idx="2">
                  <c:v>#N/A</c:v>
                </c:pt>
                <c:pt idx="3">
                  <c:v>#N/A</c:v>
                </c:pt>
                <c:pt idx="4">
                  <c:v>2985</c:v>
                </c:pt>
                <c:pt idx="5">
                  <c:v>#N/A</c:v>
                </c:pt>
                <c:pt idx="6">
                  <c:v>#N/A</c:v>
                </c:pt>
                <c:pt idx="7">
                  <c:v>3211</c:v>
                </c:pt>
                <c:pt idx="8">
                  <c:v>#N/A</c:v>
                </c:pt>
                <c:pt idx="9">
                  <c:v>#N/A</c:v>
                </c:pt>
                <c:pt idx="10">
                  <c:v>3189</c:v>
                </c:pt>
                <c:pt idx="11">
                  <c:v>#N/A</c:v>
                </c:pt>
                <c:pt idx="12">
                  <c:v>#N/A</c:v>
                </c:pt>
                <c:pt idx="13">
                  <c:v>3269</c:v>
                </c:pt>
                <c:pt idx="14">
                  <c:v>#N/A</c:v>
                </c:pt>
              </c:numCache>
            </c:numRef>
          </c:val>
          <c:smooth val="0"/>
          <c:extLst>
            <c:ext xmlns:c16="http://schemas.microsoft.com/office/drawing/2014/chart" uri="{C3380CC4-5D6E-409C-BE32-E72D297353CC}">
              <c16:uniqueId val="{00000008-0FF5-4B12-B51F-1D163F44B595}"/>
            </c:ext>
          </c:extLst>
        </c:ser>
        <c:dLbls>
          <c:showLegendKey val="0"/>
          <c:showVal val="0"/>
          <c:showCatName val="0"/>
          <c:showSerName val="0"/>
          <c:showPercent val="0"/>
          <c:showBubbleSize val="0"/>
        </c:dLbls>
        <c:marker val="1"/>
        <c:smooth val="0"/>
        <c:axId val="416305464"/>
        <c:axId val="416305856"/>
      </c:lineChart>
      <c:catAx>
        <c:axId val="41630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305856"/>
        <c:crosses val="autoZero"/>
        <c:auto val="1"/>
        <c:lblAlgn val="ctr"/>
        <c:lblOffset val="100"/>
        <c:tickLblSkip val="1"/>
        <c:tickMarkSkip val="1"/>
        <c:noMultiLvlLbl val="0"/>
      </c:catAx>
      <c:valAx>
        <c:axId val="41630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0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61034</c:v>
                </c:pt>
                <c:pt idx="5">
                  <c:v>59943</c:v>
                </c:pt>
                <c:pt idx="8">
                  <c:v>58832</c:v>
                </c:pt>
                <c:pt idx="11">
                  <c:v>58005</c:v>
                </c:pt>
                <c:pt idx="14">
                  <c:v>57660</c:v>
                </c:pt>
              </c:numCache>
            </c:numRef>
          </c:val>
          <c:extLst>
            <c:ext xmlns:c16="http://schemas.microsoft.com/office/drawing/2014/chart" uri="{C3380CC4-5D6E-409C-BE32-E72D297353CC}">
              <c16:uniqueId val="{00000000-0C50-4DAB-AB58-7A4E939CE71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15593</c:v>
                </c:pt>
                <c:pt idx="5">
                  <c:v>14251</c:v>
                </c:pt>
                <c:pt idx="8">
                  <c:v>14377</c:v>
                </c:pt>
                <c:pt idx="11">
                  <c:v>14265</c:v>
                </c:pt>
                <c:pt idx="14">
                  <c:v>14193</c:v>
                </c:pt>
              </c:numCache>
            </c:numRef>
          </c:val>
          <c:extLst>
            <c:ext xmlns:c16="http://schemas.microsoft.com/office/drawing/2014/chart" uri="{C3380CC4-5D6E-409C-BE32-E72D297353CC}">
              <c16:uniqueId val="{00000001-0C50-4DAB-AB58-7A4E939CE71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4208</c:v>
                </c:pt>
                <c:pt idx="5">
                  <c:v>4650</c:v>
                </c:pt>
                <c:pt idx="8">
                  <c:v>4974</c:v>
                </c:pt>
                <c:pt idx="11">
                  <c:v>5245</c:v>
                </c:pt>
                <c:pt idx="14">
                  <c:v>4965</c:v>
                </c:pt>
              </c:numCache>
            </c:numRef>
          </c:val>
          <c:extLst>
            <c:ext xmlns:c16="http://schemas.microsoft.com/office/drawing/2014/chart" uri="{C3380CC4-5D6E-409C-BE32-E72D297353CC}">
              <c16:uniqueId val="{00000002-0C50-4DAB-AB58-7A4E939CE71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50-4DAB-AB58-7A4E939CE71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50-4DAB-AB58-7A4E939CE71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447</c:v>
                </c:pt>
                <c:pt idx="3">
                  <c:v>5</c:v>
                </c:pt>
                <c:pt idx="6">
                  <c:v>314</c:v>
                </c:pt>
                <c:pt idx="9">
                  <c:v>357</c:v>
                </c:pt>
                <c:pt idx="12">
                  <c:v>332</c:v>
                </c:pt>
              </c:numCache>
            </c:numRef>
          </c:val>
          <c:extLst>
            <c:ext xmlns:c16="http://schemas.microsoft.com/office/drawing/2014/chart" uri="{C3380CC4-5D6E-409C-BE32-E72D297353CC}">
              <c16:uniqueId val="{00000005-0C50-4DAB-AB58-7A4E939CE71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5190</c:v>
                </c:pt>
                <c:pt idx="3">
                  <c:v>4677</c:v>
                </c:pt>
                <c:pt idx="6">
                  <c:v>4473</c:v>
                </c:pt>
                <c:pt idx="9">
                  <c:v>4685</c:v>
                </c:pt>
                <c:pt idx="12">
                  <c:v>4340</c:v>
                </c:pt>
              </c:numCache>
            </c:numRef>
          </c:val>
          <c:extLst>
            <c:ext xmlns:c16="http://schemas.microsoft.com/office/drawing/2014/chart" uri="{C3380CC4-5D6E-409C-BE32-E72D297353CC}">
              <c16:uniqueId val="{00000006-0C50-4DAB-AB58-7A4E939CE71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20</c:v>
                </c:pt>
                <c:pt idx="3">
                  <c:v>17</c:v>
                </c:pt>
                <c:pt idx="6">
                  <c:v>12</c:v>
                </c:pt>
                <c:pt idx="9">
                  <c:v>9</c:v>
                </c:pt>
                <c:pt idx="12">
                  <c:v>4</c:v>
                </c:pt>
              </c:numCache>
            </c:numRef>
          </c:val>
          <c:extLst>
            <c:ext xmlns:c16="http://schemas.microsoft.com/office/drawing/2014/chart" uri="{C3380CC4-5D6E-409C-BE32-E72D297353CC}">
              <c16:uniqueId val="{00000007-0C50-4DAB-AB58-7A4E939CE71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40722</c:v>
                </c:pt>
                <c:pt idx="3">
                  <c:v>40291</c:v>
                </c:pt>
                <c:pt idx="6">
                  <c:v>39245</c:v>
                </c:pt>
                <c:pt idx="9">
                  <c:v>38454</c:v>
                </c:pt>
                <c:pt idx="12">
                  <c:v>37685</c:v>
                </c:pt>
              </c:numCache>
            </c:numRef>
          </c:val>
          <c:extLst>
            <c:ext xmlns:c16="http://schemas.microsoft.com/office/drawing/2014/chart" uri="{C3380CC4-5D6E-409C-BE32-E72D297353CC}">
              <c16:uniqueId val="{00000008-0C50-4DAB-AB58-7A4E939CE71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2178</c:v>
                </c:pt>
                <c:pt idx="3">
                  <c:v>1847</c:v>
                </c:pt>
                <c:pt idx="6">
                  <c:v>1659</c:v>
                </c:pt>
                <c:pt idx="9">
                  <c:v>1517</c:v>
                </c:pt>
                <c:pt idx="12">
                  <c:v>1535</c:v>
                </c:pt>
              </c:numCache>
            </c:numRef>
          </c:val>
          <c:extLst>
            <c:ext xmlns:c16="http://schemas.microsoft.com/office/drawing/2014/chart" uri="{C3380CC4-5D6E-409C-BE32-E72D297353CC}">
              <c16:uniqueId val="{00000009-0C50-4DAB-AB58-7A4E939CE71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70660</c:v>
                </c:pt>
                <c:pt idx="3">
                  <c:v>68824</c:v>
                </c:pt>
                <c:pt idx="6">
                  <c:v>66589</c:v>
                </c:pt>
                <c:pt idx="9">
                  <c:v>65595</c:v>
                </c:pt>
                <c:pt idx="12">
                  <c:v>65507</c:v>
                </c:pt>
              </c:numCache>
            </c:numRef>
          </c:val>
          <c:extLst>
            <c:ext xmlns:c16="http://schemas.microsoft.com/office/drawing/2014/chart" uri="{C3380CC4-5D6E-409C-BE32-E72D297353CC}">
              <c16:uniqueId val="{0000000A-0C50-4DAB-AB58-7A4E939CE711}"/>
            </c:ext>
          </c:extLst>
        </c:ser>
        <c:dLbls>
          <c:showLegendKey val="0"/>
          <c:showVal val="0"/>
          <c:showCatName val="0"/>
          <c:showSerName val="0"/>
          <c:showPercent val="0"/>
          <c:showBubbleSize val="0"/>
        </c:dLbls>
        <c:gapWidth val="100"/>
        <c:overlap val="100"/>
        <c:axId val="416309776"/>
        <c:axId val="49183952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38383</c:v>
                </c:pt>
                <c:pt idx="2">
                  <c:v>#N/A</c:v>
                </c:pt>
                <c:pt idx="3">
                  <c:v>#N/A</c:v>
                </c:pt>
                <c:pt idx="4">
                  <c:v>36817</c:v>
                </c:pt>
                <c:pt idx="5">
                  <c:v>#N/A</c:v>
                </c:pt>
                <c:pt idx="6">
                  <c:v>#N/A</c:v>
                </c:pt>
                <c:pt idx="7">
                  <c:v>34108</c:v>
                </c:pt>
                <c:pt idx="8">
                  <c:v>#N/A</c:v>
                </c:pt>
                <c:pt idx="9">
                  <c:v>#N/A</c:v>
                </c:pt>
                <c:pt idx="10">
                  <c:v>33101</c:v>
                </c:pt>
                <c:pt idx="11">
                  <c:v>#N/A</c:v>
                </c:pt>
                <c:pt idx="12">
                  <c:v>#N/A</c:v>
                </c:pt>
                <c:pt idx="13">
                  <c:v>32585</c:v>
                </c:pt>
                <c:pt idx="14">
                  <c:v>#N/A</c:v>
                </c:pt>
              </c:numCache>
            </c:numRef>
          </c:val>
          <c:smooth val="0"/>
          <c:extLst>
            <c:ext xmlns:c16="http://schemas.microsoft.com/office/drawing/2014/chart" uri="{C3380CC4-5D6E-409C-BE32-E72D297353CC}">
              <c16:uniqueId val="{0000000B-0C50-4DAB-AB58-7A4E939CE711}"/>
            </c:ext>
          </c:extLst>
        </c:ser>
        <c:dLbls>
          <c:showLegendKey val="0"/>
          <c:showVal val="0"/>
          <c:showCatName val="0"/>
          <c:showSerName val="0"/>
          <c:showPercent val="0"/>
          <c:showBubbleSize val="0"/>
        </c:dLbls>
        <c:marker val="1"/>
        <c:smooth val="0"/>
        <c:axId val="416309776"/>
        <c:axId val="491839520"/>
      </c:lineChart>
      <c:catAx>
        <c:axId val="41630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839520"/>
        <c:crosses val="autoZero"/>
        <c:auto val="1"/>
        <c:lblAlgn val="ctr"/>
        <c:lblOffset val="100"/>
        <c:tickLblSkip val="1"/>
        <c:tickMarkSkip val="1"/>
        <c:noMultiLvlLbl val="0"/>
      </c:catAx>
      <c:valAx>
        <c:axId val="49183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0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2229</c:v>
                </c:pt>
                <c:pt idx="1">
                  <c:v>2230</c:v>
                </c:pt>
                <c:pt idx="2">
                  <c:v>2011</c:v>
                </c:pt>
              </c:numCache>
            </c:numRef>
          </c:val>
          <c:extLst>
            <c:ext xmlns:c16="http://schemas.microsoft.com/office/drawing/2014/chart" uri="{C3380CC4-5D6E-409C-BE32-E72D297353CC}">
              <c16:uniqueId val="{00000000-4729-4A8D-B3C7-BB2EF00C08C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112</c:v>
                </c:pt>
                <c:pt idx="1">
                  <c:v>212</c:v>
                </c:pt>
                <c:pt idx="2">
                  <c:v>212</c:v>
                </c:pt>
              </c:numCache>
            </c:numRef>
          </c:val>
          <c:extLst>
            <c:ext xmlns:c16="http://schemas.microsoft.com/office/drawing/2014/chart" uri="{C3380CC4-5D6E-409C-BE32-E72D297353CC}">
              <c16:uniqueId val="{00000001-4729-4A8D-B3C7-BB2EF00C08C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1908</c:v>
                </c:pt>
                <c:pt idx="1">
                  <c:v>1882</c:v>
                </c:pt>
                <c:pt idx="2">
                  <c:v>1733</c:v>
                </c:pt>
              </c:numCache>
            </c:numRef>
          </c:val>
          <c:extLst>
            <c:ext xmlns:c16="http://schemas.microsoft.com/office/drawing/2014/chart" uri="{C3380CC4-5D6E-409C-BE32-E72D297353CC}">
              <c16:uniqueId val="{00000002-4729-4A8D-B3C7-BB2EF00C08CE}"/>
            </c:ext>
          </c:extLst>
        </c:ser>
        <c:dLbls>
          <c:showLegendKey val="0"/>
          <c:showVal val="0"/>
          <c:showCatName val="0"/>
          <c:showSerName val="0"/>
          <c:showPercent val="0"/>
          <c:showBubbleSize val="0"/>
        </c:dLbls>
        <c:gapWidth val="120"/>
        <c:overlap val="100"/>
        <c:axId val="492167592"/>
        <c:axId val="492159360"/>
      </c:barChart>
      <c:catAx>
        <c:axId val="49216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159360"/>
        <c:crosses val="autoZero"/>
        <c:auto val="1"/>
        <c:lblAlgn val="ctr"/>
        <c:lblOffset val="100"/>
        <c:tickLblSkip val="1"/>
        <c:tickMarkSkip val="1"/>
        <c:noMultiLvlLbl val="0"/>
      </c:catAx>
      <c:valAx>
        <c:axId val="492159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16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{442B81EB-D27D-471F-BB75-1F5F1F3B6DF1}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4CD-4B59-A893-5189BFF968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{BD03B888-13AA-4E30-AF02-3B3566CFBDC9}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CD-4B59-A893-5189BFF968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{BA3B9DE5-D197-492B-A4D7-AC0C710D8628}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CD-4B59-A893-5189BFF968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{4BBB099B-FC80-4BE6-BA77-424E12CE41CE}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CD-4B59-A893-5189BFF968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{356F9FFE-F5BD-43CC-B3C2-5B4AD945B5BE}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CD-4B59-A893-5189BFF968B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{101F95C5-68C1-4453-90A7-48E1DCA8AEC3}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4CD-4B59-A893-5189BFF968B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{6BD7B36B-C1D6-466D-98CA-AD49F4A24A7D}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4CD-4B59-A893-5189BFF968B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{05D79000-3AFA-4F97-B1C3-8C167EF3A219}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4CD-4B59-A893-5189BFF968B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{6DEB1A63-8175-420F-A608-40A08281FDFD}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4CD-4B59-A893-5189BFF968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57.1</c:v>
                </c:pt>
                <c:pt idx="32">
                  <c:v>58.4</c:v>
                </c:pt>
              </c:numCache>
            </c:numRef>
          </c:xVal>
          <c:yVal>
            <c:numRef>
              <c:f>公会計指標分析・財政指標組合せ分析表!$BP$51:$DC$51</c:f>
              <c:numCache>
                <c:formatCode>#,##0.0;"▲ "#,##0.0</c:formatCode>
                <c:ptCount val="40"/>
                <c:pt idx="24">
                  <c:v>164.9</c:v>
                </c:pt>
                <c:pt idx="32">
                  <c:v>162</c:v>
                </c:pt>
              </c:numCache>
            </c:numRef>
          </c:yVal>
          <c:smooth val="0"/>
          <c:extLst>
            <c:ext xmlns:c16="http://schemas.microsoft.com/office/drawing/2014/chart" uri="{C3380CC4-5D6E-409C-BE32-E72D297353CC}">
              <c16:uniqueId val="{00000009-44CD-4B59-A893-5189BFF968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{DF8EAF2D-D3BE-44ED-A7B9-BC998ACFAB23}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4CD-4B59-A893-5189BFF968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{61C2D93A-BD6F-4DAC-9AA6-BEE8C6E83DDA}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CD-4B59-A893-5189BFF968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{843F8083-D427-4E1D-B1D7-A366B787CDC6}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CD-4B59-A893-5189BFF968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{E5CA65C4-8B3B-4AF0-95FA-C3E2DCF1E2F1}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CD-4B59-A893-5189BFF968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{933361AF-8FE0-42D3-A42B-E43A308CC6B9}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CD-4B59-A893-5189BFF968B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{F82A1DA4-C29A-4D0A-B0AA-929DF5145B9E}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4CD-4B59-A893-5189BFF968B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{4000FEFE-E139-41B7-BF1B-2B8E643F2BF9}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4CD-4B59-A893-5189BFF968B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{48985985-EFE3-486A-8F94-0A2A81239DB8}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4CD-4B59-A893-5189BFF968B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{B5A11948-CCE4-4CB9-9774-B8A4D1E05BA2}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4CD-4B59-A893-5189BFF968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c:ext xmlns:c16="http://schemas.microsoft.com/office/drawing/2014/chart" uri="{C3380CC4-5D6E-409C-BE32-E72D297353CC}">
              <c16:uniqueId val="{00000013-44CD-4B59-A893-5189BFF968B4}"/>
            </c:ext>
          </c:extLst>
        </c:ser>
        <c:dLbls>
          <c:showLegendKey val="0"/>
          <c:showVal val="1"/>
          <c:showCatName val="0"/>
          <c:showSerName val="0"/>
          <c:showPercent val="0"/>
          <c:showBubbleSize val="0"/>
        </c:dLbls>
        <c:axId val="472065456"/>
        <c:axId val="472066632"/>
      </c:scatterChart>
      <c:valAx>
        <c:axId val="472065456"/>
        <c:scaling>
          <c:orientation val="minMax"/>
          <c:max val="58.7"/>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066632"/>
        <c:crosses val="autoZero"/>
        <c:crossBetween val="midCat"/>
      </c:valAx>
      <c:valAx>
        <c:axId val="47206663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06545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{E1744D92-366C-4187-9A33-F80220630AA4}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20D-4A5E-826A-CDC603B49F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{0EB2D69C-511F-46CD-82B0-1812D44E6BB2}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0D-4A5E-826A-CDC603B49F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{2FE45FF0-B5C1-4A50-8432-630C79EDFECC}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0D-4A5E-826A-CDC603B49F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{FAA2994C-2D5D-4603-927C-C11D5A69F6A5}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0D-4A5E-826A-CDC603B49F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{996024B2-578F-46C7-8C79-C6BA8D23C24E}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0D-4A5E-826A-CDC603B49F7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{1E3FBCD2-315F-46F8-9699-9BF7E88A2571}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20D-4A5E-826A-CDC603B49F7A}"/>
                </c:ext>
              </c:extLst>
            </c:dLbl>
            <c:dLbl>
              <c:idx val="16"/>
              <c:layout>
                <c:manualLayout>
                  <c:x val="-2.1060775232266425E-2"/>
                  <c:y val="-7.074097870617787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{D61A57FC-C57F-4EBC-92AF-E0EBB570ED0D}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20D-4A5E-826A-CDC603B49F7A}"/>
                </c:ext>
              </c:extLst>
            </c:dLbl>
            <c:dLbl>
              <c:idx val="24"/>
              <c:layout>
                <c:manualLayout>
                  <c:x val="-4.2335208005954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{F6B12EB6-737C-4A15-9A7D-C46DA1BDD093}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20D-4A5E-826A-CDC603B49F7A}"/>
                </c:ext>
              </c:extLst>
            </c:dLbl>
            <c:dLbl>
              <c:idx val="32"/>
              <c:layout>
                <c:manualLayout>
                  <c:x val="-3.1697991619110633E-2"/>
                  <c:y val="-5.409231546941005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{D3E0D0D0-A74A-4C8F-8131-43835C77D9F1}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20D-4A5E-826A-CDC603B49F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17.2</c:v>
                </c:pt>
                <c:pt idx="8">
                  <c:v>16.100000000000001</c:v>
                </c:pt>
                <c:pt idx="16">
                  <c:v>15.7</c:v>
                </c:pt>
                <c:pt idx="24">
                  <c:v>15.6</c:v>
                </c:pt>
                <c:pt idx="32">
                  <c:v>16</c:v>
                </c:pt>
              </c:numCache>
            </c:numRef>
          </c:xVal>
          <c:yVal>
            <c:numRef>
              <c:f>公会計指標分析・財政指標組合せ分析表!$BP$73:$DC$73</c:f>
              <c:numCache>
                <c:formatCode>#,##0.0;"▲ "#,##0.0</c:formatCode>
                <c:ptCount val="40"/>
                <c:pt idx="0">
                  <c:v>190.3</c:v>
                </c:pt>
                <c:pt idx="8">
                  <c:v>186.2</c:v>
                </c:pt>
                <c:pt idx="16">
                  <c:v>168.8</c:v>
                </c:pt>
                <c:pt idx="24">
                  <c:v>164.9</c:v>
                </c:pt>
                <c:pt idx="32">
                  <c:v>162</c:v>
                </c:pt>
              </c:numCache>
            </c:numRef>
          </c:yVal>
          <c:smooth val="0"/>
          <c:extLst>
            <c:ext xmlns:c16="http://schemas.microsoft.com/office/drawing/2014/chart" uri="{C3380CC4-5D6E-409C-BE32-E72D297353CC}">
              <c16:uniqueId val="{00000009-E20D-4A5E-826A-CDC603B49F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{BE2126AF-63E8-42A8-B8D6-FC0CA367DF45}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20D-4A5E-826A-CDC603B49F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{887CC749-416B-4DFD-A3E2-7FA9FE70CCF8}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0D-4A5E-826A-CDC603B49F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{3FF7B237-1B16-4327-AE19-5CE1DE5A9154}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0D-4A5E-826A-CDC603B49F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{49A66E79-10AE-462F-9CBB-764F352DB65A}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0D-4A5E-826A-CDC603B49F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{12B43FDE-7D99-495C-A4B2-09ED248DD07D}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0D-4A5E-826A-CDC603B49F7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{61726E0E-7E59-4E62-A1F5-D13FFE76C3F0}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20D-4A5E-826A-CDC603B49F7A}"/>
                </c:ext>
              </c:extLst>
            </c:dLbl>
            <c:dLbl>
              <c:idx val="16"/>
              <c:layout>
                <c:manualLayout>
                  <c:x val="-2.6710997734770616E-2"/>
                  <c:y val="-6.684569633545157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{9C7947D8-0E0E-4824-90C4-C0C7DB581467}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20D-4A5E-826A-CDC603B49F7A}"/>
                </c:ext>
              </c:extLst>
            </c:dLbl>
            <c:dLbl>
              <c:idx val="24"/>
              <c:layout>
                <c:manualLayout>
                  <c:x val="-3.6684985503450687E-2"/>
                  <c:y val="-5.798794032770588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{A807A230-F453-4713-914F-4F11068A39E8}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20D-4A5E-826A-CDC603B49F7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{348770EE-CDB0-46C4-B3CC-0916EA4B1F65}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20D-4A5E-826A-CDC603B49F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E20D-4A5E-826A-CDC603B49F7A}"/>
            </c:ext>
          </c:extLst>
        </c:ser>
        <c:dLbls>
          <c:showLegendKey val="0"/>
          <c:showVal val="1"/>
          <c:showCatName val="0"/>
          <c:showSerName val="0"/>
          <c:showPercent val="0"/>
          <c:showBubbleSize val="0"/>
        </c:dLbls>
        <c:axId val="472064672"/>
        <c:axId val="472063104"/>
      </c:scatterChart>
      <c:valAx>
        <c:axId val="472064672"/>
        <c:scaling>
          <c:orientation val="minMax"/>
          <c:max val="19"/>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063104"/>
        <c:crosses val="autoZero"/>
        <c:crossBetween val="midCat"/>
      </c:valAx>
      <c:valAx>
        <c:axId val="472063104"/>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06467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平成２９年度は、市債償還のピーク期が過ぎ、一般会計における元利償還金は減少したものの、分流式下水道に係る繰出金の基準統一による公営企業債の元利償還金に対する繰入金の増加及び算入公債費が減少したことにより、単年度における実質公債費比率は、前年度比</a:t>
          </a:r>
          <a:r>
            <a:rPr kumimoji="1" lang="en-US" altLang="ja-JP" sz="1200">
              <a:latin typeface="ＭＳ Ｐゴシック" panose="020B0600070205080204" pitchFamily="50" charset="-128"/>
              <a:ea typeface="ＭＳ Ｐゴシック" panose="020B0600070205080204" pitchFamily="50" charset="-128"/>
            </a:rPr>
            <a:t>0.355</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過去に実施した大型プロジェクトや国の経済対策に伴って発行した市債の償還はピーク期を過ぎたものの、依然として類似団体、全国平均及び県内平均を大きく上回っている状況となっている。</a:t>
          </a:r>
        </a:p>
        <a:p>
          <a:r>
            <a:rPr kumimoji="1" lang="ja-JP" altLang="en-US" sz="1200">
              <a:latin typeface="ＭＳ Ｐゴシック" panose="020B0600070205080204" pitchFamily="50" charset="-128"/>
              <a:ea typeface="ＭＳ Ｐゴシック" panose="020B0600070205080204" pitchFamily="50" charset="-128"/>
            </a:rPr>
            <a:t>　今後も、一般会計においては事業の選択と集中による市債発行額の管理、財政状況に応じた繰上償還の実施等により、実質公債費比率の改善を図る。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過去に実施した大型プロジェクト、道路や学校等の社会資本整備や国の数次にわたる経済対策に伴う市債発行により、類似団体平均、全国平均、県内平均を大きく上回っている。また、本市は人口規模に比べて市域が広く、集落が市全体に点在しているため、下水道事業を実施するにあたり管渠延長が長くなるなど、整備に多大な経費を要していることも要因の一つである。</a:t>
          </a:r>
        </a:p>
        <a:p>
          <a:r>
            <a:rPr kumimoji="1" lang="ja-JP" altLang="en-US" sz="1400">
              <a:latin typeface="ＭＳ Ｐゴシック" panose="020B0600070205080204" pitchFamily="50" charset="-128"/>
              <a:ea typeface="ＭＳ Ｐゴシック" panose="020B0600070205080204" pitchFamily="50" charset="-128"/>
            </a:rPr>
            <a:t>　平成２９年度は、市債の発行抑制による市債残高の減、職員定数の適性管理による退職手当支給予定額対象職員の減等により、前年度より改善した。　</a:t>
          </a:r>
        </a:p>
        <a:p>
          <a:r>
            <a:rPr kumimoji="1" lang="ja-JP" altLang="en-US" sz="1400">
              <a:latin typeface="ＭＳ Ｐゴシック" panose="020B0600070205080204" pitchFamily="50" charset="-128"/>
              <a:ea typeface="ＭＳ Ｐゴシック" panose="020B0600070205080204" pitchFamily="50" charset="-128"/>
            </a:rPr>
            <a:t>　今後も、ＮＥＸＴ１０年ビジョン・アクションプラン（平成２７年度策定）の目標値として定めているとおり、全会計の市債残高を圧縮し、将来負担の軽減に努める。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石川県小松市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として財政調整基金に２．８億円、平成３０年４月開校の公立小松大学の入学料等を積立てを高等教育振興基金に１．１億円積立てを行った。その一方、新ごみ処理場建設の財源としてごみ処理施設整備基金を１．２億円、前年度に受納したふるさと納税（寄附金）分等による地域経済活性化対策基金を０．８億円、障がい者医療費助成の拡充分の財源等とするため社会福祉基金を０．３億円、その他財源調整として財政調整基金を５億円取崩したこと等により、基金全体として３．７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減債基金・地域経済活性化対策基金を合わせて主要３基金として位置づけ、標準財政規模の１０％（２４億円程度）を目安に基金の確保に努めている。平成２０年秋のリーマンショックの影響による歳入不足の補填や，市債の繰上返済を優先的に行っていたため、平成２３年度末まで３基金合計で２０億円を下回っていたが、近年の積み増しにより平成２９年度末で２６．１億円の基金残高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今後も，突発的な財政需要に対応できるよう基金を確保し、安定的な財政運営を図っていく。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美術品購入基金：博物館の美術品を円滑かつ効率的に購入</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地域経済活性化対策基金：都市基盤の整備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地域産業の振興、生活環境の整備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文化の向上等地域経済活性化を推進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子ども福祉基金：次代を担う子どもたちの福祉を増進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高等教育振興基金：高等教育の振興を図り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地域と世界で活躍する人間性豊かな人材を育成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文化振興基金：文化の発展向上を図るため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文化活動に貢献した個人及び団体を顕彰し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その活動を推進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地域経済活性化対策基金：前年度ふるさと納税（寄附金）分等を取崩し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子ども福祉基金：保育所等における理科教育の推進，看護師の配置を促進等により取崩し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高等教育振興基金：公立小松大学の入学料等を積立て（平成３０年度において入学料と同額を取崩し、大学運営費交付金として交付）</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文化振興基金：文化の発展向上を図るため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文化活動に貢献した個人及び団体を顕彰し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その活動を推進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高等教育振興基金：公立小松大学への運営費交付金として入学料と同額（１億８百万円）を取崩し予定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その他の基金：基金の設置目的に沿って活用していく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平成２９年度は、新ごみ処理場建設の本格化や小松駅周辺整備等の主要建設の整備に係る事業費、公立小松大学開学準備に要した経費等の財源として５億円を取崩した。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減債基金・地域経済活性化対策基金と合わせて主要３基金として位置づけており、標準財政規模の１０％を目安に基金の確保に努める。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平成２９年度は、１億円の取崩しを行うとともに、後年度の繰上償還財源として１億円の積立てを行った。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将来負担比率とも類似団体中最も高い比率であり、本市における財政上の大きな課題となっている。今後も、ＮＥＸＴ１０年ビジョン・アクションプラン（平成２７年度策定）の目標値として定めているとおり、市債残高を圧縮するため、将来負担の軽減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593739" cy="6309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592425" y="190500"/>
          <a:ext cx="3604079" cy="55471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606939" y="215900"/>
          <a:ext cx="3570515" cy="50391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626896" y="241300"/>
          <a:ext cx="3518808" cy="44041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027025" y="190500"/>
          <a:ext cx="2432050" cy="55471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052425" y="215900"/>
          <a:ext cx="2387600" cy="50391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077825" y="241300"/>
          <a:ext cx="2346779" cy="453118"/>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9943" y="882196"/>
          <a:ext cx="9235167" cy="175350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75582" y="913946"/>
          <a:ext cx="1271814" cy="16900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94782" y="913946"/>
          <a:ext cx="1219200" cy="16900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108,583
106,749
371.05
48,527,353
47,762,860
557,398
24,787,858
65,507,404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013982" y="913946"/>
          <a:ext cx="1393372" cy="16900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407354" y="932996"/>
          <a:ext cx="1852385"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259739" y="932996"/>
          <a:ext cx="1161143"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478939" y="945696"/>
          <a:ext cx="586015"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407354" y="1696811"/>
          <a:ext cx="1852385"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323239" y="1696811"/>
          <a:ext cx="3361871"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142311" y="882196"/>
          <a:ext cx="1393371" cy="1253672"/>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380889" y="945696"/>
          <a:ext cx="1219200"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380889" y="1209675"/>
          <a:ext cx="1219200" cy="512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380889" y="1547132"/>
          <a:ext cx="1335315" cy="639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208532" y="1034596"/>
          <a:ext cx="19322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262507" y="9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262507" y="1298575"/>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306957" y="1547132"/>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227582" y="1547132"/>
          <a:ext cx="15512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306957" y="1782536"/>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227582" y="1922689"/>
          <a:ext cx="15512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4728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36661"/>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23318"/>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0997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70668" y="4198711"/>
          <a:ext cx="3882571" cy="3038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37821" y="4555246"/>
          <a:ext cx="1579435" cy="2702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515535" y="4538575"/>
          <a:ext cx="773079" cy="3036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002439" y="4318907"/>
          <a:ext cx="1393372" cy="2471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002439" y="4502604"/>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395811" y="4318907"/>
          <a:ext cx="1393371" cy="2471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395811" y="4502604"/>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916182" y="4318907"/>
          <a:ext cx="1393372" cy="2471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916182" y="4502604"/>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70668" y="4878161"/>
          <a:ext cx="3882571" cy="212634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303611" y="4878161"/>
          <a:ext cx="4354285" cy="21263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303611" y="4941661"/>
          <a:ext cx="4180114"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363482" y="5164818"/>
          <a:ext cx="4167414" cy="175078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減価償却に伴う資産の減少が資産の増加を上回り，償却対象資産額が減少したため，減価償却率については増加している。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類似団体平均値とほぼ同じ水準ではあるが，今後も小松市公共施設マネジメント計画（公共施設総合管理計画）により，公共施設の適正配置，長寿命化等を通じて資産管理を進めていく必要がある。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48896" y="46903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70668" y="7004504"/>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96760" y="691070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70668" y="6578146"/>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96760" y="64870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70668" y="6154511"/>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96760" y="60607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70668" y="5728154"/>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96760" y="5637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70668" y="5304518"/>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96760" y="52107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70668" y="4878161"/>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96760" y="4787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70668" y="4878161"/>
          <a:ext cx="3882571" cy="212634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367349" y="5444290"/>
          <a:ext cx="1270" cy="985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420054" y="643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285796" y="6429738"/>
          <a:ext cx="17235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420054" y="522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285796" y="5444290"/>
          <a:ext cx="17235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7" name="有形固定資産減価償却率平均値テキスト"/>
        <xdr:cNvSpPr txBox="1"/>
      </xdr:nvSpPr>
      <xdr:spPr>
        <a:xfrm>
          <a:off x="4420054" y="5596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318454" y="5742124"/>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3672568" y="5798258"/>
          <a:ext cx="90714"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2975882" y="5912122"/>
          <a:ext cx="90714"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207782"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61896"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65211"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68525"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71839"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76" name="楕円 75"/>
        <xdr:cNvSpPr/>
      </xdr:nvSpPr>
      <xdr:spPr>
        <a:xfrm>
          <a:off x="4318454" y="5746442"/>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69740</xdr:rowOff>
    </xdr:from>
    <xdr:ext cx="405111" cy="259045"/>
    <xdr:sp macro="" textlink="">
      <xdr:nvSpPr>
        <xdr:cNvPr id="77" name="有形固定資産減価償却率該当値テキスト"/>
        <xdr:cNvSpPr txBox="1"/>
      </xdr:nvSpPr>
      <xdr:spPr>
        <a:xfrm>
          <a:off x="4420054" y="572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147447</xdr:rowOff>
    </xdr:from>
    <xdr:to>
      <xdr:col>19</xdr:col>
      <xdr:colOff>187325</xdr:colOff>
      <xdr:row>30</xdr:row>
      <xdr:rowOff>77597</xdr:rowOff>
    </xdr:to>
    <xdr:sp macro="" textlink="">
      <xdr:nvSpPr>
        <xdr:cNvPr id="78" name="楕円 77"/>
        <xdr:cNvSpPr/>
      </xdr:nvSpPr>
      <xdr:spPr>
        <a:xfrm>
          <a:off x="3672568" y="5802576"/>
          <a:ext cx="90714"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142113</xdr:rowOff>
    </xdr:from>
    <xdr:to>
      <xdr:col>23</xdr:col>
      <xdr:colOff>85725</xdr:colOff>
      <xdr:row>30</xdr:row>
      <xdr:rowOff>26797</xdr:rowOff>
    </xdr:to>
    <xdr:cxnSp macro="">
      <xdr:nvCxnSpPr>
        <xdr:cNvPr id="79" name="直線コネクタ 78"/>
        <xdr:cNvCxnSpPr/>
      </xdr:nvCxnSpPr>
      <xdr:spPr>
        <a:xfrm flipV="1">
          <a:off x="3723368" y="5797242"/>
          <a:ext cx="645886" cy="5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0" name="n_1aveValue有形固定資産減価償却率"/>
        <xdr:cNvSpPr txBox="1"/>
      </xdr:nvSpPr>
      <xdr:spPr>
        <a:xfrm>
          <a:off x="3524440" y="55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1" name="n_2aveValue有形固定資産減価償却率"/>
        <xdr:cNvSpPr txBox="1"/>
      </xdr:nvSpPr>
      <xdr:spPr>
        <a:xfrm>
          <a:off x="2840455" y="569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68724</xdr:rowOff>
    </xdr:from>
    <xdr:ext cx="405111" cy="259045"/>
    <xdr:sp macro="" textlink="">
      <xdr:nvSpPr>
        <xdr:cNvPr id="82" name="n_1mainValue有形固定資産減価償却率"/>
        <xdr:cNvSpPr txBox="1"/>
      </xdr:nvSpPr>
      <xdr:spPr>
        <a:xfrm>
          <a:off x="3524440" y="589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0354582" y="4198711"/>
          <a:ext cx="3866243" cy="3038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1201540" y="4555246"/>
          <a:ext cx="1203497" cy="2702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2725120" y="4538575"/>
          <a:ext cx="705410" cy="3036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4186354" y="4318907"/>
          <a:ext cx="1393371" cy="2471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4186354" y="4502604"/>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5579725" y="4318907"/>
          <a:ext cx="1393371" cy="2471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5579725" y="4502604"/>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7083768" y="4318907"/>
          <a:ext cx="1393371" cy="2471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7083768" y="4502604"/>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0354582" y="4878161"/>
          <a:ext cx="3866243" cy="212634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4471196" y="4878161"/>
          <a:ext cx="4354286" cy="21263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4471196" y="4941661"/>
          <a:ext cx="4180115"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4547396" y="5164818"/>
          <a:ext cx="4167415" cy="175078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地方債残高が多い傾向にあることから，類似団体と比較し大きく平均値を上回っている。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平成２７年度に策定した</a:t>
          </a:r>
          <a:r>
            <a:rPr kumimoji="1" lang="en-US" altLang="ja-JP" sz="1100">
              <a:latin typeface="ＭＳ Ｐゴシック" panose="020B0600070205080204" pitchFamily="50" charset="-128"/>
              <a:ea typeface="ＭＳ Ｐゴシック" panose="020B0600070205080204" pitchFamily="50" charset="-128"/>
            </a:rPr>
            <a:t>NEXT10</a:t>
          </a:r>
          <a:r>
            <a:rPr kumimoji="1" lang="ja-JP" altLang="en-US" sz="1100">
              <a:latin typeface="ＭＳ Ｐゴシック" panose="020B0600070205080204" pitchFamily="50" charset="-128"/>
              <a:ea typeface="ＭＳ Ｐゴシック" panose="020B0600070205080204" pitchFamily="50" charset="-128"/>
            </a:rPr>
            <a:t>年ビジョンにおいて，臨時財政対策債を含む全会計地方債残高を</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億円未満とする目標を掲げ，地方債残高の削減に取り組んでいる。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0316482" y="46903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0354582" y="7004504"/>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0354582" y="6650113"/>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015642" y="655631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0354582" y="6295722"/>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015642" y="620192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0354582" y="5941332"/>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015642" y="5847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0354582" y="5586942"/>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015642" y="54931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0354582" y="5232551"/>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9964345" y="51414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0354582" y="4878161"/>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964345" y="4787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0354582" y="4878161"/>
          <a:ext cx="3866243" cy="212634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1" name="直線コネクタ 110"/>
        <xdr:cNvCxnSpPr/>
      </xdr:nvCxnSpPr>
      <xdr:spPr>
        <a:xfrm flipV="1">
          <a:off x="13534934" y="5349774"/>
          <a:ext cx="1269" cy="1300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3587639" y="6653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3464268" y="6650113"/>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4" name="債務償還可能年数最大値テキスト"/>
        <xdr:cNvSpPr txBox="1"/>
      </xdr:nvSpPr>
      <xdr:spPr>
        <a:xfrm>
          <a:off x="13587639" y="513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5" name="直線コネクタ 114"/>
        <xdr:cNvCxnSpPr/>
      </xdr:nvCxnSpPr>
      <xdr:spPr>
        <a:xfrm>
          <a:off x="13464268" y="5349774"/>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6" name="債務償還可能年数平均値テキスト"/>
        <xdr:cNvSpPr txBox="1"/>
      </xdr:nvSpPr>
      <xdr:spPr>
        <a:xfrm>
          <a:off x="13587639" y="594092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7" name="フローチャート: 判断 116"/>
        <xdr:cNvSpPr/>
      </xdr:nvSpPr>
      <xdr:spPr>
        <a:xfrm>
          <a:off x="13502368" y="5962499"/>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3375368"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729482"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2032796"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1336111"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639425" y="704768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13758</xdr:rowOff>
    </xdr:from>
    <xdr:to>
      <xdr:col>76</xdr:col>
      <xdr:colOff>73025</xdr:colOff>
      <xdr:row>28</xdr:row>
      <xdr:rowOff>115358</xdr:rowOff>
    </xdr:to>
    <xdr:sp macro="" textlink="">
      <xdr:nvSpPr>
        <xdr:cNvPr id="123" name="楕円 122"/>
        <xdr:cNvSpPr/>
      </xdr:nvSpPr>
      <xdr:spPr>
        <a:xfrm>
          <a:off x="13502368" y="5500158"/>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36635</xdr:rowOff>
    </xdr:from>
    <xdr:ext cx="340478" cy="259045"/>
    <xdr:sp macro="" textlink="">
      <xdr:nvSpPr>
        <xdr:cNvPr id="124" name="債務償還可能年数該当値テキスト"/>
        <xdr:cNvSpPr txBox="1"/>
      </xdr:nvSpPr>
      <xdr:spPr>
        <a:xfrm>
          <a:off x="13587639" y="53543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70668" y="7875814"/>
          <a:ext cx="5399314" cy="3374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70668" y="11621861"/>
          <a:ext cx="5399314" cy="3374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47725" y="812437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395811" y="10750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47725" y="1184501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395811" y="14557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6014" y="127000"/>
          <a:ext cx="11605986" cy="6241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417143" y="187779"/>
          <a:ext cx="3635828"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436193" y="213179"/>
          <a:ext cx="3591378"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461593" y="238579"/>
          <a:ext cx="3534228" cy="436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868071" y="187779"/>
          <a:ext cx="2432050"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893471" y="213179"/>
          <a:ext cx="2387600"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18871" y="238579"/>
          <a:ext cx="2330450" cy="4490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6686" y="875393"/>
          <a:ext cx="9231085" cy="1750786"/>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3686" y="907143"/>
          <a:ext cx="1266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42886" y="907143"/>
          <a:ext cx="1219200"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108,583
106,749
371.05
48,527,353
47,762,860
557,398
24,787,858
65,507,404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62086" y="907143"/>
          <a:ext cx="1393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55457" y="926193"/>
          <a:ext cx="1852386"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07843" y="926193"/>
          <a:ext cx="1155700"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27043" y="938893"/>
          <a:ext cx="586014" cy="9234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55457" y="1687286"/>
          <a:ext cx="18523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571343" y="1687286"/>
          <a:ext cx="3356428"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127343" y="875393"/>
          <a:ext cx="1393371" cy="1250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371364" y="938893"/>
          <a:ext cx="1219200"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371364" y="1200150"/>
          <a:ext cx="1219200"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71364" y="1524907"/>
          <a:ext cx="1329872" cy="6268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209893" y="1025071"/>
          <a:ext cx="19322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263868" y="976993"/>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263868" y="1238250"/>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291989" y="1502229"/>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28943" y="1502229"/>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291989" y="1734911"/>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28943" y="1875064"/>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9514" y="27504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9514" y="3062514"/>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9514" y="3374571"/>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96686"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236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236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417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417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86743"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86743"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96686"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74914"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96686"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42612" y="73607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96686" y="70512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42612" y="69117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96686" y="65994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42612" y="64599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96686" y="61504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42612" y="6010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96686" y="57013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42612" y="5561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96686"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42612" y="5110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96686"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242979" y="5614525"/>
          <a:ext cx="0" cy="141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281714" y="703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71043" y="7028361"/>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281714" y="539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171043" y="5614525"/>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281714" y="652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192814" y="6546814"/>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436257" y="6667536"/>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612571" y="673154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69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307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892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818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690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107696</xdr:rowOff>
    </xdr:from>
    <xdr:to>
      <xdr:col>24</xdr:col>
      <xdr:colOff>114300</xdr:colOff>
      <xdr:row>39</xdr:row>
      <xdr:rowOff>37846</xdr:rowOff>
    </xdr:to>
    <xdr:sp macro="" textlink="">
      <xdr:nvSpPr>
        <xdr:cNvPr id="68" name="楕円 67"/>
        <xdr:cNvSpPr/>
      </xdr:nvSpPr>
      <xdr:spPr>
        <a:xfrm>
          <a:off x="4192814" y="6519382"/>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130573</xdr:rowOff>
    </xdr:from>
    <xdr:ext cx="405111" cy="259045"/>
    <xdr:sp macro="" textlink="">
      <xdr:nvSpPr>
        <xdr:cNvPr id="69" name="【道路】&#10;有形固定資産減価償却率該当値テキスト"/>
        <xdr:cNvSpPr txBox="1"/>
      </xdr:nvSpPr>
      <xdr:spPr>
        <a:xfrm>
          <a:off x="4281714" y="637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153416</xdr:rowOff>
    </xdr:from>
    <xdr:to>
      <xdr:col>20</xdr:col>
      <xdr:colOff>38100</xdr:colOff>
      <xdr:row>39</xdr:row>
      <xdr:rowOff>83566</xdr:rowOff>
    </xdr:to>
    <xdr:sp macro="" textlink="">
      <xdr:nvSpPr>
        <xdr:cNvPr id="70" name="楕円 69"/>
        <xdr:cNvSpPr/>
      </xdr:nvSpPr>
      <xdr:spPr>
        <a:xfrm>
          <a:off x="3436257" y="6565102"/>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158496</xdr:rowOff>
    </xdr:from>
    <xdr:to>
      <xdr:col>24</xdr:col>
      <xdr:colOff>63500</xdr:colOff>
      <xdr:row>39</xdr:row>
      <xdr:rowOff>32766</xdr:rowOff>
    </xdr:to>
    <xdr:cxnSp macro="">
      <xdr:nvCxnSpPr>
        <xdr:cNvPr id="71" name="直線コネクタ 70"/>
        <xdr:cNvCxnSpPr/>
      </xdr:nvCxnSpPr>
      <xdr:spPr>
        <a:xfrm flipV="1">
          <a:off x="3481614" y="6570182"/>
          <a:ext cx="762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2" name="n_1aveValue【道路】&#10;有形固定資産減価償却率"/>
        <xdr:cNvSpPr txBox="1"/>
      </xdr:nvSpPr>
      <xdr:spPr>
        <a:xfrm>
          <a:off x="3288130" y="675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477144" y="650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100093</xdr:rowOff>
    </xdr:from>
    <xdr:ext cx="405111" cy="259045"/>
    <xdr:sp macro="" textlink="">
      <xdr:nvSpPr>
        <xdr:cNvPr id="74" name="n_1mainValue【道路】&#10;有形固定資産減価償却率"/>
        <xdr:cNvSpPr txBox="1"/>
      </xdr:nvSpPr>
      <xdr:spPr>
        <a:xfrm>
          <a:off x="3288130" y="63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048829" y="4125686"/>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1595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1595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0938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0938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1388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1388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048829" y="5249636"/>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010729" y="5061857"/>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048829" y="75002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048829" y="71247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614307" y="69851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048829" y="674914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614307" y="66096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048829" y="637630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5566515" y="62368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048829" y="60007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5566515" y="58612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048829" y="56251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5566515" y="5485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048829" y="52496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5566515" y="5110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048829" y="5249636"/>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9578793" y="5834840"/>
          <a:ext cx="0" cy="116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9617529" y="70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9506857" y="699711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9617529" y="56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9506857" y="583484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3" name="【道路】&#10;一人当たり延長平均値テキスト"/>
        <xdr:cNvSpPr txBox="1"/>
      </xdr:nvSpPr>
      <xdr:spPr>
        <a:xfrm>
          <a:off x="9617529" y="6381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9544957" y="6403002"/>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8772071" y="636840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7964714" y="6416741"/>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4052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6487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8359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0176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2103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150673</xdr:rowOff>
    </xdr:from>
    <xdr:to>
      <xdr:col>55</xdr:col>
      <xdr:colOff>50800</xdr:colOff>
      <xdr:row>36</xdr:row>
      <xdr:rowOff>80823</xdr:rowOff>
    </xdr:to>
    <xdr:sp macro="" textlink="">
      <xdr:nvSpPr>
        <xdr:cNvPr id="112" name="楕円 111"/>
        <xdr:cNvSpPr/>
      </xdr:nvSpPr>
      <xdr:spPr>
        <a:xfrm>
          <a:off x="9544957" y="6056173"/>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2100</xdr:rowOff>
    </xdr:from>
    <xdr:ext cx="534377" cy="259045"/>
    <xdr:sp macro="" textlink="">
      <xdr:nvSpPr>
        <xdr:cNvPr id="113" name="【道路】&#10;一人当たり延長該当値テキスト"/>
        <xdr:cNvSpPr txBox="1"/>
      </xdr:nvSpPr>
      <xdr:spPr>
        <a:xfrm>
          <a:off x="9617529" y="59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152426</xdr:rowOff>
    </xdr:from>
    <xdr:to>
      <xdr:col>50</xdr:col>
      <xdr:colOff>165100</xdr:colOff>
      <xdr:row>36</xdr:row>
      <xdr:rowOff>82576</xdr:rowOff>
    </xdr:to>
    <xdr:sp macro="" textlink="">
      <xdr:nvSpPr>
        <xdr:cNvPr id="114" name="楕円 113"/>
        <xdr:cNvSpPr/>
      </xdr:nvSpPr>
      <xdr:spPr>
        <a:xfrm>
          <a:off x="8772071" y="6057926"/>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30023</xdr:rowOff>
    </xdr:from>
    <xdr:to>
      <xdr:col>55</xdr:col>
      <xdr:colOff>0</xdr:colOff>
      <xdr:row>36</xdr:row>
      <xdr:rowOff>31776</xdr:rowOff>
    </xdr:to>
    <xdr:cxnSp macro="">
      <xdr:nvCxnSpPr>
        <xdr:cNvPr id="115" name="直線コネクタ 114"/>
        <xdr:cNvCxnSpPr/>
      </xdr:nvCxnSpPr>
      <xdr:spPr>
        <a:xfrm flipV="1">
          <a:off x="8822871" y="6104252"/>
          <a:ext cx="756558"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16" name="n_1aveValue【道路】&#10;一人当たり延長"/>
        <xdr:cNvSpPr txBox="1"/>
      </xdr:nvSpPr>
      <xdr:spPr>
        <a:xfrm>
          <a:off x="8591627" y="645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7796970" y="619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99103</xdr:rowOff>
    </xdr:from>
    <xdr:ext cx="534377" cy="259045"/>
    <xdr:sp macro="" textlink="">
      <xdr:nvSpPr>
        <xdr:cNvPr id="118" name="n_1mainValue【道路】&#10;一人当たり延長"/>
        <xdr:cNvSpPr txBox="1"/>
      </xdr:nvSpPr>
      <xdr:spPr>
        <a:xfrm>
          <a:off x="8559311" y="58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96686"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236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236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7417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7417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786743"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786743"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96686"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74914"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96686"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42612" y="11110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696686" y="108748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42612" y="1073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696686" y="104992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42612" y="10359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696686" y="101237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42612"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696686" y="975087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42612"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696686" y="93753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42612" y="9235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96686"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42612" y="88602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96686"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242979" y="9505950"/>
          <a:ext cx="0" cy="109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281714" y="1060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171043" y="10598331"/>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281714" y="9283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171043" y="9505950"/>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48" name="【橋りょう・トンネル】&#10;有形固定資産減価償却率平均値テキスト"/>
        <xdr:cNvSpPr txBox="1"/>
      </xdr:nvSpPr>
      <xdr:spPr>
        <a:xfrm>
          <a:off x="4281714" y="9677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192814" y="98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436257" y="9757229"/>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612571" y="997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069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307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4892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6818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690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116840</xdr:rowOff>
    </xdr:from>
    <xdr:to>
      <xdr:col>24</xdr:col>
      <xdr:colOff>114300</xdr:colOff>
      <xdr:row>59</xdr:row>
      <xdr:rowOff>46990</xdr:rowOff>
    </xdr:to>
    <xdr:sp macro="" textlink="">
      <xdr:nvSpPr>
        <xdr:cNvPr id="157" name="楕円 156"/>
        <xdr:cNvSpPr/>
      </xdr:nvSpPr>
      <xdr:spPr>
        <a:xfrm>
          <a:off x="4192814" y="990309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95267</xdr:rowOff>
    </xdr:from>
    <xdr:ext cx="405111" cy="259045"/>
    <xdr:sp macro="" textlink="">
      <xdr:nvSpPr>
        <xdr:cNvPr id="158" name="【橋りょう・トンネル】&#10;有形固定資産減価償却率該当値テキスト"/>
        <xdr:cNvSpPr txBox="1"/>
      </xdr:nvSpPr>
      <xdr:spPr>
        <a:xfrm>
          <a:off x="4281714" y="9881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59" name="楕円 158"/>
        <xdr:cNvSpPr/>
      </xdr:nvSpPr>
      <xdr:spPr>
        <a:xfrm>
          <a:off x="3436257" y="9961336"/>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57150</xdr:rowOff>
    </xdr:to>
    <xdr:cxnSp macro="">
      <xdr:nvCxnSpPr>
        <xdr:cNvPr id="160" name="直線コネクタ 159"/>
        <xdr:cNvCxnSpPr/>
      </xdr:nvCxnSpPr>
      <xdr:spPr>
        <a:xfrm flipV="1">
          <a:off x="3481614" y="9953897"/>
          <a:ext cx="7620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1" name="n_1aveValue【橋りょう・トンネル】&#10;有形固定資産減価償却率"/>
        <xdr:cNvSpPr txBox="1"/>
      </xdr:nvSpPr>
      <xdr:spPr>
        <a:xfrm>
          <a:off x="328813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4771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63" name="n_1mainValue【橋りょう・トンネル】&#10;有形固定資産減価償却率"/>
        <xdr:cNvSpPr txBox="1"/>
      </xdr:nvSpPr>
      <xdr:spPr>
        <a:xfrm>
          <a:off x="3288130" y="1005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048829" y="7875814"/>
          <a:ext cx="4316185"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1595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1595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0938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0938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1388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1388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048829" y="8999764"/>
          <a:ext cx="4316185"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010729"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048829" y="112503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048829" y="107986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5816371" y="10659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048829" y="103495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5502395" y="102100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048829" y="99005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5502395" y="97610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048829" y="94488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5502395" y="93092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048829" y="899976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5502395" y="88602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048829" y="8999764"/>
          <a:ext cx="4316185"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9578793" y="9641756"/>
          <a:ext cx="0" cy="107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9617529" y="107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9506857" y="1071623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9617529" y="942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9506857" y="964175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0" name="【橋りょう・トンネル】&#10;一人当たり有形固定資産（償却資産）額平均値テキスト"/>
        <xdr:cNvSpPr txBox="1"/>
      </xdr:nvSpPr>
      <xdr:spPr>
        <a:xfrm>
          <a:off x="9617529" y="101582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9544957" y="10179835"/>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8772071" y="101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7964714" y="10195270"/>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4052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6487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8359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0176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2103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144877</xdr:rowOff>
    </xdr:from>
    <xdr:to>
      <xdr:col>55</xdr:col>
      <xdr:colOff>50800</xdr:colOff>
      <xdr:row>57</xdr:row>
      <xdr:rowOff>75027</xdr:rowOff>
    </xdr:to>
    <xdr:sp macro="" textlink="">
      <xdr:nvSpPr>
        <xdr:cNvPr id="199" name="楕円 198"/>
        <xdr:cNvSpPr/>
      </xdr:nvSpPr>
      <xdr:spPr>
        <a:xfrm>
          <a:off x="9544957" y="9593677"/>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97904</xdr:rowOff>
    </xdr:from>
    <xdr:ext cx="599010" cy="259045"/>
    <xdr:sp macro="" textlink="">
      <xdr:nvSpPr>
        <xdr:cNvPr id="200" name="【橋りょう・トンネル】&#10;一人当たり有形固定資産（償却資産）額該当値テキスト"/>
        <xdr:cNvSpPr txBox="1"/>
      </xdr:nvSpPr>
      <xdr:spPr>
        <a:xfrm>
          <a:off x="9617529" y="954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145841</xdr:rowOff>
    </xdr:from>
    <xdr:to>
      <xdr:col>50</xdr:col>
      <xdr:colOff>165100</xdr:colOff>
      <xdr:row>57</xdr:row>
      <xdr:rowOff>75991</xdr:rowOff>
    </xdr:to>
    <xdr:sp macro="" textlink="">
      <xdr:nvSpPr>
        <xdr:cNvPr id="201" name="楕円 200"/>
        <xdr:cNvSpPr/>
      </xdr:nvSpPr>
      <xdr:spPr>
        <a:xfrm>
          <a:off x="8772071" y="959464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24227</xdr:rowOff>
    </xdr:from>
    <xdr:to>
      <xdr:col>55</xdr:col>
      <xdr:colOff>0</xdr:colOff>
      <xdr:row>57</xdr:row>
      <xdr:rowOff>25191</xdr:rowOff>
    </xdr:to>
    <xdr:cxnSp macro="">
      <xdr:nvCxnSpPr>
        <xdr:cNvPr id="202" name="直線コネクタ 201"/>
        <xdr:cNvCxnSpPr/>
      </xdr:nvCxnSpPr>
      <xdr:spPr>
        <a:xfrm flipV="1">
          <a:off x="8822871" y="9641756"/>
          <a:ext cx="756558"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03" name="n_1aveValue【橋りょう・トンネル】&#10;一人当たり有形固定資産（償却資産）額"/>
        <xdr:cNvSpPr txBox="1"/>
      </xdr:nvSpPr>
      <xdr:spPr>
        <a:xfrm>
          <a:off x="8532438" y="1024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7732338" y="997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92518</xdr:rowOff>
    </xdr:from>
    <xdr:ext cx="599010" cy="259045"/>
    <xdr:sp macro="" textlink="">
      <xdr:nvSpPr>
        <xdr:cNvPr id="205" name="n_1mainValue【橋りょう・トンネル】&#10;一人当たり有形固定資産（償却資産）額"/>
        <xdr:cNvSpPr txBox="1"/>
      </xdr:nvSpPr>
      <xdr:spPr>
        <a:xfrm>
          <a:off x="8532438" y="937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96686"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236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236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7417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7417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2786743"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2786743"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696686"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674914"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696686"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42612" y="148582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696686" y="14679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42612" y="145371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696686" y="143555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42612" y="14216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696686" y="140344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42612" y="138949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696686" y="1371327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42612"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696686" y="133921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42612" y="132526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696686" y="13071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42612" y="129315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96686"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8492"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696686"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242979" y="13126538"/>
          <a:ext cx="0" cy="138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281714" y="1451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171043" y="14512291"/>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281714" y="12904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171043" y="13126538"/>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37" name="【公営住宅】&#10;有形固定資産減価償却率平均値テキスト"/>
        <xdr:cNvSpPr txBox="1"/>
      </xdr:nvSpPr>
      <xdr:spPr>
        <a:xfrm>
          <a:off x="4281714" y="13434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192814" y="13580292"/>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436257" y="14022795"/>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612571" y="13652137"/>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069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307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4892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818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690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119562</xdr:rowOff>
    </xdr:from>
    <xdr:to>
      <xdr:col>24</xdr:col>
      <xdr:colOff>114300</xdr:colOff>
      <xdr:row>86</xdr:row>
      <xdr:rowOff>49712</xdr:rowOff>
    </xdr:to>
    <xdr:sp macro="" textlink="">
      <xdr:nvSpPr>
        <xdr:cNvPr id="246" name="楕円 245"/>
        <xdr:cNvSpPr/>
      </xdr:nvSpPr>
      <xdr:spPr>
        <a:xfrm>
          <a:off x="4192814" y="14461491"/>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34489</xdr:rowOff>
    </xdr:from>
    <xdr:ext cx="405111" cy="259045"/>
    <xdr:sp macro="" textlink="">
      <xdr:nvSpPr>
        <xdr:cNvPr id="247" name="【公営住宅】&#10;有形固定資産減価償却率該当値テキスト"/>
        <xdr:cNvSpPr txBox="1"/>
      </xdr:nvSpPr>
      <xdr:spPr>
        <a:xfrm>
          <a:off x="4281714" y="1437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16692</xdr:rowOff>
    </xdr:from>
    <xdr:to>
      <xdr:col>20</xdr:col>
      <xdr:colOff>38100</xdr:colOff>
      <xdr:row>86</xdr:row>
      <xdr:rowOff>118292</xdr:rowOff>
    </xdr:to>
    <xdr:sp macro="" textlink="">
      <xdr:nvSpPr>
        <xdr:cNvPr id="248" name="楕円 247"/>
        <xdr:cNvSpPr/>
      </xdr:nvSpPr>
      <xdr:spPr>
        <a:xfrm>
          <a:off x="3436257" y="14527349"/>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170362</xdr:rowOff>
    </xdr:from>
    <xdr:to>
      <xdr:col>24</xdr:col>
      <xdr:colOff>63500</xdr:colOff>
      <xdr:row>86</xdr:row>
      <xdr:rowOff>67492</xdr:rowOff>
    </xdr:to>
    <xdr:cxnSp macro="">
      <xdr:nvCxnSpPr>
        <xdr:cNvPr id="249" name="直線コネクタ 248"/>
        <xdr:cNvCxnSpPr/>
      </xdr:nvCxnSpPr>
      <xdr:spPr>
        <a:xfrm flipV="1">
          <a:off x="3481614" y="14512291"/>
          <a:ext cx="762000" cy="6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136451</xdr:rowOff>
    </xdr:from>
    <xdr:ext cx="405111" cy="259045"/>
    <xdr:sp macro="" textlink="">
      <xdr:nvSpPr>
        <xdr:cNvPr id="250" name="n_1aveValue【公営住宅】&#10;有形固定資産減価償却率"/>
        <xdr:cNvSpPr txBox="1"/>
      </xdr:nvSpPr>
      <xdr:spPr>
        <a:xfrm>
          <a:off x="3288130"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477144" y="1343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109419</xdr:rowOff>
    </xdr:from>
    <xdr:ext cx="405111" cy="259045"/>
    <xdr:sp macro="" textlink="">
      <xdr:nvSpPr>
        <xdr:cNvPr id="252" name="n_1mainValue【公営住宅】&#10;有形固定資産減価償却率"/>
        <xdr:cNvSpPr txBox="1"/>
      </xdr:nvSpPr>
      <xdr:spPr>
        <a:xfrm>
          <a:off x="3288130" y="1462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048829" y="11625943"/>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1595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1595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0938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0938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1388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1388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048829" y="12749893"/>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010729"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048829" y="150005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048829" y="145487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5614307" y="144092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048829" y="140997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5614307" y="139602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048829" y="136506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5614307" y="13508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048829" y="131989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5614307" y="1305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048829" y="127498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614307"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048829" y="12749893"/>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9578793" y="13450867"/>
          <a:ext cx="0" cy="1077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9617529" y="145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9506857" y="1452864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9617529" y="1322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9506857" y="1345086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79" name="【公営住宅】&#10;一人当たり面積平均値テキスト"/>
        <xdr:cNvSpPr txBox="1"/>
      </xdr:nvSpPr>
      <xdr:spPr>
        <a:xfrm>
          <a:off x="9617529" y="14114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9544957" y="14260170"/>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8772071" y="14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7964714" y="14250112"/>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4052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6487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8359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0176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2103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137261</xdr:rowOff>
    </xdr:from>
    <xdr:to>
      <xdr:col>55</xdr:col>
      <xdr:colOff>50800</xdr:colOff>
      <xdr:row>85</xdr:row>
      <xdr:rowOff>67411</xdr:rowOff>
    </xdr:to>
    <xdr:sp macro="" textlink="">
      <xdr:nvSpPr>
        <xdr:cNvPr id="288" name="楕円 287"/>
        <xdr:cNvSpPr/>
      </xdr:nvSpPr>
      <xdr:spPr>
        <a:xfrm>
          <a:off x="9544957" y="14310461"/>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115688</xdr:rowOff>
    </xdr:from>
    <xdr:ext cx="469744" cy="259045"/>
    <xdr:sp macro="" textlink="">
      <xdr:nvSpPr>
        <xdr:cNvPr id="289" name="【公営住宅】&#10;一人当たり面積該当値テキスト"/>
        <xdr:cNvSpPr txBox="1"/>
      </xdr:nvSpPr>
      <xdr:spPr>
        <a:xfrm>
          <a:off x="9617529" y="1428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137261</xdr:rowOff>
    </xdr:from>
    <xdr:to>
      <xdr:col>50</xdr:col>
      <xdr:colOff>165100</xdr:colOff>
      <xdr:row>85</xdr:row>
      <xdr:rowOff>67411</xdr:rowOff>
    </xdr:to>
    <xdr:sp macro="" textlink="">
      <xdr:nvSpPr>
        <xdr:cNvPr id="290" name="楕円 289"/>
        <xdr:cNvSpPr/>
      </xdr:nvSpPr>
      <xdr:spPr>
        <a:xfrm>
          <a:off x="8772071" y="1431046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xdr:rowOff>
    </xdr:from>
    <xdr:to>
      <xdr:col>55</xdr:col>
      <xdr:colOff>0</xdr:colOff>
      <xdr:row>85</xdr:row>
      <xdr:rowOff>16611</xdr:rowOff>
    </xdr:to>
    <xdr:cxnSp macro="">
      <xdr:nvCxnSpPr>
        <xdr:cNvPr id="291" name="直線コネクタ 290"/>
        <xdr:cNvCxnSpPr/>
      </xdr:nvCxnSpPr>
      <xdr:spPr>
        <a:xfrm>
          <a:off x="8822871" y="14358540"/>
          <a:ext cx="75655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92" name="n_1aveValue【公営住宅】&#10;一人当たり面積"/>
        <xdr:cNvSpPr txBox="1"/>
      </xdr:nvSpPr>
      <xdr:spPr>
        <a:xfrm>
          <a:off x="8591627" y="14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7796970" y="1402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58538</xdr:rowOff>
    </xdr:from>
    <xdr:ext cx="469744" cy="259045"/>
    <xdr:sp macro="" textlink="">
      <xdr:nvSpPr>
        <xdr:cNvPr id="294" name="n_1mainValue【公営住宅】&#10;一人当たり面積"/>
        <xdr:cNvSpPr txBox="1"/>
      </xdr:nvSpPr>
      <xdr:spPr>
        <a:xfrm>
          <a:off x="8591627" y="1440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96686"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236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236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7417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7417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2786743"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2786743"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696686"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674914"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696686"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390404" y="1860842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696686" y="183750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7" name="テキスト ボックス 306"/>
        <xdr:cNvSpPr txBox="1"/>
      </xdr:nvSpPr>
      <xdr:spPr>
        <a:xfrm>
          <a:off x="342612" y="182328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696686" y="179995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42612"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696686" y="176239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42612" y="174844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696686" y="172484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42612" y="171089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696686" y="168728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78492" y="16733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96686"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8492"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696686"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19" name="直線コネクタ 318"/>
        <xdr:cNvCxnSpPr/>
      </xdr:nvCxnSpPr>
      <xdr:spPr>
        <a:xfrm flipV="1">
          <a:off x="4242979" y="16882382"/>
          <a:ext cx="0" cy="152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20" name="【港湾・漁港】&#10;有形固定資産減価償却率最小値テキスト"/>
        <xdr:cNvSpPr txBox="1"/>
      </xdr:nvSpPr>
      <xdr:spPr>
        <a:xfrm>
          <a:off x="428171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21" name="直線コネクタ 320"/>
        <xdr:cNvCxnSpPr/>
      </xdr:nvCxnSpPr>
      <xdr:spPr>
        <a:xfrm>
          <a:off x="4171043" y="18410464"/>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22" name="【港湾・漁港】&#10;有形固定資産減価償却率最大値テキスト"/>
        <xdr:cNvSpPr txBox="1"/>
      </xdr:nvSpPr>
      <xdr:spPr>
        <a:xfrm>
          <a:off x="4281714" y="1666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23" name="直線コネクタ 322"/>
        <xdr:cNvCxnSpPr/>
      </xdr:nvCxnSpPr>
      <xdr:spPr>
        <a:xfrm>
          <a:off x="4171043" y="16882382"/>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24" name="【港湾・漁港】&#10;有形固定資産減価償却率平均値テキスト"/>
        <xdr:cNvSpPr txBox="1"/>
      </xdr:nvSpPr>
      <xdr:spPr>
        <a:xfrm>
          <a:off x="4281714" y="1772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25" name="フローチャート: 判断 324"/>
        <xdr:cNvSpPr/>
      </xdr:nvSpPr>
      <xdr:spPr>
        <a:xfrm>
          <a:off x="4192814"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26" name="フローチャート: 判断 325"/>
        <xdr:cNvSpPr/>
      </xdr:nvSpPr>
      <xdr:spPr>
        <a:xfrm>
          <a:off x="3436257" y="17237619"/>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27" name="フローチャート: 判断 326"/>
        <xdr:cNvSpPr/>
      </xdr:nvSpPr>
      <xdr:spPr>
        <a:xfrm>
          <a:off x="2612571" y="17455879"/>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069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307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4892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818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690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33" name="楕円 332"/>
        <xdr:cNvSpPr/>
      </xdr:nvSpPr>
      <xdr:spPr>
        <a:xfrm>
          <a:off x="4192814" y="1769509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170197</xdr:rowOff>
    </xdr:from>
    <xdr:ext cx="405111" cy="259045"/>
    <xdr:sp macro="" textlink="">
      <xdr:nvSpPr>
        <xdr:cNvPr id="334" name="【港湾・漁港】&#10;有形固定資産減価償却率該当値テキスト"/>
        <xdr:cNvSpPr txBox="1"/>
      </xdr:nvSpPr>
      <xdr:spPr>
        <a:xfrm>
          <a:off x="4281714"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35" name="楕円 334"/>
        <xdr:cNvSpPr/>
      </xdr:nvSpPr>
      <xdr:spPr>
        <a:xfrm>
          <a:off x="3436257" y="17833339"/>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26670</xdr:rowOff>
    </xdr:from>
    <xdr:to>
      <xdr:col>24</xdr:col>
      <xdr:colOff>63500</xdr:colOff>
      <xdr:row>105</xdr:row>
      <xdr:rowOff>167639</xdr:rowOff>
    </xdr:to>
    <xdr:cxnSp macro="">
      <xdr:nvCxnSpPr>
        <xdr:cNvPr id="336" name="直線コネクタ 335"/>
        <xdr:cNvCxnSpPr/>
      </xdr:nvCxnSpPr>
      <xdr:spPr>
        <a:xfrm flipV="1">
          <a:off x="3481614" y="17743170"/>
          <a:ext cx="762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145432</xdr:rowOff>
    </xdr:from>
    <xdr:ext cx="405111" cy="259045"/>
    <xdr:sp macro="" textlink="">
      <xdr:nvSpPr>
        <xdr:cNvPr id="337" name="n_1aveValue【港湾・漁港】&#10;有形固定資産減価償却率"/>
        <xdr:cNvSpPr txBox="1"/>
      </xdr:nvSpPr>
      <xdr:spPr>
        <a:xfrm>
          <a:off x="3288130" y="170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38" name="n_2aveValue【港湾・漁港】&#10;有形固定資産減価償却率"/>
        <xdr:cNvSpPr txBox="1"/>
      </xdr:nvSpPr>
      <xdr:spPr>
        <a:xfrm>
          <a:off x="2477144" y="1723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339" name="n_1mainValue【港湾・漁港】&#10;有形固定資産減価償却率"/>
        <xdr:cNvSpPr txBox="1"/>
      </xdr:nvSpPr>
      <xdr:spPr>
        <a:xfrm>
          <a:off x="3288130" y="1792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048829" y="15373350"/>
          <a:ext cx="4316185"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1595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1595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0938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0938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1388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1388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048829" y="16500021"/>
          <a:ext cx="4316185"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010729"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048829" y="187479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048829" y="182988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1" name="テキスト ボックス 350"/>
        <xdr:cNvSpPr txBox="1"/>
      </xdr:nvSpPr>
      <xdr:spPr>
        <a:xfrm>
          <a:off x="5816371" y="1815938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048829" y="178498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53" name="テキスト ボックス 352"/>
        <xdr:cNvSpPr txBox="1"/>
      </xdr:nvSpPr>
      <xdr:spPr>
        <a:xfrm>
          <a:off x="5566515" y="17710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048829" y="173980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5" name="テキスト ボックス 354"/>
        <xdr:cNvSpPr txBox="1"/>
      </xdr:nvSpPr>
      <xdr:spPr>
        <a:xfrm>
          <a:off x="5502395" y="1725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048829" y="169490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7" name="テキスト ボックス 356"/>
        <xdr:cNvSpPr txBox="1"/>
      </xdr:nvSpPr>
      <xdr:spPr>
        <a:xfrm>
          <a:off x="5502395" y="168095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048829" y="165000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9" name="テキスト ボックス 358"/>
        <xdr:cNvSpPr txBox="1"/>
      </xdr:nvSpPr>
      <xdr:spPr>
        <a:xfrm>
          <a:off x="5502395" y="163605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xdr:cNvSpPr/>
      </xdr:nvSpPr>
      <xdr:spPr>
        <a:xfrm>
          <a:off x="6048829" y="16500021"/>
          <a:ext cx="4316185"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61" name="直線コネクタ 360"/>
        <xdr:cNvCxnSpPr/>
      </xdr:nvCxnSpPr>
      <xdr:spPr>
        <a:xfrm flipV="1">
          <a:off x="9578793" y="16835750"/>
          <a:ext cx="0" cy="146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62" name="【港湾・漁港】&#10;一人当たり有形固定資産（償却資産）額最小値テキスト"/>
        <xdr:cNvSpPr txBox="1"/>
      </xdr:nvSpPr>
      <xdr:spPr>
        <a:xfrm>
          <a:off x="9617529" y="18302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63" name="直線コネクタ 362"/>
        <xdr:cNvCxnSpPr/>
      </xdr:nvCxnSpPr>
      <xdr:spPr>
        <a:xfrm>
          <a:off x="9506857" y="18298218"/>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64" name="【港湾・漁港】&#10;一人当たり有形固定資産（償却資産）額最大値テキスト"/>
        <xdr:cNvSpPr txBox="1"/>
      </xdr:nvSpPr>
      <xdr:spPr>
        <a:xfrm>
          <a:off x="9617529" y="1661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65" name="直線コネクタ 364"/>
        <xdr:cNvCxnSpPr/>
      </xdr:nvCxnSpPr>
      <xdr:spPr>
        <a:xfrm>
          <a:off x="9506857" y="1683575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66" name="【港湾・漁港】&#10;一人当たり有形固定資産（償却資産）額平均値テキスト"/>
        <xdr:cNvSpPr txBox="1"/>
      </xdr:nvSpPr>
      <xdr:spPr>
        <a:xfrm>
          <a:off x="9617529" y="17730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67" name="フローチャート: 判断 366"/>
        <xdr:cNvSpPr/>
      </xdr:nvSpPr>
      <xdr:spPr>
        <a:xfrm>
          <a:off x="9544957" y="17879169"/>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68" name="フローチャート: 判断 367"/>
        <xdr:cNvSpPr/>
      </xdr:nvSpPr>
      <xdr:spPr>
        <a:xfrm>
          <a:off x="8772071" y="1733228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69" name="フローチャート: 判断 368"/>
        <xdr:cNvSpPr/>
      </xdr:nvSpPr>
      <xdr:spPr>
        <a:xfrm>
          <a:off x="7964714" y="17628501"/>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4052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6487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8359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0176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2103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24732</xdr:rowOff>
    </xdr:from>
    <xdr:to>
      <xdr:col>55</xdr:col>
      <xdr:colOff>50800</xdr:colOff>
      <xdr:row>108</xdr:row>
      <xdr:rowOff>126332</xdr:rowOff>
    </xdr:to>
    <xdr:sp macro="" textlink="">
      <xdr:nvSpPr>
        <xdr:cNvPr id="375" name="楕円 374"/>
        <xdr:cNvSpPr/>
      </xdr:nvSpPr>
      <xdr:spPr>
        <a:xfrm>
          <a:off x="9544957" y="18247418"/>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111109</xdr:rowOff>
    </xdr:from>
    <xdr:ext cx="313932" cy="259045"/>
    <xdr:sp macro="" textlink="">
      <xdr:nvSpPr>
        <xdr:cNvPr id="376" name="【港湾・漁港】&#10;一人当たり有形固定資産（償却資産）額該当値テキスト"/>
        <xdr:cNvSpPr txBox="1"/>
      </xdr:nvSpPr>
      <xdr:spPr>
        <a:xfrm>
          <a:off x="9617529" y="18165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24732</xdr:rowOff>
    </xdr:from>
    <xdr:to>
      <xdr:col>50</xdr:col>
      <xdr:colOff>165100</xdr:colOff>
      <xdr:row>108</xdr:row>
      <xdr:rowOff>126332</xdr:rowOff>
    </xdr:to>
    <xdr:sp macro="" textlink="">
      <xdr:nvSpPr>
        <xdr:cNvPr id="377" name="楕円 376"/>
        <xdr:cNvSpPr/>
      </xdr:nvSpPr>
      <xdr:spPr>
        <a:xfrm>
          <a:off x="8772071" y="182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75532</xdr:rowOff>
    </xdr:from>
    <xdr:to>
      <xdr:col>55</xdr:col>
      <xdr:colOff>0</xdr:colOff>
      <xdr:row>108</xdr:row>
      <xdr:rowOff>75532</xdr:rowOff>
    </xdr:to>
    <xdr:cxnSp macro="">
      <xdr:nvCxnSpPr>
        <xdr:cNvPr id="378" name="直線コネクタ 377"/>
        <xdr:cNvCxnSpPr/>
      </xdr:nvCxnSpPr>
      <xdr:spPr>
        <a:xfrm>
          <a:off x="8822871" y="18298218"/>
          <a:ext cx="75655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379" name="n_1aveValue【港湾・漁港】&#10;一人当たり有形固定資産（償却資産）額"/>
        <xdr:cNvSpPr txBox="1"/>
      </xdr:nvSpPr>
      <xdr:spPr>
        <a:xfrm>
          <a:off x="8532438" y="1711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380" name="n_2aveValue【港湾・漁港】&#10;一人当たり有形固定資産（償却資産）額"/>
        <xdr:cNvSpPr txBox="1"/>
      </xdr:nvSpPr>
      <xdr:spPr>
        <a:xfrm>
          <a:off x="7764654" y="174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117459</xdr:rowOff>
    </xdr:from>
    <xdr:ext cx="313932" cy="259045"/>
    <xdr:sp macro="" textlink="">
      <xdr:nvSpPr>
        <xdr:cNvPr id="381" name="n_1mainValue【港湾・漁港】&#10;一人当たり有形固定資産（償却資産）額"/>
        <xdr:cNvSpPr txBox="1"/>
      </xdr:nvSpPr>
      <xdr:spPr>
        <a:xfrm>
          <a:off x="8669533" y="18340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1384643" y="4125686"/>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14953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14953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2429671"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2429671"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34747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34747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1384643" y="5249636"/>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1346543"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1384643" y="75002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xdr:cNvSpPr txBox="1"/>
      </xdr:nvSpPr>
      <xdr:spPr>
        <a:xfrm>
          <a:off x="11078361" y="73607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3" name="直線コネクタ 392"/>
        <xdr:cNvCxnSpPr/>
      </xdr:nvCxnSpPr>
      <xdr:spPr>
        <a:xfrm>
          <a:off x="11384643" y="70512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4" name="テキスト ボックス 393"/>
        <xdr:cNvSpPr txBox="1"/>
      </xdr:nvSpPr>
      <xdr:spPr>
        <a:xfrm>
          <a:off x="11014241" y="69117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5" name="直線コネクタ 394"/>
        <xdr:cNvCxnSpPr/>
      </xdr:nvCxnSpPr>
      <xdr:spPr>
        <a:xfrm>
          <a:off x="11384643" y="65994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6" name="テキスト ボックス 395"/>
        <xdr:cNvSpPr txBox="1"/>
      </xdr:nvSpPr>
      <xdr:spPr>
        <a:xfrm>
          <a:off x="11014241" y="64599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7" name="直線コネクタ 396"/>
        <xdr:cNvCxnSpPr/>
      </xdr:nvCxnSpPr>
      <xdr:spPr>
        <a:xfrm>
          <a:off x="11384643" y="61504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8" name="テキスト ボックス 397"/>
        <xdr:cNvSpPr txBox="1"/>
      </xdr:nvSpPr>
      <xdr:spPr>
        <a:xfrm>
          <a:off x="11014241" y="6010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9" name="直線コネクタ 398"/>
        <xdr:cNvCxnSpPr/>
      </xdr:nvCxnSpPr>
      <xdr:spPr>
        <a:xfrm>
          <a:off x="11384643" y="57013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0" name="テキスト ボックス 399"/>
        <xdr:cNvSpPr txBox="1"/>
      </xdr:nvSpPr>
      <xdr:spPr>
        <a:xfrm>
          <a:off x="11014241" y="5561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1384643" y="52496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xdr:cNvSpPr txBox="1"/>
      </xdr:nvSpPr>
      <xdr:spPr>
        <a:xfrm>
          <a:off x="10966450"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1384643" y="5249636"/>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04" name="直線コネクタ 403"/>
        <xdr:cNvCxnSpPr/>
      </xdr:nvCxnSpPr>
      <xdr:spPr>
        <a:xfrm flipV="1">
          <a:off x="14930935" y="5607667"/>
          <a:ext cx="0" cy="11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05" name="【認定こども園・幼稚園・保育所】&#10;有形固定資産減価償却率最小値テキスト"/>
        <xdr:cNvSpPr txBox="1"/>
      </xdr:nvSpPr>
      <xdr:spPr>
        <a:xfrm>
          <a:off x="14969671" y="680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06" name="直線コネクタ 405"/>
        <xdr:cNvCxnSpPr/>
      </xdr:nvCxnSpPr>
      <xdr:spPr>
        <a:xfrm>
          <a:off x="14842671" y="679791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07" name="【認定こども園・幼稚園・保育所】&#10;有形固定資産減価償却率最大値テキスト"/>
        <xdr:cNvSpPr txBox="1"/>
      </xdr:nvSpPr>
      <xdr:spPr>
        <a:xfrm>
          <a:off x="14969671" y="538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08" name="直線コネクタ 407"/>
        <xdr:cNvCxnSpPr/>
      </xdr:nvCxnSpPr>
      <xdr:spPr>
        <a:xfrm>
          <a:off x="14842671" y="560766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09" name="【認定こども園・幼稚園・保育所】&#10;有形固定資産減価償却率平均値テキスト"/>
        <xdr:cNvSpPr txBox="1"/>
      </xdr:nvSpPr>
      <xdr:spPr>
        <a:xfrm>
          <a:off x="14969671" y="63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10" name="フローチャート: 判断 409"/>
        <xdr:cNvSpPr/>
      </xdr:nvSpPr>
      <xdr:spPr>
        <a:xfrm>
          <a:off x="14880771" y="6343795"/>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11" name="フローチャート: 判断 410"/>
        <xdr:cNvSpPr/>
      </xdr:nvSpPr>
      <xdr:spPr>
        <a:xfrm>
          <a:off x="14107886" y="6332365"/>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12" name="フローチャート: 判断 411"/>
        <xdr:cNvSpPr/>
      </xdr:nvSpPr>
      <xdr:spPr>
        <a:xfrm>
          <a:off x="13300529" y="632779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7574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9845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31771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23643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5461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45974</xdr:rowOff>
    </xdr:from>
    <xdr:to>
      <xdr:col>85</xdr:col>
      <xdr:colOff>177800</xdr:colOff>
      <xdr:row>33</xdr:row>
      <xdr:rowOff>147574</xdr:rowOff>
    </xdr:to>
    <xdr:sp macro="" textlink="">
      <xdr:nvSpPr>
        <xdr:cNvPr id="418" name="楕円 417"/>
        <xdr:cNvSpPr/>
      </xdr:nvSpPr>
      <xdr:spPr>
        <a:xfrm>
          <a:off x="14880771" y="5614017"/>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132351</xdr:rowOff>
    </xdr:from>
    <xdr:ext cx="405111" cy="259045"/>
    <xdr:sp macro="" textlink="">
      <xdr:nvSpPr>
        <xdr:cNvPr id="419" name="【認定こども園・幼稚園・保育所】&#10;有形固定資産減価償却率該当値テキスト"/>
        <xdr:cNvSpPr txBox="1"/>
      </xdr:nvSpPr>
      <xdr:spPr>
        <a:xfrm>
          <a:off x="14969671" y="553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87122</xdr:rowOff>
    </xdr:from>
    <xdr:to>
      <xdr:col>81</xdr:col>
      <xdr:colOff>101600</xdr:colOff>
      <xdr:row>34</xdr:row>
      <xdr:rowOff>17272</xdr:rowOff>
    </xdr:to>
    <xdr:sp macro="" textlink="">
      <xdr:nvSpPr>
        <xdr:cNvPr id="420" name="楕円 419"/>
        <xdr:cNvSpPr/>
      </xdr:nvSpPr>
      <xdr:spPr>
        <a:xfrm>
          <a:off x="14107886" y="5655165"/>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96774</xdr:rowOff>
    </xdr:from>
    <xdr:to>
      <xdr:col>85</xdr:col>
      <xdr:colOff>127000</xdr:colOff>
      <xdr:row>33</xdr:row>
      <xdr:rowOff>137922</xdr:rowOff>
    </xdr:to>
    <xdr:cxnSp macro="">
      <xdr:nvCxnSpPr>
        <xdr:cNvPr id="421" name="直線コネクタ 420"/>
        <xdr:cNvCxnSpPr/>
      </xdr:nvCxnSpPr>
      <xdr:spPr>
        <a:xfrm flipV="1">
          <a:off x="14158686" y="5664817"/>
          <a:ext cx="77288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22" name="n_1aveValue【認定こども園・幼稚園・保育所】&#10;有形固定資産減価償却率"/>
        <xdr:cNvSpPr txBox="1"/>
      </xdr:nvSpPr>
      <xdr:spPr>
        <a:xfrm>
          <a:off x="13959758" y="64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423" name="n_2aveValue【認定こども園・幼稚園・保育所】&#10;有形固定資産減価償却率"/>
        <xdr:cNvSpPr txBox="1"/>
      </xdr:nvSpPr>
      <xdr:spPr>
        <a:xfrm>
          <a:off x="13165101" y="610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33799</xdr:rowOff>
    </xdr:from>
    <xdr:ext cx="405111" cy="259045"/>
    <xdr:sp macro="" textlink="">
      <xdr:nvSpPr>
        <xdr:cNvPr id="424" name="n_1mainValue【認定こども園・幼稚園・保育所】&#10;有形固定資産減価償却率"/>
        <xdr:cNvSpPr txBox="1"/>
      </xdr:nvSpPr>
      <xdr:spPr>
        <a:xfrm>
          <a:off x="13959758" y="543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720457"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68474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68474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77654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77654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188105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188105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6720457"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6698686"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6720457"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xdr:cNvCxnSpPr/>
      </xdr:nvCxnSpPr>
      <xdr:spPr>
        <a:xfrm>
          <a:off x="16720457" y="71247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6" name="テキスト ボックス 435"/>
        <xdr:cNvSpPr txBox="1"/>
      </xdr:nvSpPr>
      <xdr:spPr>
        <a:xfrm>
          <a:off x="16302264" y="69851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xdr:cNvCxnSpPr/>
      </xdr:nvCxnSpPr>
      <xdr:spPr>
        <a:xfrm>
          <a:off x="16720457" y="67491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8" name="テキスト ボックス 437"/>
        <xdr:cNvSpPr txBox="1"/>
      </xdr:nvSpPr>
      <xdr:spPr>
        <a:xfrm>
          <a:off x="16302264" y="66096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6720457" y="63763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0" name="テキスト ボックス 439"/>
        <xdr:cNvSpPr txBox="1"/>
      </xdr:nvSpPr>
      <xdr:spPr>
        <a:xfrm>
          <a:off x="16302264" y="62368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xdr:cNvCxnSpPr/>
      </xdr:nvCxnSpPr>
      <xdr:spPr>
        <a:xfrm>
          <a:off x="16720457" y="60007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2" name="テキスト ボックス 441"/>
        <xdr:cNvSpPr txBox="1"/>
      </xdr:nvSpPr>
      <xdr:spPr>
        <a:xfrm>
          <a:off x="16302264" y="58612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xdr:cNvCxnSpPr/>
      </xdr:nvCxnSpPr>
      <xdr:spPr>
        <a:xfrm>
          <a:off x="16720457" y="56251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4" name="テキスト ボックス 443"/>
        <xdr:cNvSpPr txBox="1"/>
      </xdr:nvSpPr>
      <xdr:spPr>
        <a:xfrm>
          <a:off x="16302264" y="5485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6720457"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6302264"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6720457"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48" name="直線コネクタ 447"/>
        <xdr:cNvCxnSpPr/>
      </xdr:nvCxnSpPr>
      <xdr:spPr>
        <a:xfrm flipV="1">
          <a:off x="20266750" y="5805351"/>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49" name="【認定こども園・幼稚園・保育所】&#10;一人当たり面積最小値テキスト"/>
        <xdr:cNvSpPr txBox="1"/>
      </xdr:nvSpPr>
      <xdr:spPr>
        <a:xfrm>
          <a:off x="20305486" y="70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50" name="直線コネクタ 449"/>
        <xdr:cNvCxnSpPr/>
      </xdr:nvCxnSpPr>
      <xdr:spPr>
        <a:xfrm>
          <a:off x="20194814" y="704741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51" name="【認定こども園・幼稚園・保育所】&#10;一人当たり面積最大値テキスト"/>
        <xdr:cNvSpPr txBox="1"/>
      </xdr:nvSpPr>
      <xdr:spPr>
        <a:xfrm>
          <a:off x="20305486" y="558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52" name="直線コネクタ 451"/>
        <xdr:cNvCxnSpPr/>
      </xdr:nvCxnSpPr>
      <xdr:spPr>
        <a:xfrm>
          <a:off x="20194814" y="580535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53" name="【認定こども園・幼稚園・保育所】&#10;一人当たり面積平均値テキスト"/>
        <xdr:cNvSpPr txBox="1"/>
      </xdr:nvSpPr>
      <xdr:spPr>
        <a:xfrm>
          <a:off x="20305486" y="643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54" name="フローチャート: 判断 453"/>
        <xdr:cNvSpPr/>
      </xdr:nvSpPr>
      <xdr:spPr>
        <a:xfrm>
          <a:off x="20216586" y="658186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55" name="フローチャート: 判断 454"/>
        <xdr:cNvSpPr/>
      </xdr:nvSpPr>
      <xdr:spPr>
        <a:xfrm>
          <a:off x="19460029" y="6586764"/>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56" name="フローチャート: 判断 455"/>
        <xdr:cNvSpPr/>
      </xdr:nvSpPr>
      <xdr:spPr>
        <a:xfrm>
          <a:off x="18636343"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0093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19331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18512971"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77056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68928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62" name="楕円 461"/>
        <xdr:cNvSpPr/>
      </xdr:nvSpPr>
      <xdr:spPr>
        <a:xfrm>
          <a:off x="20216586" y="6892653"/>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58437</xdr:rowOff>
    </xdr:from>
    <xdr:ext cx="469744" cy="259045"/>
    <xdr:sp macro="" textlink="">
      <xdr:nvSpPr>
        <xdr:cNvPr id="463" name="【認定こども園・幼稚園・保育所】&#10;一人当たり面積該当値テキスト"/>
        <xdr:cNvSpPr txBox="1"/>
      </xdr:nvSpPr>
      <xdr:spPr>
        <a:xfrm>
          <a:off x="20305486" y="680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64" name="楕円 463"/>
        <xdr:cNvSpPr/>
      </xdr:nvSpPr>
      <xdr:spPr>
        <a:xfrm>
          <a:off x="19460029" y="6892653"/>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22860</xdr:rowOff>
    </xdr:to>
    <xdr:cxnSp macro="">
      <xdr:nvCxnSpPr>
        <xdr:cNvPr id="465" name="直線コネクタ 464"/>
        <xdr:cNvCxnSpPr/>
      </xdr:nvCxnSpPr>
      <xdr:spPr>
        <a:xfrm>
          <a:off x="19505386" y="69407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66" name="n_1aveValue【認定こども園・幼稚園・保育所】&#10;一人当たり面積"/>
        <xdr:cNvSpPr txBox="1"/>
      </xdr:nvSpPr>
      <xdr:spPr>
        <a:xfrm>
          <a:off x="19279584"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67" name="n_2aveValue【認定こども園・幼稚園・保育所】&#10;一人当たり面積"/>
        <xdr:cNvSpPr txBox="1"/>
      </xdr:nvSpPr>
      <xdr:spPr>
        <a:xfrm>
          <a:off x="18468598"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468" name="n_1mainValue【認定こども園・幼稚園・保育所】&#10;一人当たり面積"/>
        <xdr:cNvSpPr txBox="1"/>
      </xdr:nvSpPr>
      <xdr:spPr>
        <a:xfrm>
          <a:off x="19279584"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1384643" y="7875814"/>
          <a:ext cx="4316186"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14953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14953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2429671"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2429671"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34747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34747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1384643" y="8999764"/>
          <a:ext cx="4316186"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1346543"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1384643" y="112503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1014241" y="11110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80" name="直線コネクタ 479"/>
        <xdr:cNvCxnSpPr/>
      </xdr:nvCxnSpPr>
      <xdr:spPr>
        <a:xfrm>
          <a:off x="11384643" y="109673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81" name="テキスト ボックス 480"/>
        <xdr:cNvSpPr txBox="1"/>
      </xdr:nvSpPr>
      <xdr:spPr>
        <a:xfrm>
          <a:off x="11014241" y="108278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82" name="直線コネクタ 481"/>
        <xdr:cNvCxnSpPr/>
      </xdr:nvCxnSpPr>
      <xdr:spPr>
        <a:xfrm>
          <a:off x="11384643" y="106870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83" name="テキスト ボックス 482"/>
        <xdr:cNvSpPr txBox="1"/>
      </xdr:nvSpPr>
      <xdr:spPr>
        <a:xfrm>
          <a:off x="11014241" y="105475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84" name="直線コネクタ 483"/>
        <xdr:cNvCxnSpPr/>
      </xdr:nvCxnSpPr>
      <xdr:spPr>
        <a:xfrm>
          <a:off x="11384643" y="1040674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85" name="テキスト ボックス 484"/>
        <xdr:cNvSpPr txBox="1"/>
      </xdr:nvSpPr>
      <xdr:spPr>
        <a:xfrm>
          <a:off x="11014241" y="10267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1384643" y="101237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1014241"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88" name="直線コネクタ 487"/>
        <xdr:cNvCxnSpPr/>
      </xdr:nvCxnSpPr>
      <xdr:spPr>
        <a:xfrm>
          <a:off x="11384643" y="984340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89" name="テキスト ボックス 488"/>
        <xdr:cNvSpPr txBox="1"/>
      </xdr:nvSpPr>
      <xdr:spPr>
        <a:xfrm>
          <a:off x="11014241" y="97039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90" name="直線コネクタ 489"/>
        <xdr:cNvCxnSpPr/>
      </xdr:nvCxnSpPr>
      <xdr:spPr>
        <a:xfrm>
          <a:off x="11384643" y="95631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91" name="テキスト ボックス 490"/>
        <xdr:cNvSpPr txBox="1"/>
      </xdr:nvSpPr>
      <xdr:spPr>
        <a:xfrm>
          <a:off x="11014241" y="94235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92" name="直線コネクタ 491"/>
        <xdr:cNvCxnSpPr/>
      </xdr:nvCxnSpPr>
      <xdr:spPr>
        <a:xfrm>
          <a:off x="11384643" y="928007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93" name="テキスト ボックス 492"/>
        <xdr:cNvSpPr txBox="1"/>
      </xdr:nvSpPr>
      <xdr:spPr>
        <a:xfrm>
          <a:off x="11014241" y="91405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1384643" y="89997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0966450"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1384643" y="8999764"/>
          <a:ext cx="4316186"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97" name="直線コネクタ 496"/>
        <xdr:cNvCxnSpPr/>
      </xdr:nvCxnSpPr>
      <xdr:spPr>
        <a:xfrm flipV="1">
          <a:off x="14930935" y="9454515"/>
          <a:ext cx="0" cy="1389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98" name="【学校施設】&#10;有形固定資産減価償却率最小値テキスト"/>
        <xdr:cNvSpPr txBox="1"/>
      </xdr:nvSpPr>
      <xdr:spPr>
        <a:xfrm>
          <a:off x="14969671"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99" name="直線コネクタ 498"/>
        <xdr:cNvCxnSpPr/>
      </xdr:nvCxnSpPr>
      <xdr:spPr>
        <a:xfrm>
          <a:off x="14842671" y="1084434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0" name="【学校施設】&#10;有形固定資産減価償却率最大値テキスト"/>
        <xdr:cNvSpPr txBox="1"/>
      </xdr:nvSpPr>
      <xdr:spPr>
        <a:xfrm>
          <a:off x="14969671" y="92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1" name="直線コネクタ 500"/>
        <xdr:cNvCxnSpPr/>
      </xdr:nvCxnSpPr>
      <xdr:spPr>
        <a:xfrm>
          <a:off x="14842671" y="945451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502" name="【学校施設】&#10;有形固定資産減価償却率平均値テキスト"/>
        <xdr:cNvSpPr txBox="1"/>
      </xdr:nvSpPr>
      <xdr:spPr>
        <a:xfrm>
          <a:off x="14969671" y="98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03" name="フローチャート: 判断 502"/>
        <xdr:cNvSpPr/>
      </xdr:nvSpPr>
      <xdr:spPr>
        <a:xfrm>
          <a:off x="14880771" y="9995626"/>
          <a:ext cx="9615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04" name="フローチャート: 判断 503"/>
        <xdr:cNvSpPr/>
      </xdr:nvSpPr>
      <xdr:spPr>
        <a:xfrm>
          <a:off x="14107886" y="1001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05" name="フローチャート: 判断 504"/>
        <xdr:cNvSpPr/>
      </xdr:nvSpPr>
      <xdr:spPr>
        <a:xfrm>
          <a:off x="13300529" y="1000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47574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39845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31771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23643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15461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11" name="楕円 510"/>
        <xdr:cNvSpPr/>
      </xdr:nvSpPr>
      <xdr:spPr>
        <a:xfrm>
          <a:off x="14880771" y="10087066"/>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512" name="【学校施設】&#10;有形固定資産減価償却率該当値テキスト"/>
        <xdr:cNvSpPr txBox="1"/>
      </xdr:nvSpPr>
      <xdr:spPr>
        <a:xfrm>
          <a:off x="14969671" y="1006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20638</xdr:rowOff>
    </xdr:from>
    <xdr:to>
      <xdr:col>81</xdr:col>
      <xdr:colOff>101600</xdr:colOff>
      <xdr:row>60</xdr:row>
      <xdr:rowOff>122238</xdr:rowOff>
    </xdr:to>
    <xdr:sp macro="" textlink="">
      <xdr:nvSpPr>
        <xdr:cNvPr id="513" name="楕円 512"/>
        <xdr:cNvSpPr/>
      </xdr:nvSpPr>
      <xdr:spPr>
        <a:xfrm>
          <a:off x="14107886" y="101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71438</xdr:rowOff>
    </xdr:to>
    <xdr:cxnSp macro="">
      <xdr:nvCxnSpPr>
        <xdr:cNvPr id="514" name="直線コネクタ 513"/>
        <xdr:cNvCxnSpPr/>
      </xdr:nvCxnSpPr>
      <xdr:spPr>
        <a:xfrm flipV="1">
          <a:off x="14158686" y="10135144"/>
          <a:ext cx="772885"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515" name="n_1aveValue【学校施設】&#10;有形固定資産減価償却率"/>
        <xdr:cNvSpPr txBox="1"/>
      </xdr:nvSpPr>
      <xdr:spPr>
        <a:xfrm>
          <a:off x="13959758" y="979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16" name="n_2aveValue【学校施設】&#10;有形固定資産減価償却率"/>
        <xdr:cNvSpPr txBox="1"/>
      </xdr:nvSpPr>
      <xdr:spPr>
        <a:xfrm>
          <a:off x="13165101"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113365</xdr:rowOff>
    </xdr:from>
    <xdr:ext cx="405111" cy="259045"/>
    <xdr:sp macro="" textlink="">
      <xdr:nvSpPr>
        <xdr:cNvPr id="517" name="n_1mainValue【学校施設】&#10;有形固定資産減価償却率"/>
        <xdr:cNvSpPr txBox="1"/>
      </xdr:nvSpPr>
      <xdr:spPr>
        <a:xfrm>
          <a:off x="13959758" y="10237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6720457"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68474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68474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77654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77654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88105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88105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6720457"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6698686"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6720457"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6302264" y="11110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xdr:cNvCxnSpPr/>
      </xdr:nvCxnSpPr>
      <xdr:spPr>
        <a:xfrm>
          <a:off x="16720457" y="10929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xdr:cNvSpPr txBox="1"/>
      </xdr:nvSpPr>
      <xdr:spPr>
        <a:xfrm>
          <a:off x="16302264" y="107897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xdr:cNvCxnSpPr/>
      </xdr:nvCxnSpPr>
      <xdr:spPr>
        <a:xfrm>
          <a:off x="16720457" y="1060812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2" name="テキスト ボックス 531"/>
        <xdr:cNvSpPr txBox="1"/>
      </xdr:nvSpPr>
      <xdr:spPr>
        <a:xfrm>
          <a:off x="16302264" y="104659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xdr:cNvCxnSpPr/>
      </xdr:nvCxnSpPr>
      <xdr:spPr>
        <a:xfrm>
          <a:off x="16720457" y="1028699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4" name="テキスト ボックス 533"/>
        <xdr:cNvSpPr txBox="1"/>
      </xdr:nvSpPr>
      <xdr:spPr>
        <a:xfrm>
          <a:off x="16302264" y="10144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xdr:cNvCxnSpPr/>
      </xdr:nvCxnSpPr>
      <xdr:spPr>
        <a:xfrm>
          <a:off x="16720457" y="996315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6" name="テキスト ボックス 535"/>
        <xdr:cNvSpPr txBox="1"/>
      </xdr:nvSpPr>
      <xdr:spPr>
        <a:xfrm>
          <a:off x="16302264" y="98236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xdr:cNvCxnSpPr/>
      </xdr:nvCxnSpPr>
      <xdr:spPr>
        <a:xfrm>
          <a:off x="16720457" y="9642022"/>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8" name="テキスト ボックス 537"/>
        <xdr:cNvSpPr txBox="1"/>
      </xdr:nvSpPr>
      <xdr:spPr>
        <a:xfrm>
          <a:off x="16302264" y="9502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xdr:cNvCxnSpPr/>
      </xdr:nvCxnSpPr>
      <xdr:spPr>
        <a:xfrm>
          <a:off x="16720457" y="9320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0" name="テキスト ボックス 539"/>
        <xdr:cNvSpPr txBox="1"/>
      </xdr:nvSpPr>
      <xdr:spPr>
        <a:xfrm>
          <a:off x="16302264" y="91813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6720457"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6302264"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6720457"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44" name="直線コネクタ 543"/>
        <xdr:cNvCxnSpPr/>
      </xdr:nvCxnSpPr>
      <xdr:spPr>
        <a:xfrm flipV="1">
          <a:off x="20266750" y="9301298"/>
          <a:ext cx="0" cy="139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45" name="【学校施設】&#10;一人当たり面積最小値テキスト"/>
        <xdr:cNvSpPr txBox="1"/>
      </xdr:nvSpPr>
      <xdr:spPr>
        <a:xfrm>
          <a:off x="20305486" y="107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46" name="直線コネクタ 545"/>
        <xdr:cNvCxnSpPr/>
      </xdr:nvCxnSpPr>
      <xdr:spPr>
        <a:xfrm>
          <a:off x="20194814" y="1070011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47" name="【学校施設】&#10;一人当たり面積最大値テキスト"/>
        <xdr:cNvSpPr txBox="1"/>
      </xdr:nvSpPr>
      <xdr:spPr>
        <a:xfrm>
          <a:off x="20305486" y="908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48" name="直線コネクタ 547"/>
        <xdr:cNvCxnSpPr/>
      </xdr:nvCxnSpPr>
      <xdr:spPr>
        <a:xfrm>
          <a:off x="20194814" y="9301298"/>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49" name="【学校施設】&#10;一人当たり面積平均値テキスト"/>
        <xdr:cNvSpPr txBox="1"/>
      </xdr:nvSpPr>
      <xdr:spPr>
        <a:xfrm>
          <a:off x="20305486" y="10124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50" name="フローチャート: 判断 549"/>
        <xdr:cNvSpPr/>
      </xdr:nvSpPr>
      <xdr:spPr>
        <a:xfrm>
          <a:off x="20216586" y="1014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51" name="フローチャート: 判断 550"/>
        <xdr:cNvSpPr/>
      </xdr:nvSpPr>
      <xdr:spPr>
        <a:xfrm>
          <a:off x="19460029" y="10125165"/>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52" name="フローチャート: 判断 551"/>
        <xdr:cNvSpPr/>
      </xdr:nvSpPr>
      <xdr:spPr>
        <a:xfrm>
          <a:off x="18636343" y="10101762"/>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0093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19331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18512971"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77056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68928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39007</xdr:rowOff>
    </xdr:from>
    <xdr:to>
      <xdr:col>116</xdr:col>
      <xdr:colOff>114300</xdr:colOff>
      <xdr:row>57</xdr:row>
      <xdr:rowOff>140607</xdr:rowOff>
    </xdr:to>
    <xdr:sp macro="" textlink="">
      <xdr:nvSpPr>
        <xdr:cNvPr id="558" name="楕円 557"/>
        <xdr:cNvSpPr/>
      </xdr:nvSpPr>
      <xdr:spPr>
        <a:xfrm>
          <a:off x="20216586" y="96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61884</xdr:rowOff>
    </xdr:from>
    <xdr:ext cx="469744" cy="259045"/>
    <xdr:sp macro="" textlink="">
      <xdr:nvSpPr>
        <xdr:cNvPr id="559" name="【学校施設】&#10;一人当たり面積該当値テキスト"/>
        <xdr:cNvSpPr txBox="1"/>
      </xdr:nvSpPr>
      <xdr:spPr>
        <a:xfrm>
          <a:off x="20305486" y="95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40640</xdr:rowOff>
    </xdr:from>
    <xdr:to>
      <xdr:col>112</xdr:col>
      <xdr:colOff>38100</xdr:colOff>
      <xdr:row>57</xdr:row>
      <xdr:rowOff>142240</xdr:rowOff>
    </xdr:to>
    <xdr:sp macro="" textlink="">
      <xdr:nvSpPr>
        <xdr:cNvPr id="560" name="楕円 559"/>
        <xdr:cNvSpPr/>
      </xdr:nvSpPr>
      <xdr:spPr>
        <a:xfrm>
          <a:off x="19460029" y="9658169"/>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89807</xdr:rowOff>
    </xdr:from>
    <xdr:to>
      <xdr:col>116</xdr:col>
      <xdr:colOff>63500</xdr:colOff>
      <xdr:row>57</xdr:row>
      <xdr:rowOff>91440</xdr:rowOff>
    </xdr:to>
    <xdr:cxnSp macro="">
      <xdr:nvCxnSpPr>
        <xdr:cNvPr id="561" name="直線コネクタ 560"/>
        <xdr:cNvCxnSpPr/>
      </xdr:nvCxnSpPr>
      <xdr:spPr>
        <a:xfrm flipV="1">
          <a:off x="19505386" y="9707336"/>
          <a:ext cx="762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62" name="n_1aveValue【学校施設】&#10;一人当たり面積"/>
        <xdr:cNvSpPr txBox="1"/>
      </xdr:nvSpPr>
      <xdr:spPr>
        <a:xfrm>
          <a:off x="19279584" y="1021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63" name="n_2aveValue【学校施設】&#10;一人当たり面積"/>
        <xdr:cNvSpPr txBox="1"/>
      </xdr:nvSpPr>
      <xdr:spPr>
        <a:xfrm>
          <a:off x="18468598" y="98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158767</xdr:rowOff>
    </xdr:from>
    <xdr:ext cx="469744" cy="259045"/>
    <xdr:sp macro="" textlink="">
      <xdr:nvSpPr>
        <xdr:cNvPr id="564" name="n_1mainValue【学校施設】&#10;一人当たり面積"/>
        <xdr:cNvSpPr txBox="1"/>
      </xdr:nvSpPr>
      <xdr:spPr>
        <a:xfrm>
          <a:off x="19279584" y="943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1384643" y="11625943"/>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14953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14953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2429671"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2429671"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34747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34747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1384643" y="12749893"/>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1346543"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1384643" y="150005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5" name="テキスト ボックス 574"/>
        <xdr:cNvSpPr txBox="1"/>
      </xdr:nvSpPr>
      <xdr:spPr>
        <a:xfrm>
          <a:off x="11078361" y="1485829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6" name="直線コネクタ 575"/>
        <xdr:cNvCxnSpPr/>
      </xdr:nvCxnSpPr>
      <xdr:spPr>
        <a:xfrm>
          <a:off x="11384643" y="146249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7" name="テキスト ボックス 576"/>
        <xdr:cNvSpPr txBox="1"/>
      </xdr:nvSpPr>
      <xdr:spPr>
        <a:xfrm>
          <a:off x="11014241" y="14485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8" name="直線コネクタ 577"/>
        <xdr:cNvCxnSpPr/>
      </xdr:nvCxnSpPr>
      <xdr:spPr>
        <a:xfrm>
          <a:off x="11384643" y="142494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9" name="テキスト ボックス 578"/>
        <xdr:cNvSpPr txBox="1"/>
      </xdr:nvSpPr>
      <xdr:spPr>
        <a:xfrm>
          <a:off x="11014241" y="141098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0" name="直線コネクタ 579"/>
        <xdr:cNvCxnSpPr/>
      </xdr:nvCxnSpPr>
      <xdr:spPr>
        <a:xfrm>
          <a:off x="11384643" y="1387384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1" name="テキスト ボックス 580"/>
        <xdr:cNvSpPr txBox="1"/>
      </xdr:nvSpPr>
      <xdr:spPr>
        <a:xfrm>
          <a:off x="11014241" y="137343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2" name="直線コネクタ 581"/>
        <xdr:cNvCxnSpPr/>
      </xdr:nvCxnSpPr>
      <xdr:spPr>
        <a:xfrm>
          <a:off x="11384643" y="134982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3" name="テキスト ボックス 582"/>
        <xdr:cNvSpPr txBox="1"/>
      </xdr:nvSpPr>
      <xdr:spPr>
        <a:xfrm>
          <a:off x="11014241" y="13358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4" name="直線コネクタ 583"/>
        <xdr:cNvCxnSpPr/>
      </xdr:nvCxnSpPr>
      <xdr:spPr>
        <a:xfrm>
          <a:off x="11384643" y="131254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5" name="テキスト ボックス 584"/>
        <xdr:cNvSpPr txBox="1"/>
      </xdr:nvSpPr>
      <xdr:spPr>
        <a:xfrm>
          <a:off x="10966450"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1384643" y="127498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7" name="テキスト ボックス 586"/>
        <xdr:cNvSpPr txBox="1"/>
      </xdr:nvSpPr>
      <xdr:spPr>
        <a:xfrm>
          <a:off x="10966450"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児童館】&#10;有形固定資産減価償却率グラフ枠"/>
        <xdr:cNvSpPr/>
      </xdr:nvSpPr>
      <xdr:spPr>
        <a:xfrm>
          <a:off x="11384643" y="12749893"/>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89" name="直線コネクタ 588"/>
        <xdr:cNvCxnSpPr/>
      </xdr:nvCxnSpPr>
      <xdr:spPr>
        <a:xfrm flipV="1">
          <a:off x="14930935" y="13125450"/>
          <a:ext cx="0" cy="1361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90" name="【児童館】&#10;有形固定資産減価償却率最小値テキスト"/>
        <xdr:cNvSpPr txBox="1"/>
      </xdr:nvSpPr>
      <xdr:spPr>
        <a:xfrm>
          <a:off x="14969671" y="1449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91" name="直線コネクタ 590"/>
        <xdr:cNvCxnSpPr/>
      </xdr:nvCxnSpPr>
      <xdr:spPr>
        <a:xfrm>
          <a:off x="14842671" y="1448670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2" name="【児童館】&#10;有形固定資産減価償却率最大値テキスト"/>
        <xdr:cNvSpPr txBox="1"/>
      </xdr:nvSpPr>
      <xdr:spPr>
        <a:xfrm>
          <a:off x="14969671"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3" name="直線コネクタ 592"/>
        <xdr:cNvCxnSpPr/>
      </xdr:nvCxnSpPr>
      <xdr:spPr>
        <a:xfrm>
          <a:off x="14842671" y="1312545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94" name="【児童館】&#10;有形固定資産減価償却率平均値テキスト"/>
        <xdr:cNvSpPr txBox="1"/>
      </xdr:nvSpPr>
      <xdr:spPr>
        <a:xfrm>
          <a:off x="14969671" y="14078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95" name="フローチャート: 判断 594"/>
        <xdr:cNvSpPr/>
      </xdr:nvSpPr>
      <xdr:spPr>
        <a:xfrm>
          <a:off x="14880771" y="14100357"/>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96" name="フローチャート: 判断 595"/>
        <xdr:cNvSpPr/>
      </xdr:nvSpPr>
      <xdr:spPr>
        <a:xfrm>
          <a:off x="14107886"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97" name="フローチャート: 判断 596"/>
        <xdr:cNvSpPr/>
      </xdr:nvSpPr>
      <xdr:spPr>
        <a:xfrm>
          <a:off x="13300529" y="13935438"/>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47574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39845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31771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23643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15461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29211</xdr:rowOff>
    </xdr:from>
    <xdr:to>
      <xdr:col>85</xdr:col>
      <xdr:colOff>177800</xdr:colOff>
      <xdr:row>79</xdr:row>
      <xdr:rowOff>130811</xdr:rowOff>
    </xdr:to>
    <xdr:sp macro="" textlink="">
      <xdr:nvSpPr>
        <xdr:cNvPr id="603" name="楕円 602"/>
        <xdr:cNvSpPr/>
      </xdr:nvSpPr>
      <xdr:spPr>
        <a:xfrm>
          <a:off x="14880771" y="13358768"/>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52088</xdr:rowOff>
    </xdr:from>
    <xdr:ext cx="405111" cy="259045"/>
    <xdr:sp macro="" textlink="">
      <xdr:nvSpPr>
        <xdr:cNvPr id="604" name="【児童館】&#10;有形固定資産減価償却率該当値テキスト"/>
        <xdr:cNvSpPr txBox="1"/>
      </xdr:nvSpPr>
      <xdr:spPr>
        <a:xfrm>
          <a:off x="14969671" y="1321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605" name="楕円 604"/>
        <xdr:cNvSpPr/>
      </xdr:nvSpPr>
      <xdr:spPr>
        <a:xfrm>
          <a:off x="14107886" y="133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80011</xdr:rowOff>
    </xdr:from>
    <xdr:to>
      <xdr:col>85</xdr:col>
      <xdr:colOff>127000</xdr:colOff>
      <xdr:row>79</xdr:row>
      <xdr:rowOff>112395</xdr:rowOff>
    </xdr:to>
    <xdr:cxnSp macro="">
      <xdr:nvCxnSpPr>
        <xdr:cNvPr id="606" name="直線コネクタ 605"/>
        <xdr:cNvCxnSpPr/>
      </xdr:nvCxnSpPr>
      <xdr:spPr>
        <a:xfrm flipV="1">
          <a:off x="14158686" y="13409568"/>
          <a:ext cx="77288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607" name="n_1aveValue【児童館】&#10;有形固定資産減価償却率"/>
        <xdr:cNvSpPr txBox="1"/>
      </xdr:nvSpPr>
      <xdr:spPr>
        <a:xfrm>
          <a:off x="13959758"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608" name="n_2aveValue【児童館】&#10;有形固定資産減価償却率"/>
        <xdr:cNvSpPr txBox="1"/>
      </xdr:nvSpPr>
      <xdr:spPr>
        <a:xfrm>
          <a:off x="13165101" y="1371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609" name="n_1mainValue【児童館】&#10;有形固定資産減価償却率"/>
        <xdr:cNvSpPr txBox="1"/>
      </xdr:nvSpPr>
      <xdr:spPr>
        <a:xfrm>
          <a:off x="13959758" y="1316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6720457"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68474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68474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77654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77654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188105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188105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6720457"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6698686"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6720457"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0" name="直線コネクタ 619"/>
        <xdr:cNvCxnSpPr/>
      </xdr:nvCxnSpPr>
      <xdr:spPr>
        <a:xfrm>
          <a:off x="16720457" y="146249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1" name="テキスト ボックス 620"/>
        <xdr:cNvSpPr txBox="1"/>
      </xdr:nvSpPr>
      <xdr:spPr>
        <a:xfrm>
          <a:off x="16302264"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2" name="直線コネクタ 621"/>
        <xdr:cNvCxnSpPr/>
      </xdr:nvCxnSpPr>
      <xdr:spPr>
        <a:xfrm>
          <a:off x="16720457" y="142494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3" name="テキスト ボックス 622"/>
        <xdr:cNvSpPr txBox="1"/>
      </xdr:nvSpPr>
      <xdr:spPr>
        <a:xfrm>
          <a:off x="16302264" y="14109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4" name="直線コネクタ 623"/>
        <xdr:cNvCxnSpPr/>
      </xdr:nvCxnSpPr>
      <xdr:spPr>
        <a:xfrm>
          <a:off x="16720457" y="138738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5" name="テキスト ボックス 624"/>
        <xdr:cNvSpPr txBox="1"/>
      </xdr:nvSpPr>
      <xdr:spPr>
        <a:xfrm>
          <a:off x="16302264" y="137343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6" name="直線コネクタ 625"/>
        <xdr:cNvCxnSpPr/>
      </xdr:nvCxnSpPr>
      <xdr:spPr>
        <a:xfrm>
          <a:off x="16720457" y="134982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7" name="テキスト ボックス 626"/>
        <xdr:cNvSpPr txBox="1"/>
      </xdr:nvSpPr>
      <xdr:spPr>
        <a:xfrm>
          <a:off x="16302264" y="1335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8" name="直線コネクタ 627"/>
        <xdr:cNvCxnSpPr/>
      </xdr:nvCxnSpPr>
      <xdr:spPr>
        <a:xfrm>
          <a:off x="16720457" y="131254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9" name="テキスト ボックス 628"/>
        <xdr:cNvSpPr txBox="1"/>
      </xdr:nvSpPr>
      <xdr:spPr>
        <a:xfrm>
          <a:off x="16302264"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6720457"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6302264"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児童館】&#10;一人当たり面積グラフ枠"/>
        <xdr:cNvSpPr/>
      </xdr:nvSpPr>
      <xdr:spPr>
        <a:xfrm>
          <a:off x="16720457"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633" name="直線コネクタ 632"/>
        <xdr:cNvCxnSpPr/>
      </xdr:nvCxnSpPr>
      <xdr:spPr>
        <a:xfrm flipV="1">
          <a:off x="20266750" y="13237029"/>
          <a:ext cx="0" cy="1311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34" name="【児童館】&#10;一人当たり面積最小値テキスト"/>
        <xdr:cNvSpPr txBox="1"/>
      </xdr:nvSpPr>
      <xdr:spPr>
        <a:xfrm>
          <a:off x="20305486"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35" name="直線コネクタ 634"/>
        <xdr:cNvCxnSpPr/>
      </xdr:nvCxnSpPr>
      <xdr:spPr>
        <a:xfrm>
          <a:off x="20194814" y="1454875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36" name="【児童館】&#10;一人当たり面積最大値テキスト"/>
        <xdr:cNvSpPr txBox="1"/>
      </xdr:nvSpPr>
      <xdr:spPr>
        <a:xfrm>
          <a:off x="20305486"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37" name="直線コネクタ 636"/>
        <xdr:cNvCxnSpPr/>
      </xdr:nvCxnSpPr>
      <xdr:spPr>
        <a:xfrm>
          <a:off x="20194814" y="1323702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38" name="【児童館】&#10;一人当たり面積平均値テキスト"/>
        <xdr:cNvSpPr txBox="1"/>
      </xdr:nvSpPr>
      <xdr:spPr>
        <a:xfrm>
          <a:off x="20305486" y="1382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9" name="フローチャート: 判断 638"/>
        <xdr:cNvSpPr/>
      </xdr:nvSpPr>
      <xdr:spPr>
        <a:xfrm>
          <a:off x="20216586" y="1397544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40" name="フローチャート: 判断 639"/>
        <xdr:cNvSpPr/>
      </xdr:nvSpPr>
      <xdr:spPr>
        <a:xfrm>
          <a:off x="19460029" y="13937343"/>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41" name="フローチャート: 判断 640"/>
        <xdr:cNvSpPr/>
      </xdr:nvSpPr>
      <xdr:spPr>
        <a:xfrm>
          <a:off x="18636343" y="1393734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0093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19331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18512971"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77056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68928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7" name="楕円 646"/>
        <xdr:cNvSpPr/>
      </xdr:nvSpPr>
      <xdr:spPr>
        <a:xfrm>
          <a:off x="20216586"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48" name="【児童館】&#10;一人当たり面積該当値テキスト"/>
        <xdr:cNvSpPr txBox="1"/>
      </xdr:nvSpPr>
      <xdr:spPr>
        <a:xfrm>
          <a:off x="20305486"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49" name="楕円 648"/>
        <xdr:cNvSpPr/>
      </xdr:nvSpPr>
      <xdr:spPr>
        <a:xfrm>
          <a:off x="19460029" y="14198600"/>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50" name="直線コネクタ 649"/>
        <xdr:cNvCxnSpPr/>
      </xdr:nvCxnSpPr>
      <xdr:spPr>
        <a:xfrm>
          <a:off x="19505386" y="142494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51" name="n_1aveValue【児童館】&#10;一人当たり面積"/>
        <xdr:cNvSpPr txBox="1"/>
      </xdr:nvSpPr>
      <xdr:spPr>
        <a:xfrm>
          <a:off x="19279584" y="137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52" name="n_2aveValue【児童館】&#10;一人当たり面積"/>
        <xdr:cNvSpPr txBox="1"/>
      </xdr:nvSpPr>
      <xdr:spPr>
        <a:xfrm>
          <a:off x="18468598" y="137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53" name="n_1mainValue【児童館】&#10;一人当たり面積"/>
        <xdr:cNvSpPr txBox="1"/>
      </xdr:nvSpPr>
      <xdr:spPr>
        <a:xfrm>
          <a:off x="19279584"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1384643" y="15373350"/>
          <a:ext cx="4316186"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14953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14953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2429671"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2429671"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34747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34747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1384643" y="16500021"/>
          <a:ext cx="4316186"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1346543"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1384643" y="187479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4" name="テキスト ボックス 663"/>
        <xdr:cNvSpPr txBox="1"/>
      </xdr:nvSpPr>
      <xdr:spPr>
        <a:xfrm>
          <a:off x="11014241" y="18608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5" name="直線コネクタ 664"/>
        <xdr:cNvCxnSpPr/>
      </xdr:nvCxnSpPr>
      <xdr:spPr>
        <a:xfrm>
          <a:off x="11384643" y="183750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6" name="テキスト ボックス 665"/>
        <xdr:cNvSpPr txBox="1"/>
      </xdr:nvSpPr>
      <xdr:spPr>
        <a:xfrm>
          <a:off x="11014241" y="182328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7" name="直線コネクタ 666"/>
        <xdr:cNvCxnSpPr/>
      </xdr:nvCxnSpPr>
      <xdr:spPr>
        <a:xfrm>
          <a:off x="11384643" y="179995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8" name="テキスト ボックス 667"/>
        <xdr:cNvSpPr txBox="1"/>
      </xdr:nvSpPr>
      <xdr:spPr>
        <a:xfrm>
          <a:off x="11014241"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9" name="直線コネクタ 668"/>
        <xdr:cNvCxnSpPr/>
      </xdr:nvCxnSpPr>
      <xdr:spPr>
        <a:xfrm>
          <a:off x="11384643" y="1762397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0" name="テキスト ボックス 669"/>
        <xdr:cNvSpPr txBox="1"/>
      </xdr:nvSpPr>
      <xdr:spPr>
        <a:xfrm>
          <a:off x="11014241" y="174844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1" name="直線コネクタ 670"/>
        <xdr:cNvCxnSpPr/>
      </xdr:nvCxnSpPr>
      <xdr:spPr>
        <a:xfrm>
          <a:off x="11384643" y="172484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2" name="テキスト ボックス 671"/>
        <xdr:cNvSpPr txBox="1"/>
      </xdr:nvSpPr>
      <xdr:spPr>
        <a:xfrm>
          <a:off x="11014241" y="171089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3" name="直線コネクタ 672"/>
        <xdr:cNvCxnSpPr/>
      </xdr:nvCxnSpPr>
      <xdr:spPr>
        <a:xfrm>
          <a:off x="11384643" y="168728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4" name="テキスト ボックス 673"/>
        <xdr:cNvSpPr txBox="1"/>
      </xdr:nvSpPr>
      <xdr:spPr>
        <a:xfrm>
          <a:off x="11014241" y="167333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1384643" y="165000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6" name="テキスト ボックス 675"/>
        <xdr:cNvSpPr txBox="1"/>
      </xdr:nvSpPr>
      <xdr:spPr>
        <a:xfrm>
          <a:off x="11014241" y="163605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1384643" y="16500021"/>
          <a:ext cx="4316186"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78" name="直線コネクタ 677"/>
        <xdr:cNvCxnSpPr/>
      </xdr:nvCxnSpPr>
      <xdr:spPr>
        <a:xfrm flipV="1">
          <a:off x="14930935" y="16876668"/>
          <a:ext cx="0"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79" name="【公民館】&#10;有形固定資産減価償却率最小値テキスト"/>
        <xdr:cNvSpPr txBox="1"/>
      </xdr:nvSpPr>
      <xdr:spPr>
        <a:xfrm>
          <a:off x="14969671" y="1818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80" name="直線コネクタ 679"/>
        <xdr:cNvCxnSpPr/>
      </xdr:nvCxnSpPr>
      <xdr:spPr>
        <a:xfrm>
          <a:off x="14842671" y="1818349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81" name="【公民館】&#10;有形固定資産減価償却率最大値テキスト"/>
        <xdr:cNvSpPr txBox="1"/>
      </xdr:nvSpPr>
      <xdr:spPr>
        <a:xfrm>
          <a:off x="14969671" y="1665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82" name="直線コネクタ 681"/>
        <xdr:cNvCxnSpPr/>
      </xdr:nvCxnSpPr>
      <xdr:spPr>
        <a:xfrm>
          <a:off x="14842671" y="16876668"/>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683" name="【公民館】&#10;有形固定資産減価償却率平均値テキスト"/>
        <xdr:cNvSpPr txBox="1"/>
      </xdr:nvSpPr>
      <xdr:spPr>
        <a:xfrm>
          <a:off x="14969671" y="172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84" name="フローチャート: 判断 683"/>
        <xdr:cNvSpPr/>
      </xdr:nvSpPr>
      <xdr:spPr>
        <a:xfrm>
          <a:off x="14880771" y="17346203"/>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5" name="フローチャート: 判断 684"/>
        <xdr:cNvSpPr/>
      </xdr:nvSpPr>
      <xdr:spPr>
        <a:xfrm>
          <a:off x="14107886" y="1741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86" name="フローチャート: 判断 685"/>
        <xdr:cNvSpPr/>
      </xdr:nvSpPr>
      <xdr:spPr>
        <a:xfrm>
          <a:off x="13300529" y="1737668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47574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39845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31771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23643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15461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92" name="楕円 691"/>
        <xdr:cNvSpPr/>
      </xdr:nvSpPr>
      <xdr:spPr>
        <a:xfrm>
          <a:off x="14880771" y="17495882"/>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95266</xdr:rowOff>
    </xdr:from>
    <xdr:ext cx="405111" cy="259045"/>
    <xdr:sp macro="" textlink="">
      <xdr:nvSpPr>
        <xdr:cNvPr id="693" name="【公民館】&#10;有形固定資産減価償却率該当値テキスト"/>
        <xdr:cNvSpPr txBox="1"/>
      </xdr:nvSpPr>
      <xdr:spPr>
        <a:xfrm>
          <a:off x="14969671" y="1747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33020</xdr:rowOff>
    </xdr:from>
    <xdr:to>
      <xdr:col>81</xdr:col>
      <xdr:colOff>101600</xdr:colOff>
      <xdr:row>104</xdr:row>
      <xdr:rowOff>134620</xdr:rowOff>
    </xdr:to>
    <xdr:sp macro="" textlink="">
      <xdr:nvSpPr>
        <xdr:cNvPr id="694" name="楕円 693"/>
        <xdr:cNvSpPr/>
      </xdr:nvSpPr>
      <xdr:spPr>
        <a:xfrm>
          <a:off x="14107886" y="175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83820</xdr:rowOff>
    </xdr:to>
    <xdr:cxnSp macro="">
      <xdr:nvCxnSpPr>
        <xdr:cNvPr id="695" name="直線コネクタ 694"/>
        <xdr:cNvCxnSpPr/>
      </xdr:nvCxnSpPr>
      <xdr:spPr>
        <a:xfrm flipV="1">
          <a:off x="14158686" y="17546682"/>
          <a:ext cx="772885"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96" name="n_1aveValue【公民館】&#10;有形固定資産減価償却率"/>
        <xdr:cNvSpPr txBox="1"/>
      </xdr:nvSpPr>
      <xdr:spPr>
        <a:xfrm>
          <a:off x="13959758" y="171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97" name="n_2aveValue【公民館】&#10;有形固定資産減価償却率"/>
        <xdr:cNvSpPr txBox="1"/>
      </xdr:nvSpPr>
      <xdr:spPr>
        <a:xfrm>
          <a:off x="13165101"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125747</xdr:rowOff>
    </xdr:from>
    <xdr:ext cx="405111" cy="259045"/>
    <xdr:sp macro="" textlink="">
      <xdr:nvSpPr>
        <xdr:cNvPr id="698" name="n_1mainValue【公民館】&#10;有形固定資産減価償却率"/>
        <xdr:cNvSpPr txBox="1"/>
      </xdr:nvSpPr>
      <xdr:spPr>
        <a:xfrm>
          <a:off x="13959758" y="17673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720457"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68474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68474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77654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77654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88105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88105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6720457"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6698686"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6720457"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6720457" y="182988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6302264" y="18159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6720457" y="178498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6302264" y="17710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6720457" y="173980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6302264" y="1725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6720457" y="169490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6302264" y="168095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6720457"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6302264"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6720457"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720" name="直線コネクタ 719"/>
        <xdr:cNvCxnSpPr/>
      </xdr:nvCxnSpPr>
      <xdr:spPr>
        <a:xfrm flipV="1">
          <a:off x="20266750" y="17013065"/>
          <a:ext cx="0" cy="1276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21" name="【公民館】&#10;一人当たり面積最小値テキスト"/>
        <xdr:cNvSpPr txBox="1"/>
      </xdr:nvSpPr>
      <xdr:spPr>
        <a:xfrm>
          <a:off x="20305486" y="182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22" name="直線コネクタ 721"/>
        <xdr:cNvCxnSpPr/>
      </xdr:nvCxnSpPr>
      <xdr:spPr>
        <a:xfrm>
          <a:off x="20194814" y="1828974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723" name="【公民館】&#10;一人当たり面積最大値テキスト"/>
        <xdr:cNvSpPr txBox="1"/>
      </xdr:nvSpPr>
      <xdr:spPr>
        <a:xfrm>
          <a:off x="20305486" y="1679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724" name="直線コネクタ 723"/>
        <xdr:cNvCxnSpPr/>
      </xdr:nvCxnSpPr>
      <xdr:spPr>
        <a:xfrm>
          <a:off x="20194814" y="1701306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725" name="【公民館】&#10;一人当たり面積平均値テキスト"/>
        <xdr:cNvSpPr txBox="1"/>
      </xdr:nvSpPr>
      <xdr:spPr>
        <a:xfrm>
          <a:off x="20305486" y="17751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26" name="フローチャート: 判断 725"/>
        <xdr:cNvSpPr/>
      </xdr:nvSpPr>
      <xdr:spPr>
        <a:xfrm>
          <a:off x="20216586" y="17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727" name="フローチャート: 判断 726"/>
        <xdr:cNvSpPr/>
      </xdr:nvSpPr>
      <xdr:spPr>
        <a:xfrm>
          <a:off x="19460029" y="17844770"/>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728" name="フローチャート: 判断 727"/>
        <xdr:cNvSpPr/>
      </xdr:nvSpPr>
      <xdr:spPr>
        <a:xfrm>
          <a:off x="18636343" y="17803622"/>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0093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19331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18512971"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77056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68928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734" name="楕円 733"/>
        <xdr:cNvSpPr/>
      </xdr:nvSpPr>
      <xdr:spPr>
        <a:xfrm>
          <a:off x="20216586" y="18223375"/>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735" name="【公民館】&#10;一人当たり面積該当値テキスト"/>
        <xdr:cNvSpPr txBox="1"/>
      </xdr:nvSpPr>
      <xdr:spPr>
        <a:xfrm>
          <a:off x="20305486" y="1813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169418</xdr:rowOff>
    </xdr:from>
    <xdr:to>
      <xdr:col>112</xdr:col>
      <xdr:colOff>38100</xdr:colOff>
      <xdr:row>108</xdr:row>
      <xdr:rowOff>99568</xdr:rowOff>
    </xdr:to>
    <xdr:sp macro="" textlink="">
      <xdr:nvSpPr>
        <xdr:cNvPr id="736" name="楕円 735"/>
        <xdr:cNvSpPr/>
      </xdr:nvSpPr>
      <xdr:spPr>
        <a:xfrm>
          <a:off x="19460029" y="18223375"/>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48768</xdr:rowOff>
    </xdr:to>
    <xdr:cxnSp macro="">
      <xdr:nvCxnSpPr>
        <xdr:cNvPr id="737" name="直線コネクタ 736"/>
        <xdr:cNvCxnSpPr/>
      </xdr:nvCxnSpPr>
      <xdr:spPr>
        <a:xfrm>
          <a:off x="19505386" y="1827145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738" name="n_1aveValue【公民館】&#10;一人当たり面積"/>
        <xdr:cNvSpPr txBox="1"/>
      </xdr:nvSpPr>
      <xdr:spPr>
        <a:xfrm>
          <a:off x="19279584" y="1762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739" name="n_2aveValue【公民館】&#10;一人当たり面積"/>
        <xdr:cNvSpPr txBox="1"/>
      </xdr:nvSpPr>
      <xdr:spPr>
        <a:xfrm>
          <a:off x="18468598" y="175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90695</xdr:rowOff>
    </xdr:from>
    <xdr:ext cx="469744" cy="259045"/>
    <xdr:sp macro="" textlink="">
      <xdr:nvSpPr>
        <xdr:cNvPr id="740" name="n_1mainValue【公民館】&#10;一人当たり面積"/>
        <xdr:cNvSpPr txBox="1"/>
      </xdr:nvSpPr>
      <xdr:spPr>
        <a:xfrm>
          <a:off x="19279584" y="1831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696686" y="19123479"/>
          <a:ext cx="20356285" cy="18750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696686" y="19186979"/>
          <a:ext cx="3521528"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772886" y="19435536"/>
          <a:ext cx="20191185" cy="146412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面積が広いこと等により道路・橋梁等の公共施設（インフラ資産）が多い傾向にあることから，これらの一人当たりの資産額は類似団体平均を大きく上回っている。老朽化率は平均的ではあるが，大量更新時期を見極め，適正な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集中的に耐震工事を実施，また順次大規模改造等を行っているため，老朽化率は類似団体平均を下回っている。一人当たりの面積が大きいこともあり，学校の統廃合等を含めたマネジメント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6014" y="127000"/>
          <a:ext cx="11605986" cy="6241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417143" y="187779"/>
          <a:ext cx="3635828"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436193" y="213179"/>
          <a:ext cx="3591378"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461593" y="238579"/>
          <a:ext cx="3534228" cy="436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868071" y="187779"/>
          <a:ext cx="2432050"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893471" y="213179"/>
          <a:ext cx="2387600"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18871" y="238579"/>
          <a:ext cx="2330450" cy="4490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6686" y="875393"/>
          <a:ext cx="9231085" cy="1750786"/>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3686" y="907143"/>
          <a:ext cx="1266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42886" y="907143"/>
          <a:ext cx="1219200"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108,583
106,749
371.05
48,527,353
47,762,860
557,398
24,787,858
65,507,404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62086" y="907143"/>
          <a:ext cx="1393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55457" y="926193"/>
          <a:ext cx="1852386"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07843" y="926193"/>
          <a:ext cx="1155700"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27043" y="938893"/>
          <a:ext cx="586014" cy="9234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55457" y="1687286"/>
          <a:ext cx="18523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571343" y="1687286"/>
          <a:ext cx="31350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127343" y="875393"/>
          <a:ext cx="1393371" cy="1250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371364" y="938893"/>
          <a:ext cx="1219200"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371364" y="1200150"/>
          <a:ext cx="1219200"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71364" y="1524907"/>
          <a:ext cx="1329872" cy="6268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209893" y="1025071"/>
          <a:ext cx="19322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263868" y="976993"/>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263868" y="1238250"/>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291989" y="1502229"/>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28943" y="1502229"/>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291989" y="1734911"/>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28943" y="1875064"/>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9514" y="27504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9514" y="3062514"/>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9514" y="3374571"/>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96686"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236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236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417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417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86743"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86743"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96686"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74914"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96686"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96686" y="71247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90404" y="69851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96686" y="67491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2612" y="66096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96686" y="63763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2612" y="62368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96686" y="60007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2612" y="58612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96686" y="56251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42612" y="5485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96686"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8492"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96686"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242979" y="5536474"/>
          <a:ext cx="0" cy="150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281714" y="7049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171043" y="7045506"/>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281714" y="531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171043" y="5536474"/>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281714" y="601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192814" y="6158684"/>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436257" y="6133919"/>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612571" y="6156779"/>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69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307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892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818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690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9" name="楕円 68"/>
        <xdr:cNvSpPr/>
      </xdr:nvSpPr>
      <xdr:spPr>
        <a:xfrm>
          <a:off x="4192814" y="6225359"/>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129557</xdr:rowOff>
    </xdr:from>
    <xdr:ext cx="405111" cy="259045"/>
    <xdr:sp macro="" textlink="">
      <xdr:nvSpPr>
        <xdr:cNvPr id="70" name="【図書館】&#10;有形固定資産減価償却率該当値テキスト"/>
        <xdr:cNvSpPr txBox="1"/>
      </xdr:nvSpPr>
      <xdr:spPr>
        <a:xfrm>
          <a:off x="4281714" y="6203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1" name="楕円 70"/>
        <xdr:cNvSpPr/>
      </xdr:nvSpPr>
      <xdr:spPr>
        <a:xfrm>
          <a:off x="3436257" y="6264547"/>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72390</xdr:rowOff>
    </xdr:to>
    <xdr:cxnSp macro="">
      <xdr:nvCxnSpPr>
        <xdr:cNvPr id="72" name="直線コネクタ 71"/>
        <xdr:cNvCxnSpPr/>
      </xdr:nvCxnSpPr>
      <xdr:spPr>
        <a:xfrm flipV="1">
          <a:off x="3481614" y="6273437"/>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3" name="n_1aveValue【図書館】&#10;有形固定資産減価償却率"/>
        <xdr:cNvSpPr txBox="1"/>
      </xdr:nvSpPr>
      <xdr:spPr>
        <a:xfrm>
          <a:off x="328813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4" name="n_2aveValue【図書館】&#10;有形固定資産減価償却率"/>
        <xdr:cNvSpPr txBox="1"/>
      </xdr:nvSpPr>
      <xdr:spPr>
        <a:xfrm>
          <a:off x="24771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114317</xdr:rowOff>
    </xdr:from>
    <xdr:ext cx="405111" cy="259045"/>
    <xdr:sp macro="" textlink="">
      <xdr:nvSpPr>
        <xdr:cNvPr id="75" name="n_1mainValue【図書館】&#10;有形固定資産減価償却率"/>
        <xdr:cNvSpPr txBox="1"/>
      </xdr:nvSpPr>
      <xdr:spPr>
        <a:xfrm>
          <a:off x="3288130"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048829" y="4125686"/>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1595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1595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0938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0938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1388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1388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048829" y="5249636"/>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010729"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048829" y="75002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048829" y="71247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614307" y="69851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048829" y="674914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614307" y="66096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048829" y="637630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614307" y="62368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048829" y="60007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614307" y="58612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048829" y="56251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614307" y="5485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048829" y="52496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614307"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048829" y="5249636"/>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9578793" y="5682343"/>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9617529"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9506857" y="690154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9617529" y="54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9506857" y="568234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9617529" y="621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9544957" y="6363607"/>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8772071" y="636360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07" name="フローチャート: 判断 106"/>
        <xdr:cNvSpPr/>
      </xdr:nvSpPr>
      <xdr:spPr>
        <a:xfrm>
          <a:off x="7964714" y="6382657"/>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4052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6487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8359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0176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2103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楕円 112"/>
        <xdr:cNvSpPr/>
      </xdr:nvSpPr>
      <xdr:spPr>
        <a:xfrm>
          <a:off x="9544957" y="6437086"/>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4" name="【図書館】&#10;一人当たり面積該当値テキスト"/>
        <xdr:cNvSpPr txBox="1"/>
      </xdr:nvSpPr>
      <xdr:spPr>
        <a:xfrm>
          <a:off x="9617529" y="641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5" name="楕円 114"/>
        <xdr:cNvSpPr/>
      </xdr:nvSpPr>
      <xdr:spPr>
        <a:xfrm>
          <a:off x="8772071"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16" name="直線コネクタ 115"/>
        <xdr:cNvCxnSpPr/>
      </xdr:nvCxnSpPr>
      <xdr:spPr>
        <a:xfrm>
          <a:off x="8822871" y="6487886"/>
          <a:ext cx="75655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17" name="n_1aveValue【図書館】&#10;一人当たり面積"/>
        <xdr:cNvSpPr txBox="1"/>
      </xdr:nvSpPr>
      <xdr:spPr>
        <a:xfrm>
          <a:off x="8591627" y="614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18" name="n_2aveValue【図書館】&#10;一人当たり面積"/>
        <xdr:cNvSpPr txBox="1"/>
      </xdr:nvSpPr>
      <xdr:spPr>
        <a:xfrm>
          <a:off x="7796970" y="616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19" name="n_1mainValue【図書館】&#10;一人当たり面積"/>
        <xdr:cNvSpPr txBox="1"/>
      </xdr:nvSpPr>
      <xdr:spPr>
        <a:xfrm>
          <a:off x="8591627" y="65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96686"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236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236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7417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7417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786743"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786743"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96686"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74914"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96686"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90404" y="1111088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96686" y="108748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42612" y="1073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96686" y="104992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42612" y="10359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96686" y="101237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42612"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96686" y="975087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42612"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96686" y="93753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78492" y="9235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96686"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8492"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96686"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242979" y="9572625"/>
          <a:ext cx="0" cy="1294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28171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171043" y="1086720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281714" y="9350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171043" y="9572625"/>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281714" y="10065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192814" y="1008706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436257" y="10133874"/>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2" name="フローチャート: 判断 151"/>
        <xdr:cNvSpPr/>
      </xdr:nvSpPr>
      <xdr:spPr>
        <a:xfrm>
          <a:off x="2612571" y="101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069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307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4892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818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690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58" name="楕円 157"/>
        <xdr:cNvSpPr/>
      </xdr:nvSpPr>
      <xdr:spPr>
        <a:xfrm>
          <a:off x="4192814"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59" name="【体育館・プール】&#10;有形固定資産減価償却率該当値テキスト"/>
        <xdr:cNvSpPr txBox="1"/>
      </xdr:nvSpPr>
      <xdr:spPr>
        <a:xfrm>
          <a:off x="4281714" y="981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60" name="楕円 159"/>
        <xdr:cNvSpPr/>
      </xdr:nvSpPr>
      <xdr:spPr>
        <a:xfrm>
          <a:off x="3436257" y="10033726"/>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129540</xdr:rowOff>
    </xdr:to>
    <xdr:cxnSp macro="">
      <xdr:nvCxnSpPr>
        <xdr:cNvPr id="161" name="直線コネクタ 160"/>
        <xdr:cNvCxnSpPr/>
      </xdr:nvCxnSpPr>
      <xdr:spPr>
        <a:xfrm flipV="1">
          <a:off x="3481614" y="10015946"/>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62" name="n_1aveValue【体育館・プール】&#10;有形固定資産減価償却率"/>
        <xdr:cNvSpPr txBox="1"/>
      </xdr:nvSpPr>
      <xdr:spPr>
        <a:xfrm>
          <a:off x="3288130" y="102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3" name="n_2aveValue【体育館・プール】&#10;有形固定資産減価償却率"/>
        <xdr:cNvSpPr txBox="1"/>
      </xdr:nvSpPr>
      <xdr:spPr>
        <a:xfrm>
          <a:off x="2477144" y="993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164" name="n_1mainValue【体育館・プール】&#10;有形固定資産減価償却率"/>
        <xdr:cNvSpPr txBox="1"/>
      </xdr:nvSpPr>
      <xdr:spPr>
        <a:xfrm>
          <a:off x="3288130"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048829" y="7875814"/>
          <a:ext cx="4316185"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1595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1595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0938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0938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1388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1388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048829" y="8999764"/>
          <a:ext cx="4316185"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010729"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048829" y="112503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5614307" y="11110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048829" y="108748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5614307" y="1073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048829" y="1049927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5614307" y="10359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048829" y="101237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5614307" y="99842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048829" y="975087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5614307" y="961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048829" y="93753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5614307" y="9235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048829" y="899976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614307"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048829" y="8999764"/>
          <a:ext cx="4316185"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9578793" y="9456420"/>
          <a:ext cx="0" cy="139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9617529" y="1085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9506857" y="1085196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9617529"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9506857" y="945642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94" name="【体育館・プール】&#10;一人当たり面積平均値テキスト"/>
        <xdr:cNvSpPr txBox="1"/>
      </xdr:nvSpPr>
      <xdr:spPr>
        <a:xfrm>
          <a:off x="9617529" y="1009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9544957" y="10121356"/>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8772071" y="1012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197" name="フローチャート: 判断 196"/>
        <xdr:cNvSpPr/>
      </xdr:nvSpPr>
      <xdr:spPr>
        <a:xfrm>
          <a:off x="7964714" y="10210074"/>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4052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6487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8359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0176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2103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101600</xdr:rowOff>
    </xdr:from>
    <xdr:to>
      <xdr:col>55</xdr:col>
      <xdr:colOff>50800</xdr:colOff>
      <xdr:row>57</xdr:row>
      <xdr:rowOff>31750</xdr:rowOff>
    </xdr:to>
    <xdr:sp macro="" textlink="">
      <xdr:nvSpPr>
        <xdr:cNvPr id="203" name="楕円 202"/>
        <xdr:cNvSpPr/>
      </xdr:nvSpPr>
      <xdr:spPr>
        <a:xfrm>
          <a:off x="9544957" y="9550400"/>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124477</xdr:rowOff>
    </xdr:from>
    <xdr:ext cx="469744" cy="259045"/>
    <xdr:sp macro="" textlink="">
      <xdr:nvSpPr>
        <xdr:cNvPr id="204" name="【体育館・プール】&#10;一人当たり面積該当値テキスト"/>
        <xdr:cNvSpPr txBox="1"/>
      </xdr:nvSpPr>
      <xdr:spPr>
        <a:xfrm>
          <a:off x="9617529" y="94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162560</xdr:rowOff>
    </xdr:from>
    <xdr:to>
      <xdr:col>50</xdr:col>
      <xdr:colOff>165100</xdr:colOff>
      <xdr:row>57</xdr:row>
      <xdr:rowOff>92710</xdr:rowOff>
    </xdr:to>
    <xdr:sp macro="" textlink="">
      <xdr:nvSpPr>
        <xdr:cNvPr id="205" name="楕円 204"/>
        <xdr:cNvSpPr/>
      </xdr:nvSpPr>
      <xdr:spPr>
        <a:xfrm>
          <a:off x="8772071" y="961136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152400</xdr:rowOff>
    </xdr:from>
    <xdr:to>
      <xdr:col>55</xdr:col>
      <xdr:colOff>0</xdr:colOff>
      <xdr:row>57</xdr:row>
      <xdr:rowOff>41910</xdr:rowOff>
    </xdr:to>
    <xdr:cxnSp macro="">
      <xdr:nvCxnSpPr>
        <xdr:cNvPr id="206" name="直線コネクタ 205"/>
        <xdr:cNvCxnSpPr/>
      </xdr:nvCxnSpPr>
      <xdr:spPr>
        <a:xfrm flipV="1">
          <a:off x="8822871" y="9601200"/>
          <a:ext cx="756558"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07" name="n_1aveValue【体育館・プール】&#10;一人当たり面積"/>
        <xdr:cNvSpPr txBox="1"/>
      </xdr:nvSpPr>
      <xdr:spPr>
        <a:xfrm>
          <a:off x="8591627" y="102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08" name="n_2aveValue【体育館・プール】&#10;一人当たり面積"/>
        <xdr:cNvSpPr txBox="1"/>
      </xdr:nvSpPr>
      <xdr:spPr>
        <a:xfrm>
          <a:off x="7796970" y="998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109237</xdr:rowOff>
    </xdr:from>
    <xdr:ext cx="469744" cy="259045"/>
    <xdr:sp macro="" textlink="">
      <xdr:nvSpPr>
        <xdr:cNvPr id="209" name="n_1mainValue【体育館・プール】&#10;一人当たり面積"/>
        <xdr:cNvSpPr txBox="1"/>
      </xdr:nvSpPr>
      <xdr:spPr>
        <a:xfrm>
          <a:off x="8591627" y="938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96686"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236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236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7417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7417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786743"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786743"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96686"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74914"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96686"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42612" y="148582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696686" y="14679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42612" y="145371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696686" y="143555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42612" y="14216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696686" y="140344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42612" y="138949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696686" y="1371327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42612"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696686" y="133921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42612" y="132526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696686" y="13071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42612" y="129315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96686"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78492"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696686"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242979" y="13277306"/>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28171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171043" y="14725650"/>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281714" y="1305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171043" y="13277306"/>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41" name="【福祉施設】&#10;有形固定資産減価償却率平均値テキスト"/>
        <xdr:cNvSpPr txBox="1"/>
      </xdr:nvSpPr>
      <xdr:spPr>
        <a:xfrm>
          <a:off x="4281714" y="13997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192814" y="1414362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436257" y="14173019"/>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44" name="フローチャート: 判断 243"/>
        <xdr:cNvSpPr/>
      </xdr:nvSpPr>
      <xdr:spPr>
        <a:xfrm>
          <a:off x="2612571" y="14255206"/>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069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307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4892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6818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690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162016</xdr:rowOff>
    </xdr:from>
    <xdr:to>
      <xdr:col>24</xdr:col>
      <xdr:colOff>114300</xdr:colOff>
      <xdr:row>84</xdr:row>
      <xdr:rowOff>92166</xdr:rowOff>
    </xdr:to>
    <xdr:sp macro="" textlink="">
      <xdr:nvSpPr>
        <xdr:cNvPr id="250" name="楕円 249"/>
        <xdr:cNvSpPr/>
      </xdr:nvSpPr>
      <xdr:spPr>
        <a:xfrm>
          <a:off x="4192814" y="1416648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140443</xdr:rowOff>
    </xdr:from>
    <xdr:ext cx="405111" cy="259045"/>
    <xdr:sp macro="" textlink="">
      <xdr:nvSpPr>
        <xdr:cNvPr id="251" name="【福祉施設】&#10;有形固定資産減価償却率該当値テキスト"/>
        <xdr:cNvSpPr txBox="1"/>
      </xdr:nvSpPr>
      <xdr:spPr>
        <a:xfrm>
          <a:off x="4281714" y="1414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91802</xdr:rowOff>
    </xdr:from>
    <xdr:to>
      <xdr:col>20</xdr:col>
      <xdr:colOff>38100</xdr:colOff>
      <xdr:row>85</xdr:row>
      <xdr:rowOff>21952</xdr:rowOff>
    </xdr:to>
    <xdr:sp macro="" textlink="">
      <xdr:nvSpPr>
        <xdr:cNvPr id="252" name="楕円 251"/>
        <xdr:cNvSpPr/>
      </xdr:nvSpPr>
      <xdr:spPr>
        <a:xfrm>
          <a:off x="3436257" y="14265002"/>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41366</xdr:rowOff>
    </xdr:from>
    <xdr:to>
      <xdr:col>24</xdr:col>
      <xdr:colOff>63500</xdr:colOff>
      <xdr:row>84</xdr:row>
      <xdr:rowOff>142602</xdr:rowOff>
    </xdr:to>
    <xdr:cxnSp macro="">
      <xdr:nvCxnSpPr>
        <xdr:cNvPr id="253" name="直線コネクタ 252"/>
        <xdr:cNvCxnSpPr/>
      </xdr:nvCxnSpPr>
      <xdr:spPr>
        <a:xfrm flipV="1">
          <a:off x="3481614" y="14214566"/>
          <a:ext cx="762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54" name="n_1aveValue【福祉施設】&#10;有形固定資産減価償却率"/>
        <xdr:cNvSpPr txBox="1"/>
      </xdr:nvSpPr>
      <xdr:spPr>
        <a:xfrm>
          <a:off x="3288130" y="13950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55" name="n_2aveValue【福祉施設】&#10;有形固定資産減価償却率"/>
        <xdr:cNvSpPr txBox="1"/>
      </xdr:nvSpPr>
      <xdr:spPr>
        <a:xfrm>
          <a:off x="2477144"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13079</xdr:rowOff>
    </xdr:from>
    <xdr:ext cx="405111" cy="259045"/>
    <xdr:sp macro="" textlink="">
      <xdr:nvSpPr>
        <xdr:cNvPr id="256" name="n_1mainValue【福祉施設】&#10;有形固定資産減価償却率"/>
        <xdr:cNvSpPr txBox="1"/>
      </xdr:nvSpPr>
      <xdr:spPr>
        <a:xfrm>
          <a:off x="328813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048829" y="11625943"/>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1595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1595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0938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0938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1388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1388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048829" y="12749893"/>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010729"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048829" y="150005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048829" y="146249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5614307"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048829" y="142494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5614307" y="14109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048829" y="1387384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5614307" y="137343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048829" y="134982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5614307" y="1335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048829" y="131254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5614307"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048829" y="127498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614307"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048829" y="12749893"/>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9578793" y="13282749"/>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9617529"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9506857" y="1457923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9617529"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9506857" y="1328274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285" name="【福祉施設】&#10;一人当たり面積平均値テキスト"/>
        <xdr:cNvSpPr txBox="1"/>
      </xdr:nvSpPr>
      <xdr:spPr>
        <a:xfrm>
          <a:off x="9617529" y="138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9544957" y="13990682"/>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8772071" y="140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288" name="フローチャート: 判断 287"/>
        <xdr:cNvSpPr/>
      </xdr:nvSpPr>
      <xdr:spPr>
        <a:xfrm>
          <a:off x="7964714" y="13845904"/>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94052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6487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8359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0176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2103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294" name="楕円 293"/>
        <xdr:cNvSpPr/>
      </xdr:nvSpPr>
      <xdr:spPr>
        <a:xfrm>
          <a:off x="9544957" y="14267180"/>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295" name="【福祉施設】&#10;一人当たり面積該当値テキスト"/>
        <xdr:cNvSpPr txBox="1"/>
      </xdr:nvSpPr>
      <xdr:spPr>
        <a:xfrm>
          <a:off x="9617529"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93980</xdr:rowOff>
    </xdr:from>
    <xdr:to>
      <xdr:col>50</xdr:col>
      <xdr:colOff>165100</xdr:colOff>
      <xdr:row>85</xdr:row>
      <xdr:rowOff>24130</xdr:rowOff>
    </xdr:to>
    <xdr:sp macro="" textlink="">
      <xdr:nvSpPr>
        <xdr:cNvPr id="296" name="楕円 295"/>
        <xdr:cNvSpPr/>
      </xdr:nvSpPr>
      <xdr:spPr>
        <a:xfrm>
          <a:off x="8772071" y="1426718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84</xdr:row>
      <xdr:rowOff>144780</xdr:rowOff>
    </xdr:to>
    <xdr:cxnSp macro="">
      <xdr:nvCxnSpPr>
        <xdr:cNvPr id="297" name="直線コネクタ 296"/>
        <xdr:cNvCxnSpPr/>
      </xdr:nvCxnSpPr>
      <xdr:spPr>
        <a:xfrm>
          <a:off x="8822871" y="14317980"/>
          <a:ext cx="75655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298" name="n_1aveValue【福祉施設】&#10;一人当たり面積"/>
        <xdr:cNvSpPr txBox="1"/>
      </xdr:nvSpPr>
      <xdr:spPr>
        <a:xfrm>
          <a:off x="8591627" y="1379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299" name="n_2aveValue【福祉施設】&#10;一人当たり面積"/>
        <xdr:cNvSpPr txBox="1"/>
      </xdr:nvSpPr>
      <xdr:spPr>
        <a:xfrm>
          <a:off x="7796970" y="136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15257</xdr:rowOff>
    </xdr:from>
    <xdr:ext cx="469744" cy="259045"/>
    <xdr:sp macro="" textlink="">
      <xdr:nvSpPr>
        <xdr:cNvPr id="300" name="n_1mainValue【福祉施設】&#10;一人当たり面積"/>
        <xdr:cNvSpPr txBox="1"/>
      </xdr:nvSpPr>
      <xdr:spPr>
        <a:xfrm>
          <a:off x="8591627" y="1435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696686"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236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236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7417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7417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2786743"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2786743"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696686"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674914"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696686"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390404" y="1860842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696686" y="183750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42612" y="182328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696686" y="179995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42612"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696686" y="176239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42612" y="174844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696686" y="172484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42612" y="171089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696686" y="168728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78492" y="16733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696686"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78492"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696686"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242979" y="16964296"/>
          <a:ext cx="0" cy="1363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281714" y="1833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171043" y="18327461"/>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281714" y="1674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171043" y="16964296"/>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162577</xdr:rowOff>
    </xdr:from>
    <xdr:ext cx="405111" cy="259045"/>
    <xdr:sp macro="" textlink="">
      <xdr:nvSpPr>
        <xdr:cNvPr id="330" name="【市民会館】&#10;有形固定資産減価償却率平均値テキスト"/>
        <xdr:cNvSpPr txBox="1"/>
      </xdr:nvSpPr>
      <xdr:spPr>
        <a:xfrm>
          <a:off x="4281714" y="177103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192814" y="1785620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436257" y="17875250"/>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33" name="フローチャート: 判断 332"/>
        <xdr:cNvSpPr/>
      </xdr:nvSpPr>
      <xdr:spPr>
        <a:xfrm>
          <a:off x="2612571" y="17967779"/>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069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307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4892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6818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8690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168275</xdr:rowOff>
    </xdr:from>
    <xdr:to>
      <xdr:col>24</xdr:col>
      <xdr:colOff>114300</xdr:colOff>
      <xdr:row>106</xdr:row>
      <xdr:rowOff>98425</xdr:rowOff>
    </xdr:to>
    <xdr:sp macro="" textlink="">
      <xdr:nvSpPr>
        <xdr:cNvPr id="339" name="楕円 338"/>
        <xdr:cNvSpPr/>
      </xdr:nvSpPr>
      <xdr:spPr>
        <a:xfrm>
          <a:off x="4192814" y="17884775"/>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146702</xdr:rowOff>
    </xdr:from>
    <xdr:ext cx="405111" cy="259045"/>
    <xdr:sp macro="" textlink="">
      <xdr:nvSpPr>
        <xdr:cNvPr id="340" name="【市民会館】&#10;有形固定資産減価償却率該当値テキスト"/>
        <xdr:cNvSpPr txBox="1"/>
      </xdr:nvSpPr>
      <xdr:spPr>
        <a:xfrm>
          <a:off x="428171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xdr:rowOff>
    </xdr:from>
    <xdr:to>
      <xdr:col>20</xdr:col>
      <xdr:colOff>38100</xdr:colOff>
      <xdr:row>106</xdr:row>
      <xdr:rowOff>109855</xdr:rowOff>
    </xdr:to>
    <xdr:sp macro="" textlink="">
      <xdr:nvSpPr>
        <xdr:cNvPr id="341" name="楕円 340"/>
        <xdr:cNvSpPr/>
      </xdr:nvSpPr>
      <xdr:spPr>
        <a:xfrm>
          <a:off x="3436257" y="17893484"/>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47625</xdr:rowOff>
    </xdr:from>
    <xdr:to>
      <xdr:col>24</xdr:col>
      <xdr:colOff>63500</xdr:colOff>
      <xdr:row>106</xdr:row>
      <xdr:rowOff>59055</xdr:rowOff>
    </xdr:to>
    <xdr:cxnSp macro="">
      <xdr:nvCxnSpPr>
        <xdr:cNvPr id="342" name="直線コネクタ 341"/>
        <xdr:cNvCxnSpPr/>
      </xdr:nvCxnSpPr>
      <xdr:spPr>
        <a:xfrm flipV="1">
          <a:off x="3481614" y="17932854"/>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343" name="n_1aveValue【市民会館】&#10;有形固定資産減価償却率"/>
        <xdr:cNvSpPr txBox="1"/>
      </xdr:nvSpPr>
      <xdr:spPr>
        <a:xfrm>
          <a:off x="3288130" y="17653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44" name="n_2aveValue【市民会館】&#10;有形固定資産減価償却率"/>
        <xdr:cNvSpPr txBox="1"/>
      </xdr:nvSpPr>
      <xdr:spPr>
        <a:xfrm>
          <a:off x="24771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100982</xdr:rowOff>
    </xdr:from>
    <xdr:ext cx="405111" cy="259045"/>
    <xdr:sp macro="" textlink="">
      <xdr:nvSpPr>
        <xdr:cNvPr id="345" name="n_1mainValue【市民会館】&#10;有形固定資産減価償却率"/>
        <xdr:cNvSpPr txBox="1"/>
      </xdr:nvSpPr>
      <xdr:spPr>
        <a:xfrm>
          <a:off x="3288130" y="1798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048829" y="15373350"/>
          <a:ext cx="4316185"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1595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1595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0938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0938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1388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1388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048829" y="16500021"/>
          <a:ext cx="4316185"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010729"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048829" y="187479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048829" y="183750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5614307" y="182328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048829" y="179995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5614307" y="178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048829" y="1762397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5614307" y="174844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048829" y="172484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5614307" y="171089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048829" y="168728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5614307" y="16733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048829" y="165000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614307"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048829" y="16500021"/>
          <a:ext cx="4316185"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9578793" y="16848909"/>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9617529" y="183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9506857" y="1832174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9617529" y="166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9506857" y="1684890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74" name="【市民会館】&#10;一人当たり面積平均値テキスト"/>
        <xdr:cNvSpPr txBox="1"/>
      </xdr:nvSpPr>
      <xdr:spPr>
        <a:xfrm>
          <a:off x="9617529"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9544957" y="17783811"/>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8772071" y="1786001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77" name="フローチャート: 判断 376"/>
        <xdr:cNvSpPr/>
      </xdr:nvSpPr>
      <xdr:spPr>
        <a:xfrm>
          <a:off x="7964714" y="17840961"/>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4052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6487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8359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0176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2103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93980</xdr:rowOff>
    </xdr:from>
    <xdr:to>
      <xdr:col>55</xdr:col>
      <xdr:colOff>50800</xdr:colOff>
      <xdr:row>100</xdr:row>
      <xdr:rowOff>24130</xdr:rowOff>
    </xdr:to>
    <xdr:sp macro="" textlink="">
      <xdr:nvSpPr>
        <xdr:cNvPr id="383" name="楕円 382"/>
        <xdr:cNvSpPr/>
      </xdr:nvSpPr>
      <xdr:spPr>
        <a:xfrm>
          <a:off x="9544957" y="16798109"/>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47007</xdr:rowOff>
    </xdr:from>
    <xdr:ext cx="469744" cy="259045"/>
    <xdr:sp macro="" textlink="">
      <xdr:nvSpPr>
        <xdr:cNvPr id="384" name="【市民会館】&#10;一人当たり面積該当値テキスト"/>
        <xdr:cNvSpPr txBox="1"/>
      </xdr:nvSpPr>
      <xdr:spPr>
        <a:xfrm>
          <a:off x="9617529" y="167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97789</xdr:rowOff>
    </xdr:from>
    <xdr:to>
      <xdr:col>50</xdr:col>
      <xdr:colOff>165100</xdr:colOff>
      <xdr:row>100</xdr:row>
      <xdr:rowOff>27939</xdr:rowOff>
    </xdr:to>
    <xdr:sp macro="" textlink="">
      <xdr:nvSpPr>
        <xdr:cNvPr id="385" name="楕円 384"/>
        <xdr:cNvSpPr/>
      </xdr:nvSpPr>
      <xdr:spPr>
        <a:xfrm>
          <a:off x="8772071" y="16801918"/>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144780</xdr:rowOff>
    </xdr:from>
    <xdr:to>
      <xdr:col>55</xdr:col>
      <xdr:colOff>0</xdr:colOff>
      <xdr:row>99</xdr:row>
      <xdr:rowOff>148589</xdr:rowOff>
    </xdr:to>
    <xdr:cxnSp macro="">
      <xdr:nvCxnSpPr>
        <xdr:cNvPr id="386" name="直線コネクタ 385"/>
        <xdr:cNvCxnSpPr/>
      </xdr:nvCxnSpPr>
      <xdr:spPr>
        <a:xfrm flipV="1">
          <a:off x="8822871" y="16848909"/>
          <a:ext cx="756558"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87" name="n_1aveValue【市民会館】&#10;一人当たり面積"/>
        <xdr:cNvSpPr txBox="1"/>
      </xdr:nvSpPr>
      <xdr:spPr>
        <a:xfrm>
          <a:off x="8591627" y="179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388" name="n_2aveValue【市民会館】&#10;一人当たり面積"/>
        <xdr:cNvSpPr txBox="1"/>
      </xdr:nvSpPr>
      <xdr:spPr>
        <a:xfrm>
          <a:off x="7796970" y="1761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44466</xdr:rowOff>
    </xdr:from>
    <xdr:ext cx="469744" cy="259045"/>
    <xdr:sp macro="" textlink="">
      <xdr:nvSpPr>
        <xdr:cNvPr id="389" name="n_1mainValue【市民会館】&#10;一人当たり面積"/>
        <xdr:cNvSpPr txBox="1"/>
      </xdr:nvSpPr>
      <xdr:spPr>
        <a:xfrm>
          <a:off x="8591627" y="165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1384643" y="4125686"/>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4953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4953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2429671"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2429671"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34747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34747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1384643" y="5249636"/>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1346543"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1384643" y="75002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1384643" y="71247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1078361" y="69851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1384643" y="674914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1014241" y="66096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1384643" y="637630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1014241" y="62368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1384643" y="60007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1014241" y="58612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1384643" y="56251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1014241" y="5485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1384643" y="52496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0966450"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1384643" y="5249636"/>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4930935" y="5748201"/>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4969671" y="7026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4842671" y="702264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4969671"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4842671" y="574820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8" name="【一般廃棄物処理施設】&#10;有形固定資産減価償却率平均値テキスト"/>
        <xdr:cNvSpPr txBox="1"/>
      </xdr:nvSpPr>
      <xdr:spPr>
        <a:xfrm>
          <a:off x="14969671" y="6230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4880771" y="6249307"/>
          <a:ext cx="9615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4107886" y="614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21" name="フローチャート: 判断 420"/>
        <xdr:cNvSpPr/>
      </xdr:nvSpPr>
      <xdr:spPr>
        <a:xfrm>
          <a:off x="13300529" y="6062345"/>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47574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39845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31771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23643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15461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427" name="楕円 426"/>
        <xdr:cNvSpPr/>
      </xdr:nvSpPr>
      <xdr:spPr>
        <a:xfrm>
          <a:off x="14880771" y="5906135"/>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23512</xdr:rowOff>
    </xdr:from>
    <xdr:ext cx="405111" cy="259045"/>
    <xdr:sp macro="" textlink="">
      <xdr:nvSpPr>
        <xdr:cNvPr id="428" name="【一般廃棄物処理施設】&#10;有形固定資産減価償却率該当値テキスト"/>
        <xdr:cNvSpPr txBox="1"/>
      </xdr:nvSpPr>
      <xdr:spPr>
        <a:xfrm>
          <a:off x="14969671" y="576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429" name="楕円 428"/>
        <xdr:cNvSpPr/>
      </xdr:nvSpPr>
      <xdr:spPr>
        <a:xfrm>
          <a:off x="14107886"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51435</xdr:rowOff>
    </xdr:from>
    <xdr:to>
      <xdr:col>85</xdr:col>
      <xdr:colOff>127000</xdr:colOff>
      <xdr:row>35</xdr:row>
      <xdr:rowOff>89535</xdr:rowOff>
    </xdr:to>
    <xdr:cxnSp macro="">
      <xdr:nvCxnSpPr>
        <xdr:cNvPr id="430" name="直線コネクタ 429"/>
        <xdr:cNvCxnSpPr/>
      </xdr:nvCxnSpPr>
      <xdr:spPr>
        <a:xfrm flipV="1">
          <a:off x="14158686" y="5956935"/>
          <a:ext cx="77288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31" name="n_1aveValue【一般廃棄物処理施設】&#10;有形固定資産減価償却率"/>
        <xdr:cNvSpPr txBox="1"/>
      </xdr:nvSpPr>
      <xdr:spPr>
        <a:xfrm>
          <a:off x="13959758" y="623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32" name="n_2aveValue【一般廃棄物処理施設】&#10;有形固定資産減価償却率"/>
        <xdr:cNvSpPr txBox="1"/>
      </xdr:nvSpPr>
      <xdr:spPr>
        <a:xfrm>
          <a:off x="13165101" y="584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156862</xdr:rowOff>
    </xdr:from>
    <xdr:ext cx="405111" cy="259045"/>
    <xdr:sp macro="" textlink="">
      <xdr:nvSpPr>
        <xdr:cNvPr id="433" name="n_1mainValue【一般廃棄物処理施設】&#10;有形固定資産減価償却率"/>
        <xdr:cNvSpPr txBox="1"/>
      </xdr:nvSpPr>
      <xdr:spPr>
        <a:xfrm>
          <a:off x="13959758" y="5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6720457"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68474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68474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77654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77654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188105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188105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6720457"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6698686"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6720457"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6720457" y="717912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6504328" y="70396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6720457" y="68580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6238144" y="67184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6720457" y="65368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6238144" y="63973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6720457" y="62157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6238144" y="6076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6720457" y="58946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6190352" y="57523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6720457" y="5570765"/>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6190352" y="54312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6720457"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6190352" y="5110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6720457"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0266750" y="5604467"/>
          <a:ext cx="0" cy="154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0305486" y="715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0194814" y="715091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0305486" y="538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0194814" y="560446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64" name="【一般廃棄物処理施設】&#10;一人当たり有形固定資産（償却資産）額平均値テキスト"/>
        <xdr:cNvSpPr txBox="1"/>
      </xdr:nvSpPr>
      <xdr:spPr>
        <a:xfrm>
          <a:off x="20305486" y="6365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0216586" y="6511730"/>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19460029" y="6515528"/>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67" name="フローチャート: 判断 466"/>
        <xdr:cNvSpPr/>
      </xdr:nvSpPr>
      <xdr:spPr>
        <a:xfrm>
          <a:off x="18636343" y="602021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0093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19331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18512971"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77056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68928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53082</xdr:rowOff>
    </xdr:from>
    <xdr:to>
      <xdr:col>116</xdr:col>
      <xdr:colOff>114300</xdr:colOff>
      <xdr:row>39</xdr:row>
      <xdr:rowOff>154682</xdr:rowOff>
    </xdr:to>
    <xdr:sp macro="" textlink="">
      <xdr:nvSpPr>
        <xdr:cNvPr id="473" name="楕円 472"/>
        <xdr:cNvSpPr/>
      </xdr:nvSpPr>
      <xdr:spPr>
        <a:xfrm>
          <a:off x="20216586" y="66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31509</xdr:rowOff>
    </xdr:from>
    <xdr:ext cx="534377" cy="259045"/>
    <xdr:sp macro="" textlink="">
      <xdr:nvSpPr>
        <xdr:cNvPr id="474" name="【一般廃棄物処理施設】&#10;一人当たり有形固定資産（償却資産）額該当値テキスト"/>
        <xdr:cNvSpPr txBox="1"/>
      </xdr:nvSpPr>
      <xdr:spPr>
        <a:xfrm>
          <a:off x="20305486" y="66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53670</xdr:rowOff>
    </xdr:from>
    <xdr:to>
      <xdr:col>112</xdr:col>
      <xdr:colOff>38100</xdr:colOff>
      <xdr:row>39</xdr:row>
      <xdr:rowOff>155270</xdr:rowOff>
    </xdr:to>
    <xdr:sp macro="" textlink="">
      <xdr:nvSpPr>
        <xdr:cNvPr id="475" name="楕円 474"/>
        <xdr:cNvSpPr/>
      </xdr:nvSpPr>
      <xdr:spPr>
        <a:xfrm>
          <a:off x="19460029" y="6634084"/>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103882</xdr:rowOff>
    </xdr:from>
    <xdr:to>
      <xdr:col>116</xdr:col>
      <xdr:colOff>63500</xdr:colOff>
      <xdr:row>39</xdr:row>
      <xdr:rowOff>104470</xdr:rowOff>
    </xdr:to>
    <xdr:cxnSp macro="">
      <xdr:nvCxnSpPr>
        <xdr:cNvPr id="476" name="直線コネクタ 475"/>
        <xdr:cNvCxnSpPr/>
      </xdr:nvCxnSpPr>
      <xdr:spPr>
        <a:xfrm flipV="1">
          <a:off x="19505386" y="6684296"/>
          <a:ext cx="762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477" name="n_1aveValue【一般廃棄物処理施設】&#10;一人当たり有形固定資産（償却資産）額"/>
        <xdr:cNvSpPr txBox="1"/>
      </xdr:nvSpPr>
      <xdr:spPr>
        <a:xfrm>
          <a:off x="19247268" y="62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78" name="n_2aveValue【一般廃棄物処理施設】&#10;一人当たり有形固定資産（償却資産）額"/>
        <xdr:cNvSpPr txBox="1"/>
      </xdr:nvSpPr>
      <xdr:spPr>
        <a:xfrm>
          <a:off x="18420295" y="579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146397</xdr:rowOff>
    </xdr:from>
    <xdr:ext cx="534377" cy="259045"/>
    <xdr:sp macro="" textlink="">
      <xdr:nvSpPr>
        <xdr:cNvPr id="479" name="n_1mainValue【一般廃棄物処理施設】&#10;一人当たり有形固定資産（償却資産）額"/>
        <xdr:cNvSpPr txBox="1"/>
      </xdr:nvSpPr>
      <xdr:spPr>
        <a:xfrm>
          <a:off x="19247268" y="672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1384643" y="7875814"/>
          <a:ext cx="4316186"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14953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14953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2429671"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2429671"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34747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34747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1384643" y="8999764"/>
          <a:ext cx="4316186"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1346543"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1384643" y="112503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1078361" y="1111088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1384643" y="107986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1014241" y="10659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1384643" y="103495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1014241" y="102100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1384643" y="99005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1014241" y="97610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1384643" y="94488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1014241" y="93092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1384643" y="89997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0966450"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1384643" y="8999764"/>
          <a:ext cx="4316186"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4930935" y="9417231"/>
          <a:ext cx="0" cy="137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4969671"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4842671" y="10787634"/>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4969671" y="919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4842671" y="941723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07" name="【保健センター・保健所】&#10;有形固定資産減価償却率平均値テキスト"/>
        <xdr:cNvSpPr txBox="1"/>
      </xdr:nvSpPr>
      <xdr:spPr>
        <a:xfrm>
          <a:off x="14969671" y="10002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4880771" y="10148352"/>
          <a:ext cx="9615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4107886"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10" name="フローチャート: 判断 509"/>
        <xdr:cNvSpPr/>
      </xdr:nvSpPr>
      <xdr:spPr>
        <a:xfrm>
          <a:off x="13300529" y="1020093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47574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39845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31771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23643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15461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516" name="楕円 515"/>
        <xdr:cNvSpPr/>
      </xdr:nvSpPr>
      <xdr:spPr>
        <a:xfrm>
          <a:off x="14880771" y="10178070"/>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32783</xdr:rowOff>
    </xdr:from>
    <xdr:ext cx="405111" cy="259045"/>
    <xdr:sp macro="" textlink="">
      <xdr:nvSpPr>
        <xdr:cNvPr id="517" name="【保健センター・保健所】&#10;有形固定資産減価償却率該当値テキスト"/>
        <xdr:cNvSpPr txBox="1"/>
      </xdr:nvSpPr>
      <xdr:spPr>
        <a:xfrm>
          <a:off x="14969671" y="101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18" name="楕円 517"/>
        <xdr:cNvSpPr/>
      </xdr:nvSpPr>
      <xdr:spPr>
        <a:xfrm>
          <a:off x="14107886" y="1022379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105156</xdr:rowOff>
    </xdr:from>
    <xdr:to>
      <xdr:col>85</xdr:col>
      <xdr:colOff>127000</xdr:colOff>
      <xdr:row>60</xdr:row>
      <xdr:rowOff>150876</xdr:rowOff>
    </xdr:to>
    <xdr:cxnSp macro="">
      <xdr:nvCxnSpPr>
        <xdr:cNvPr id="519" name="直線コネクタ 518"/>
        <xdr:cNvCxnSpPr/>
      </xdr:nvCxnSpPr>
      <xdr:spPr>
        <a:xfrm flipV="1">
          <a:off x="14158686" y="10228870"/>
          <a:ext cx="77288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20" name="n_1aveValue【保健センター・保健所】&#10;有形固定資産減価償却率"/>
        <xdr:cNvSpPr txBox="1"/>
      </xdr:nvSpPr>
      <xdr:spPr>
        <a:xfrm>
          <a:off x="13959758"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21" name="n_2aveValue【保健センター・保健所】&#10;有形固定資産減価償却率"/>
        <xdr:cNvSpPr txBox="1"/>
      </xdr:nvSpPr>
      <xdr:spPr>
        <a:xfrm>
          <a:off x="13165101" y="997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22" name="n_1mainValue【保健センター・保健所】&#10;有形固定資産減価償却率"/>
        <xdr:cNvSpPr txBox="1"/>
      </xdr:nvSpPr>
      <xdr:spPr>
        <a:xfrm>
          <a:off x="13959758" y="103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6720457"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68474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68474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77654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77654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188105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188105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6720457"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6698686"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6720457"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6720457" y="107986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6302264" y="10659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6720457" y="103495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6302264" y="102100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6720457" y="99005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6302264" y="97610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6720457" y="94488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6302264" y="93092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6720457"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6302264"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6720457"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0266750" y="9314361"/>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0305486" y="1057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0194814" y="1057547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0305486" y="909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0194814" y="931436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49" name="【保健センター・保健所】&#10;一人当たり面積平均値テキスト"/>
        <xdr:cNvSpPr txBox="1"/>
      </xdr:nvSpPr>
      <xdr:spPr>
        <a:xfrm>
          <a:off x="20305486" y="1010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0216586" y="1025579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19460029" y="10141494"/>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2" name="フローチャート: 判断 551"/>
        <xdr:cNvSpPr/>
      </xdr:nvSpPr>
      <xdr:spPr>
        <a:xfrm>
          <a:off x="18636343" y="101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0093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19331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18512971"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77056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68928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58" name="楕円 557"/>
        <xdr:cNvSpPr/>
      </xdr:nvSpPr>
      <xdr:spPr>
        <a:xfrm>
          <a:off x="20216586" y="10278654"/>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559" name="【保健センター・保健所】&#10;一人当たり面積該当値テキスト"/>
        <xdr:cNvSpPr txBox="1"/>
      </xdr:nvSpPr>
      <xdr:spPr>
        <a:xfrm>
          <a:off x="20305486" y="1025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560" name="楕円 559"/>
        <xdr:cNvSpPr/>
      </xdr:nvSpPr>
      <xdr:spPr>
        <a:xfrm>
          <a:off x="19460029" y="10278654"/>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561" name="直線コネクタ 560"/>
        <xdr:cNvCxnSpPr/>
      </xdr:nvCxnSpPr>
      <xdr:spPr>
        <a:xfrm>
          <a:off x="19505386" y="103267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62" name="n_1aveValue【保健センター・保健所】&#10;一人当たり面積"/>
        <xdr:cNvSpPr txBox="1"/>
      </xdr:nvSpPr>
      <xdr:spPr>
        <a:xfrm>
          <a:off x="19279584" y="99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3" name="n_2aveValue【保健センター・保健所】&#10;一人当たり面積"/>
        <xdr:cNvSpPr txBox="1"/>
      </xdr:nvSpPr>
      <xdr:spPr>
        <a:xfrm>
          <a:off x="18468598" y="996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564" name="n_1mainValue【保健センター・保健所】&#10;一人当たり面積"/>
        <xdr:cNvSpPr txBox="1"/>
      </xdr:nvSpPr>
      <xdr:spPr>
        <a:xfrm>
          <a:off x="19279584" y="103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1384643" y="11625943"/>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14953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14953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2429671"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2429671"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34747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34747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1384643" y="12749893"/>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1346543"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1384643" y="150005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1014241" y="148582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1384643" y="146793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1014241" y="145371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1384643" y="143555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1014241" y="14216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1384643" y="1403440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1014241" y="138949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1384643" y="13713278"/>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10142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1384643" y="133921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1014241" y="132526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1384643" y="130710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1014241" y="129315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1384643" y="127498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1014241" y="126103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1384643" y="12749893"/>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4930935" y="13247915"/>
          <a:ext cx="0" cy="1313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4969671"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4842671" y="1456182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4969671" y="1302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4842671" y="1324791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596" name="【消防施設】&#10;有形固定資産減価償却率平均値テキスト"/>
        <xdr:cNvSpPr txBox="1"/>
      </xdr:nvSpPr>
      <xdr:spPr>
        <a:xfrm>
          <a:off x="14969671" y="13670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4880771" y="13819233"/>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4107886" y="1400592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9" name="フローチャート: 判断 598"/>
        <xdr:cNvSpPr/>
      </xdr:nvSpPr>
      <xdr:spPr>
        <a:xfrm>
          <a:off x="13300529" y="13934077"/>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47574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39845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31771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23643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15461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605" name="楕円 604"/>
        <xdr:cNvSpPr/>
      </xdr:nvSpPr>
      <xdr:spPr>
        <a:xfrm>
          <a:off x="14880771" y="14114235"/>
          <a:ext cx="96157"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606" name="【消防施設】&#10;有形固定資産減価償却率該当値テキスト"/>
        <xdr:cNvSpPr txBox="1"/>
      </xdr:nvSpPr>
      <xdr:spPr>
        <a:xfrm>
          <a:off x="14969671" y="1409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363</xdr:rowOff>
    </xdr:from>
    <xdr:to>
      <xdr:col>81</xdr:col>
      <xdr:colOff>101600</xdr:colOff>
      <xdr:row>84</xdr:row>
      <xdr:rowOff>101963</xdr:rowOff>
    </xdr:to>
    <xdr:sp macro="" textlink="">
      <xdr:nvSpPr>
        <xdr:cNvPr id="607" name="楕円 606"/>
        <xdr:cNvSpPr/>
      </xdr:nvSpPr>
      <xdr:spPr>
        <a:xfrm>
          <a:off x="14107886"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84</xdr:row>
      <xdr:rowOff>51163</xdr:rowOff>
    </xdr:to>
    <xdr:cxnSp macro="">
      <xdr:nvCxnSpPr>
        <xdr:cNvPr id="608" name="直線コネクタ 607"/>
        <xdr:cNvCxnSpPr/>
      </xdr:nvCxnSpPr>
      <xdr:spPr>
        <a:xfrm flipV="1">
          <a:off x="14158686" y="14165035"/>
          <a:ext cx="772885" cy="5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09" name="n_1aveValue【消防施設】&#10;有形固定資産減価償却率"/>
        <xdr:cNvSpPr txBox="1"/>
      </xdr:nvSpPr>
      <xdr:spPr>
        <a:xfrm>
          <a:off x="13959758"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10" name="n_2aveValue【消防施設】&#10;有形固定資産減価償却率"/>
        <xdr:cNvSpPr txBox="1"/>
      </xdr:nvSpPr>
      <xdr:spPr>
        <a:xfrm>
          <a:off x="13165101" y="1371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93090</xdr:rowOff>
    </xdr:from>
    <xdr:ext cx="405111" cy="259045"/>
    <xdr:sp macro="" textlink="">
      <xdr:nvSpPr>
        <xdr:cNvPr id="611" name="n_1mainValue【消防施設】&#10;有形固定資産減価償却率"/>
        <xdr:cNvSpPr txBox="1"/>
      </xdr:nvSpPr>
      <xdr:spPr>
        <a:xfrm>
          <a:off x="13959758"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6720457"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68474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68474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77654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77654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188105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188105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6720457"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6698686"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6720457"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6720457" y="146249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6302264"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6720457" y="142494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6302264" y="14109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6720457" y="138738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6302264" y="137343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6720457" y="134982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6302264" y="1335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6720457" y="131254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6302264"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6720457"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6302264"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6720457"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0266750" y="13333368"/>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0305486" y="144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0194814" y="1448289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0305486"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0194814" y="13333368"/>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40" name="【消防施設】&#10;一人当たり面積平均値テキスト"/>
        <xdr:cNvSpPr txBox="1"/>
      </xdr:nvSpPr>
      <xdr:spPr>
        <a:xfrm>
          <a:off x="20305486" y="1404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0216586" y="140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19460029" y="14056541"/>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3" name="フローチャート: 判断 642"/>
        <xdr:cNvSpPr/>
      </xdr:nvSpPr>
      <xdr:spPr>
        <a:xfrm>
          <a:off x="18636343" y="140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0093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19331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18512971"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77056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68928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49" name="楕円 648"/>
        <xdr:cNvSpPr/>
      </xdr:nvSpPr>
      <xdr:spPr>
        <a:xfrm>
          <a:off x="20216586" y="140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36847</xdr:rowOff>
    </xdr:from>
    <xdr:ext cx="469744" cy="259045"/>
    <xdr:sp macro="" textlink="">
      <xdr:nvSpPr>
        <xdr:cNvPr id="650" name="【消防施設】&#10;一人当たり面積該当値テキスト"/>
        <xdr:cNvSpPr txBox="1"/>
      </xdr:nvSpPr>
      <xdr:spPr>
        <a:xfrm>
          <a:off x="20305486" y="138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xdr:rowOff>
    </xdr:from>
    <xdr:to>
      <xdr:col>112</xdr:col>
      <xdr:colOff>38100</xdr:colOff>
      <xdr:row>83</xdr:row>
      <xdr:rowOff>115570</xdr:rowOff>
    </xdr:to>
    <xdr:sp macro="" textlink="">
      <xdr:nvSpPr>
        <xdr:cNvPr id="651" name="楕円 650"/>
        <xdr:cNvSpPr/>
      </xdr:nvSpPr>
      <xdr:spPr>
        <a:xfrm>
          <a:off x="19460029" y="14018441"/>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64770</xdr:rowOff>
    </xdr:from>
    <xdr:to>
      <xdr:col>116</xdr:col>
      <xdr:colOff>63500</xdr:colOff>
      <xdr:row>83</xdr:row>
      <xdr:rowOff>64770</xdr:rowOff>
    </xdr:to>
    <xdr:cxnSp macro="">
      <xdr:nvCxnSpPr>
        <xdr:cNvPr id="652" name="直線コネクタ 651"/>
        <xdr:cNvCxnSpPr/>
      </xdr:nvCxnSpPr>
      <xdr:spPr>
        <a:xfrm>
          <a:off x="19505386" y="1406924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53" name="n_1aveValue【消防施設】&#10;一人当たり面積"/>
        <xdr:cNvSpPr txBox="1"/>
      </xdr:nvSpPr>
      <xdr:spPr>
        <a:xfrm>
          <a:off x="19279584" y="141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54" name="n_2aveValue【消防施設】&#10;一人当たり面積"/>
        <xdr:cNvSpPr txBox="1"/>
      </xdr:nvSpPr>
      <xdr:spPr>
        <a:xfrm>
          <a:off x="18468598" y="1384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132097</xdr:rowOff>
    </xdr:from>
    <xdr:ext cx="469744" cy="259045"/>
    <xdr:sp macro="" textlink="">
      <xdr:nvSpPr>
        <xdr:cNvPr id="655" name="n_1mainValue【消防施設】&#10;一人当たり面積"/>
        <xdr:cNvSpPr txBox="1"/>
      </xdr:nvSpPr>
      <xdr:spPr>
        <a:xfrm>
          <a:off x="19279584" y="1379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1384643" y="15373350"/>
          <a:ext cx="4316186"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14953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14953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2429671"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2429671"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34747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34747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1384643" y="16500021"/>
          <a:ext cx="4316186"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1346543"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1384643" y="187479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1078361" y="1860842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1384643" y="183750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1014241" y="182328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1384643" y="179995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1014241"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1384643" y="1762397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1014241" y="174844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1384643" y="172484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1014241" y="171089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1384643" y="168728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0966450" y="16733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1384643" y="165000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966450"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1384643" y="16500021"/>
          <a:ext cx="4316186"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4930935" y="17110166"/>
          <a:ext cx="0" cy="1175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4969671" y="1828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4842671" y="1828555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4969671" y="16888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4842671" y="1711016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85" name="【庁舎】&#10;有形固定資産減価償却率平均値テキスト"/>
        <xdr:cNvSpPr txBox="1"/>
      </xdr:nvSpPr>
      <xdr:spPr>
        <a:xfrm>
          <a:off x="14969671" y="176220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4880771" y="17643657"/>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4107886"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88" name="フローチャート: 判断 687"/>
        <xdr:cNvSpPr/>
      </xdr:nvSpPr>
      <xdr:spPr>
        <a:xfrm>
          <a:off x="13300529"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47574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9845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31771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23643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15461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94" name="楕円 693"/>
        <xdr:cNvSpPr/>
      </xdr:nvSpPr>
      <xdr:spPr>
        <a:xfrm>
          <a:off x="14880771" y="17561741"/>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695" name="【庁舎】&#10;有形固定資産減価償却率該当値テキスト"/>
        <xdr:cNvSpPr txBox="1"/>
      </xdr:nvSpPr>
      <xdr:spPr>
        <a:xfrm>
          <a:off x="14969671"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696" name="楕円 695"/>
        <xdr:cNvSpPr/>
      </xdr:nvSpPr>
      <xdr:spPr>
        <a:xfrm>
          <a:off x="14107886" y="176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104775</xdr:rowOff>
    </xdr:to>
    <xdr:cxnSp macro="">
      <xdr:nvCxnSpPr>
        <xdr:cNvPr id="697" name="直線コネクタ 696"/>
        <xdr:cNvCxnSpPr/>
      </xdr:nvCxnSpPr>
      <xdr:spPr>
        <a:xfrm flipV="1">
          <a:off x="14158686" y="17612541"/>
          <a:ext cx="77288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98" name="n_1aveValue【庁舎】&#10;有形固定資産減価償却率"/>
        <xdr:cNvSpPr txBox="1"/>
      </xdr:nvSpPr>
      <xdr:spPr>
        <a:xfrm>
          <a:off x="13959758"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699" name="n_2aveValue【庁舎】&#10;有形固定資産減価償却率"/>
        <xdr:cNvSpPr txBox="1"/>
      </xdr:nvSpPr>
      <xdr:spPr>
        <a:xfrm>
          <a:off x="13165101" y="1752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652</xdr:rowOff>
    </xdr:from>
    <xdr:ext cx="405111" cy="259045"/>
    <xdr:sp macro="" textlink="">
      <xdr:nvSpPr>
        <xdr:cNvPr id="700" name="n_1mainValue【庁舎】&#10;有形固定資産減価償却率"/>
        <xdr:cNvSpPr txBox="1"/>
      </xdr:nvSpPr>
      <xdr:spPr>
        <a:xfrm>
          <a:off x="13959758" y="173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720457"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8474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8474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7654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7654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8105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8105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720457"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698686"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720457"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6720457" y="182988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6302264" y="18159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6720457" y="178498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6302264" y="17710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6720457" y="173980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6302264" y="1725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6720457" y="169490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6302264" y="168095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720457"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6302264"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6720457"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0266750" y="17259082"/>
          <a:ext cx="0" cy="8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0305486" y="1812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0194814" y="1812558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0305486" y="1703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0194814" y="1725908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0305486" y="17669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0216586" y="17815052"/>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19460029" y="16843829"/>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0" name="フローチャート: 判断 729"/>
        <xdr:cNvSpPr/>
      </xdr:nvSpPr>
      <xdr:spPr>
        <a:xfrm>
          <a:off x="18636343" y="1783791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0093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9331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8512971"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77056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68928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736" name="楕円 735"/>
        <xdr:cNvSpPr/>
      </xdr:nvSpPr>
      <xdr:spPr>
        <a:xfrm>
          <a:off x="20216586" y="178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737" name="【庁舎】&#10;一人当たり面積該当値テキスト"/>
        <xdr:cNvSpPr txBox="1"/>
      </xdr:nvSpPr>
      <xdr:spPr>
        <a:xfrm>
          <a:off x="20305486"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xdr:rowOff>
    </xdr:from>
    <xdr:to>
      <xdr:col>112</xdr:col>
      <xdr:colOff>38100</xdr:colOff>
      <xdr:row>106</xdr:row>
      <xdr:rowOff>106426</xdr:rowOff>
    </xdr:to>
    <xdr:sp macro="" textlink="">
      <xdr:nvSpPr>
        <xdr:cNvPr id="738" name="楕円 737"/>
        <xdr:cNvSpPr/>
      </xdr:nvSpPr>
      <xdr:spPr>
        <a:xfrm>
          <a:off x="19460029" y="17890055"/>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55626</xdr:rowOff>
    </xdr:to>
    <xdr:cxnSp macro="">
      <xdr:nvCxnSpPr>
        <xdr:cNvPr id="739" name="直線コネクタ 738"/>
        <xdr:cNvCxnSpPr/>
      </xdr:nvCxnSpPr>
      <xdr:spPr>
        <a:xfrm>
          <a:off x="19505386" y="1794085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40" name="n_1aveValue【庁舎】&#10;一人当たり面積"/>
        <xdr:cNvSpPr txBox="1"/>
      </xdr:nvSpPr>
      <xdr:spPr>
        <a:xfrm>
          <a:off x="19279584" y="1662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41" name="n_2aveValue【庁舎】&#10;一人当たり面積"/>
        <xdr:cNvSpPr txBox="1"/>
      </xdr:nvSpPr>
      <xdr:spPr>
        <a:xfrm>
          <a:off x="18468598" y="176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97553</xdr:rowOff>
    </xdr:from>
    <xdr:ext cx="469744" cy="259045"/>
    <xdr:sp macro="" textlink="">
      <xdr:nvSpPr>
        <xdr:cNvPr id="742" name="n_1mainValue【庁舎】&#10;一人当たり面積"/>
        <xdr:cNvSpPr txBox="1"/>
      </xdr:nvSpPr>
      <xdr:spPr>
        <a:xfrm>
          <a:off x="19279584" y="179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696686" y="19123479"/>
          <a:ext cx="20356285" cy="18750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696686" y="19186979"/>
          <a:ext cx="3521528"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772886" y="19435536"/>
          <a:ext cx="20191185" cy="146412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一般廃棄物処理施設の減価償却率が平均に比べかなり高いことが分かるが，平成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年度にかけて新ごみ処理施設を建設中であり，完成に伴い大きく比率が下がることが予想される。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おいては，施設を社会福祉法人が運営していることが多いこと等により，一人当たりの面積が平均より小さくなっている。また，福祉施設のうち特に放課後児童クラブ（学童保育施設）の需要が高まってきているので，他の施設からの転用も含め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市民会館の一人当たりの面積が非常に大きいのは，防衛省からの補助金を活用し，市民が利用する施設を充実させたことによるが，面積が多い分，今後の施設マネジメントは適正に行わなければならない。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108,583
106,749
371.05
48,527,353
47,762,860
557,398
24,787,858
65,507,404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リーマンショック後の法人市民税の減収等により財政力指数は低下傾向にあったが，平成２５年度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を境に上方に転じ、緩やかな景気回復が続いていることなどから、近年は上方傾向となっている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本市の類似団体には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不交付団体が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あるなど財政力が高い団体が多く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類似団体中の順位は低いものの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全国や県内平均と比べると比較的高い状況である。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行財政改革プランに基づく市債残高の圧縮、職員定数の適性管理等による固定費の圧縮に努め、財政の健全化を図る。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146050</xdr:rowOff>
    </xdr:to>
    <xdr:cxnSp macro="">
      <xdr:nvCxnSpPr>
        <xdr:cNvPr id="74" name="直線コネクタ 73"/>
        <xdr:cNvCxnSpPr/>
      </xdr:nvCxnSpPr>
      <xdr:spPr>
        <a:xfrm flipV="1">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163285</xdr:rowOff>
    </xdr:to>
    <xdr:cxnSp macro="">
      <xdr:nvCxnSpPr>
        <xdr:cNvPr id="77" name="直線コネクタ 76"/>
        <xdr:cNvCxnSpPr/>
      </xdr:nvCxnSpPr>
      <xdr:spPr>
        <a:xfrm flipV="1">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流式下水道等に要する経費算定見直し等により経常収支比率の分子が前年度比３．４億円増加したものの、同比率の分母において、企業収益の改善、個人の給与所得増加などによる市税の増収、普通交付税の増収などにより前年度比６．１億円増加した結果、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全国平均及び県内平均と比較しても上回る値となっており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今後も事業の選択と集中による市債発行額の抑制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財政状況に応じた繰上償還の実施によ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公債費の圧縮に努めるなど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64</xdr:row>
      <xdr:rowOff>153988</xdr:rowOff>
    </xdr:to>
    <xdr:cxnSp macro="">
      <xdr:nvCxnSpPr>
        <xdr:cNvPr id="130" name="直線コネクタ 129"/>
        <xdr:cNvCxnSpPr/>
      </xdr:nvCxnSpPr>
      <xdr:spPr>
        <a:xfrm flipV="1">
          <a:off x="4114800" y="1107249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153988</xdr:rowOff>
    </xdr:to>
    <xdr:cxnSp macro="">
      <xdr:nvCxnSpPr>
        <xdr:cNvPr id="133" name="直線コネクタ 132"/>
        <xdr:cNvCxnSpPr/>
      </xdr:nvCxnSpPr>
      <xdr:spPr>
        <a:xfrm>
          <a:off x="3225800" y="1096391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162560</xdr:rowOff>
    </xdr:to>
    <xdr:cxnSp macro="">
      <xdr:nvCxnSpPr>
        <xdr:cNvPr id="136" name="直線コネクタ 135"/>
        <xdr:cNvCxnSpPr/>
      </xdr:nvCxnSpPr>
      <xdr:spPr>
        <a:xfrm>
          <a:off x="2336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138430</xdr:rowOff>
    </xdr:to>
    <xdr:cxnSp macro="">
      <xdr:nvCxnSpPr>
        <xdr:cNvPr id="139" name="直線コネクタ 138"/>
        <xdr:cNvCxnSpPr/>
      </xdr:nvCxnSpPr>
      <xdr:spPr>
        <a:xfrm>
          <a:off x="1447800" y="1087342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49" name="楕円 148"/>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0"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51" name="楕円 150"/>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2" name="テキスト ボックス 151"/>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3" name="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4" name="テキスト ボックス 153"/>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7" name="楕円 156"/>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8" name="テキスト ボックス 157"/>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改革プラン等の実施による職員数の削減により人口１人当たりの職員数は類似団体平均、全国平均及び県内平均を下回っている。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については，平成３０年４月に開学を迎えた公立小松大学の準備に伴い，増加となったものの，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全国・県内平均を下回っている状況である。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定員管理の適正実施や固定費の圧縮等により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人件費や物件費等の圧縮を図る。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143739</xdr:rowOff>
    </xdr:from>
    <xdr:to>
      <xdr:col>23</xdr:col>
      <xdr:colOff>133350</xdr:colOff>
      <xdr:row>82</xdr:row>
      <xdr:rowOff>123428</xdr:rowOff>
    </xdr:to>
    <xdr:cxnSp macro="">
      <xdr:nvCxnSpPr>
        <xdr:cNvPr id="195" name="直線コネクタ 194"/>
        <xdr:cNvCxnSpPr/>
      </xdr:nvCxnSpPr>
      <xdr:spPr>
        <a:xfrm>
          <a:off x="4114800" y="14031189"/>
          <a:ext cx="838200" cy="15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143739</xdr:rowOff>
    </xdr:from>
    <xdr:to>
      <xdr:col>19</xdr:col>
      <xdr:colOff>133350</xdr:colOff>
      <xdr:row>81</xdr:row>
      <xdr:rowOff>170988</xdr:rowOff>
    </xdr:to>
    <xdr:cxnSp macro="">
      <xdr:nvCxnSpPr>
        <xdr:cNvPr id="198" name="直線コネクタ 197"/>
        <xdr:cNvCxnSpPr/>
      </xdr:nvCxnSpPr>
      <xdr:spPr>
        <a:xfrm flipV="1">
          <a:off x="3225800" y="14031189"/>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170988</xdr:rowOff>
    </xdr:from>
    <xdr:to>
      <xdr:col>15</xdr:col>
      <xdr:colOff>82550</xdr:colOff>
      <xdr:row>82</xdr:row>
      <xdr:rowOff>27218</xdr:rowOff>
    </xdr:to>
    <xdr:cxnSp macro="">
      <xdr:nvCxnSpPr>
        <xdr:cNvPr id="201" name="直線コネクタ 200"/>
        <xdr:cNvCxnSpPr/>
      </xdr:nvCxnSpPr>
      <xdr:spPr>
        <a:xfrm flipV="1">
          <a:off x="2336800" y="14058438"/>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117143</xdr:rowOff>
    </xdr:from>
    <xdr:to>
      <xdr:col>11</xdr:col>
      <xdr:colOff>31750</xdr:colOff>
      <xdr:row>82</xdr:row>
      <xdr:rowOff>27218</xdr:rowOff>
    </xdr:to>
    <xdr:cxnSp macro="">
      <xdr:nvCxnSpPr>
        <xdr:cNvPr id="204" name="直線コネクタ 203"/>
        <xdr:cNvCxnSpPr/>
      </xdr:nvCxnSpPr>
      <xdr:spPr>
        <a:xfrm>
          <a:off x="1447800" y="14004593"/>
          <a:ext cx="889000" cy="8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72628</xdr:rowOff>
    </xdr:from>
    <xdr:to>
      <xdr:col>23</xdr:col>
      <xdr:colOff>184150</xdr:colOff>
      <xdr:row>83</xdr:row>
      <xdr:rowOff>2778</xdr:rowOff>
    </xdr:to>
    <xdr:sp macro="" textlink="">
      <xdr:nvSpPr>
        <xdr:cNvPr id="214" name="楕円 213"/>
        <xdr:cNvSpPr/>
      </xdr:nvSpPr>
      <xdr:spPr>
        <a:xfrm>
          <a:off x="4902200" y="141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89155</xdr:rowOff>
    </xdr:from>
    <xdr:ext cx="762000" cy="259045"/>
    <xdr:sp macro="" textlink="">
      <xdr:nvSpPr>
        <xdr:cNvPr id="215" name="人件費・物件費等の状況該当値テキスト"/>
        <xdr:cNvSpPr txBox="1"/>
      </xdr:nvSpPr>
      <xdr:spPr>
        <a:xfrm>
          <a:off x="5041900" y="139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92939</xdr:rowOff>
    </xdr:from>
    <xdr:to>
      <xdr:col>19</xdr:col>
      <xdr:colOff>184150</xdr:colOff>
      <xdr:row>82</xdr:row>
      <xdr:rowOff>23089</xdr:rowOff>
    </xdr:to>
    <xdr:sp macro="" textlink="">
      <xdr:nvSpPr>
        <xdr:cNvPr id="216" name="楕円 215"/>
        <xdr:cNvSpPr/>
      </xdr:nvSpPr>
      <xdr:spPr>
        <a:xfrm>
          <a:off x="4064000" y="13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33266</xdr:rowOff>
    </xdr:from>
    <xdr:ext cx="736600" cy="259045"/>
    <xdr:sp macro="" textlink="">
      <xdr:nvSpPr>
        <xdr:cNvPr id="217" name="テキスト ボックス 216"/>
        <xdr:cNvSpPr txBox="1"/>
      </xdr:nvSpPr>
      <xdr:spPr>
        <a:xfrm>
          <a:off x="3733800" y="13749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120188</xdr:rowOff>
    </xdr:from>
    <xdr:to>
      <xdr:col>15</xdr:col>
      <xdr:colOff>133350</xdr:colOff>
      <xdr:row>82</xdr:row>
      <xdr:rowOff>50338</xdr:rowOff>
    </xdr:to>
    <xdr:sp macro="" textlink="">
      <xdr:nvSpPr>
        <xdr:cNvPr id="218" name="楕円 217"/>
        <xdr:cNvSpPr/>
      </xdr:nvSpPr>
      <xdr:spPr>
        <a:xfrm>
          <a:off x="3175000" y="140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60515</xdr:rowOff>
    </xdr:from>
    <xdr:ext cx="762000" cy="259045"/>
    <xdr:sp macro="" textlink="">
      <xdr:nvSpPr>
        <xdr:cNvPr id="219" name="テキスト ボックス 218"/>
        <xdr:cNvSpPr txBox="1"/>
      </xdr:nvSpPr>
      <xdr:spPr>
        <a:xfrm>
          <a:off x="2844800" y="137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147868</xdr:rowOff>
    </xdr:from>
    <xdr:to>
      <xdr:col>11</xdr:col>
      <xdr:colOff>82550</xdr:colOff>
      <xdr:row>82</xdr:row>
      <xdr:rowOff>78018</xdr:rowOff>
    </xdr:to>
    <xdr:sp macro="" textlink="">
      <xdr:nvSpPr>
        <xdr:cNvPr id="220" name="楕円 219"/>
        <xdr:cNvSpPr/>
      </xdr:nvSpPr>
      <xdr:spPr>
        <a:xfrm>
          <a:off x="2286000" y="14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88195</xdr:rowOff>
    </xdr:from>
    <xdr:ext cx="762000" cy="259045"/>
    <xdr:sp macro="" textlink="">
      <xdr:nvSpPr>
        <xdr:cNvPr id="221" name="テキスト ボックス 220"/>
        <xdr:cNvSpPr txBox="1"/>
      </xdr:nvSpPr>
      <xdr:spPr>
        <a:xfrm>
          <a:off x="1955800" y="138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66343</xdr:rowOff>
    </xdr:from>
    <xdr:to>
      <xdr:col>7</xdr:col>
      <xdr:colOff>31750</xdr:colOff>
      <xdr:row>81</xdr:row>
      <xdr:rowOff>167943</xdr:rowOff>
    </xdr:to>
    <xdr:sp macro="" textlink="">
      <xdr:nvSpPr>
        <xdr:cNvPr id="222" name="楕円 221"/>
        <xdr:cNvSpPr/>
      </xdr:nvSpPr>
      <xdr:spPr>
        <a:xfrm>
          <a:off x="1397000" y="139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6670</xdr:rowOff>
    </xdr:from>
    <xdr:ext cx="762000" cy="259045"/>
    <xdr:sp macro="" textlink="">
      <xdr:nvSpPr>
        <xdr:cNvPr id="223" name="テキスト ボックス 222"/>
        <xdr:cNvSpPr txBox="1"/>
      </xdr:nvSpPr>
      <xdr:spPr>
        <a:xfrm>
          <a:off x="1066800" y="1372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特殊勤務手当の見直しなどを通じて行財政改革に努めており、類似団体平均や全国市平均と比べ、本市はラスパイレス指数が低い水準にある。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83</xdr:row>
      <xdr:rowOff>93134</xdr:rowOff>
    </xdr:to>
    <xdr:cxnSp macro="">
      <xdr:nvCxnSpPr>
        <xdr:cNvPr id="260" name="直線コネクタ 259"/>
        <xdr:cNvCxnSpPr/>
      </xdr:nvCxnSpPr>
      <xdr:spPr>
        <a:xfrm>
          <a:off x="15290800" y="141827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94191</xdr:rowOff>
    </xdr:from>
    <xdr:to>
      <xdr:col>72</xdr:col>
      <xdr:colOff>203200</xdr:colOff>
      <xdr:row>82</xdr:row>
      <xdr:rowOff>123825</xdr:rowOff>
    </xdr:to>
    <xdr:cxnSp macro="">
      <xdr:nvCxnSpPr>
        <xdr:cNvPr id="263" name="直線コネクタ 262"/>
        <xdr:cNvCxnSpPr/>
      </xdr:nvCxnSpPr>
      <xdr:spPr>
        <a:xfrm>
          <a:off x="14401800" y="139816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94191</xdr:rowOff>
    </xdr:to>
    <xdr:cxnSp macro="">
      <xdr:nvCxnSpPr>
        <xdr:cNvPr id="266" name="直線コネクタ 265"/>
        <xdr:cNvCxnSpPr/>
      </xdr:nvCxnSpPr>
      <xdr:spPr>
        <a:xfrm>
          <a:off x="13512800" y="139213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0" name="楕円 279"/>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1" name="テキスト ボックス 280"/>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43391</xdr:rowOff>
    </xdr:from>
    <xdr:to>
      <xdr:col>68</xdr:col>
      <xdr:colOff>203200</xdr:colOff>
      <xdr:row>81</xdr:row>
      <xdr:rowOff>144991</xdr:rowOff>
    </xdr:to>
    <xdr:sp macro="" textlink="">
      <xdr:nvSpPr>
        <xdr:cNvPr id="282" name="楕円 281"/>
        <xdr:cNvSpPr/>
      </xdr:nvSpPr>
      <xdr:spPr>
        <a:xfrm>
          <a:off x="14351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155168</xdr:rowOff>
    </xdr:from>
    <xdr:ext cx="762000" cy="259045"/>
    <xdr:sp macro="" textlink="">
      <xdr:nvSpPr>
        <xdr:cNvPr id="283" name="テキスト ボックス 282"/>
        <xdr:cNvSpPr txBox="1"/>
      </xdr:nvSpPr>
      <xdr:spPr>
        <a:xfrm>
          <a:off x="14020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4" name="楕円 283"/>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5" name="テキスト ボックス 284"/>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行財政改革プラン等の実施による職員数の適正管理に努めているところである。</a:t>
          </a:r>
        </a:p>
        <a:p>
          <a:r>
            <a:rPr kumimoji="1" lang="ja-JP" altLang="en-US" sz="1300">
              <a:latin typeface="ＭＳ Ｐゴシック" panose="020B0600070205080204" pitchFamily="50" charset="-128"/>
              <a:ea typeface="ＭＳ Ｐゴシック" panose="020B0600070205080204" pitchFamily="50" charset="-128"/>
            </a:rPr>
            <a:t>　全国平均・県平均のほか、平成２９年度は類似団体平均も下回っており、今後も消防や病院など市民の安全・安心を確保しつつ、民間活力の積極的な活用や業務効率の向上等、全会計を通じた定員管理の適正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60</xdr:row>
      <xdr:rowOff>146050</xdr:rowOff>
    </xdr:to>
    <xdr:cxnSp macro="">
      <xdr:nvCxnSpPr>
        <xdr:cNvPr id="320" name="直線コネクタ 319"/>
        <xdr:cNvCxnSpPr/>
      </xdr:nvCxnSpPr>
      <xdr:spPr>
        <a:xfrm>
          <a:off x="16179800" y="1043103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158115</xdr:rowOff>
    </xdr:to>
    <xdr:cxnSp macro="">
      <xdr:nvCxnSpPr>
        <xdr:cNvPr id="323" name="直線コネクタ 322"/>
        <xdr:cNvCxnSpPr/>
      </xdr:nvCxnSpPr>
      <xdr:spPr>
        <a:xfrm flipV="1">
          <a:off x="15290800" y="1043103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8784</xdr:rowOff>
    </xdr:to>
    <xdr:cxnSp macro="">
      <xdr:nvCxnSpPr>
        <xdr:cNvPr id="326" name="直線コネクタ 325"/>
        <xdr:cNvCxnSpPr/>
      </xdr:nvCxnSpPr>
      <xdr:spPr>
        <a:xfrm flipV="1">
          <a:off x="14401800" y="1044511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8784</xdr:rowOff>
    </xdr:from>
    <xdr:to>
      <xdr:col>68</xdr:col>
      <xdr:colOff>152400</xdr:colOff>
      <xdr:row>61</xdr:row>
      <xdr:rowOff>36936</xdr:rowOff>
    </xdr:to>
    <xdr:cxnSp macro="">
      <xdr:nvCxnSpPr>
        <xdr:cNvPr id="329" name="直線コネクタ 328"/>
        <xdr:cNvCxnSpPr/>
      </xdr:nvCxnSpPr>
      <xdr:spPr>
        <a:xfrm flipV="1">
          <a:off x="13512800" y="1046723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41" name="楕円 340"/>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2" name="テキスト ボックス 341"/>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3" name="楕円 342"/>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4" name="テキスト ボックス 343"/>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5" name="楕円 344"/>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69761</xdr:rowOff>
    </xdr:from>
    <xdr:ext cx="762000" cy="259045"/>
    <xdr:sp macro="" textlink="">
      <xdr:nvSpPr>
        <xdr:cNvPr id="346" name="テキスト ボックス 345"/>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157586</xdr:rowOff>
    </xdr:from>
    <xdr:to>
      <xdr:col>64</xdr:col>
      <xdr:colOff>152400</xdr:colOff>
      <xdr:row>61</xdr:row>
      <xdr:rowOff>87736</xdr:rowOff>
    </xdr:to>
    <xdr:sp macro="" textlink="">
      <xdr:nvSpPr>
        <xdr:cNvPr id="347" name="楕円 346"/>
        <xdr:cNvSpPr/>
      </xdr:nvSpPr>
      <xdr:spPr>
        <a:xfrm>
          <a:off x="13462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72513</xdr:rowOff>
    </xdr:from>
    <xdr:ext cx="762000" cy="259045"/>
    <xdr:sp macro="" textlink="">
      <xdr:nvSpPr>
        <xdr:cNvPr id="348" name="テキスト ボックス 347"/>
        <xdr:cNvSpPr txBox="1"/>
      </xdr:nvSpPr>
      <xdr:spPr>
        <a:xfrm>
          <a:off x="13131800" y="105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債発行の適正管理等により一般会計における元利償還金は減少したものの，分流式下水道に係る繰出金の基準統一による準元利償還金の増加及び比率を改善へと推し進める交付税算入額が減少したことにより、３ヶ年平均の実質公債費比率が前年度比０．４ポイント上昇した。</a:t>
          </a:r>
        </a:p>
        <a:p>
          <a:r>
            <a:rPr kumimoji="1" lang="ja-JP" altLang="en-US" sz="1100">
              <a:latin typeface="ＭＳ Ｐゴシック" panose="020B0600070205080204" pitchFamily="50" charset="-128"/>
              <a:ea typeface="ＭＳ Ｐゴシック" panose="020B0600070205080204" pitchFamily="50" charset="-128"/>
            </a:rPr>
            <a:t>　過去に実施した大型プロジェクトや国の経済対策に伴って発行した市債の償還はピーク期を過ぎたものの、依然として類似団体、全国平均及び県内平均を大きく上回っている状況となっている。</a:t>
          </a:r>
        </a:p>
        <a:p>
          <a:r>
            <a:rPr kumimoji="1" lang="ja-JP" altLang="en-US" sz="1100">
              <a:latin typeface="ＭＳ Ｐゴシック" panose="020B0600070205080204" pitchFamily="50" charset="-128"/>
              <a:ea typeface="ＭＳ Ｐゴシック" panose="020B0600070205080204" pitchFamily="50" charset="-128"/>
            </a:rPr>
            <a:t>　今後も、一般会計においては事業の選択と集中による市債発行額の管理、財政状況に応じた繰上償還の実施等により、実質公債費比率の改善を図る。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137160</xdr:rowOff>
    </xdr:from>
    <xdr:to>
      <xdr:col>81</xdr:col>
      <xdr:colOff>44450</xdr:colOff>
      <xdr:row>44</xdr:row>
      <xdr:rowOff>27215</xdr:rowOff>
    </xdr:to>
    <xdr:cxnSp macro="">
      <xdr:nvCxnSpPr>
        <xdr:cNvPr id="378" name="直線コネクタ 377"/>
        <xdr:cNvCxnSpPr/>
      </xdr:nvCxnSpPr>
      <xdr:spPr>
        <a:xfrm flipV="1">
          <a:off x="17018000" y="6309360"/>
          <a:ext cx="0" cy="1261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170742</xdr:rowOff>
    </xdr:from>
    <xdr:ext cx="762000" cy="259045"/>
    <xdr:sp macro="" textlink="">
      <xdr:nvSpPr>
        <xdr:cNvPr id="379" name="公債費負担の状況最小値テキスト"/>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27215</xdr:rowOff>
    </xdr:from>
    <xdr:to>
      <xdr:col>81</xdr:col>
      <xdr:colOff>133350</xdr:colOff>
      <xdr:row>44</xdr:row>
      <xdr:rowOff>27215</xdr:rowOff>
    </xdr:to>
    <xdr:cxnSp macro="">
      <xdr:nvCxnSpPr>
        <xdr:cNvPr id="380" name="直線コネクタ 379"/>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52087</xdr:rowOff>
    </xdr:from>
    <xdr:ext cx="762000" cy="259045"/>
    <xdr:sp macro="" textlink="">
      <xdr:nvSpPr>
        <xdr:cNvPr id="38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137160</xdr:rowOff>
    </xdr:from>
    <xdr:to>
      <xdr:col>81</xdr:col>
      <xdr:colOff>133350</xdr:colOff>
      <xdr:row>36</xdr:row>
      <xdr:rowOff>137160</xdr:rowOff>
    </xdr:to>
    <xdr:cxnSp macro="">
      <xdr:nvCxnSpPr>
        <xdr:cNvPr id="382" name="直線コネクタ 38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171087</xdr:rowOff>
    </xdr:from>
    <xdr:to>
      <xdr:col>81</xdr:col>
      <xdr:colOff>44450</xdr:colOff>
      <xdr:row>44</xdr:row>
      <xdr:rowOff>27215</xdr:rowOff>
    </xdr:to>
    <xdr:cxnSp macro="">
      <xdr:nvCxnSpPr>
        <xdr:cNvPr id="383" name="直線コネクタ 382"/>
        <xdr:cNvCxnSpPr/>
      </xdr:nvCxnSpPr>
      <xdr:spPr>
        <a:xfrm>
          <a:off x="16179800" y="754343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112503</xdr:rowOff>
    </xdr:from>
    <xdr:ext cx="762000" cy="259045"/>
    <xdr:sp macro="" textlink="">
      <xdr:nvSpPr>
        <xdr:cNvPr id="384" name="公債費負担の状況平均値テキスト"/>
        <xdr:cNvSpPr txBox="1"/>
      </xdr:nvSpPr>
      <xdr:spPr>
        <a:xfrm>
          <a:off x="17106900" y="662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385" name="フローチャート: 判断 384"/>
        <xdr:cNvSpPr/>
      </xdr:nvSpPr>
      <xdr:spPr>
        <a:xfrm>
          <a:off x="16967200" y="67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171087</xdr:rowOff>
    </xdr:from>
    <xdr:to>
      <xdr:col>77</xdr:col>
      <xdr:colOff>44450</xdr:colOff>
      <xdr:row>44</xdr:row>
      <xdr:rowOff>6531</xdr:rowOff>
    </xdr:to>
    <xdr:cxnSp macro="">
      <xdr:nvCxnSpPr>
        <xdr:cNvPr id="386" name="直線コネクタ 385"/>
        <xdr:cNvCxnSpPr/>
      </xdr:nvCxnSpPr>
      <xdr:spPr>
        <a:xfrm flipV="1">
          <a:off x="15290800" y="75434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137341</xdr:rowOff>
    </xdr:from>
    <xdr:to>
      <xdr:col>77</xdr:col>
      <xdr:colOff>95250</xdr:colOff>
      <xdr:row>40</xdr:row>
      <xdr:rowOff>67491</xdr:rowOff>
    </xdr:to>
    <xdr:sp macro="" textlink="">
      <xdr:nvSpPr>
        <xdr:cNvPr id="387" name="フローチャート: 判断 386"/>
        <xdr:cNvSpPr/>
      </xdr:nvSpPr>
      <xdr:spPr>
        <a:xfrm>
          <a:off x="16129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388" name="テキスト ボックス 387"/>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6531</xdr:rowOff>
    </xdr:from>
    <xdr:to>
      <xdr:col>72</xdr:col>
      <xdr:colOff>203200</xdr:colOff>
      <xdr:row>44</xdr:row>
      <xdr:rowOff>34109</xdr:rowOff>
    </xdr:to>
    <xdr:cxnSp macro="">
      <xdr:nvCxnSpPr>
        <xdr:cNvPr id="389" name="直線コネクタ 388"/>
        <xdr:cNvCxnSpPr/>
      </xdr:nvCxnSpPr>
      <xdr:spPr>
        <a:xfrm flipV="1">
          <a:off x="14401800" y="75503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158024</xdr:rowOff>
    </xdr:from>
    <xdr:to>
      <xdr:col>73</xdr:col>
      <xdr:colOff>44450</xdr:colOff>
      <xdr:row>40</xdr:row>
      <xdr:rowOff>88174</xdr:rowOff>
    </xdr:to>
    <xdr:sp macro="" textlink="">
      <xdr:nvSpPr>
        <xdr:cNvPr id="390" name="フローチャート: 判断 389"/>
        <xdr:cNvSpPr/>
      </xdr:nvSpPr>
      <xdr:spPr>
        <a:xfrm>
          <a:off x="15240000" y="684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98351</xdr:rowOff>
    </xdr:from>
    <xdr:ext cx="762000" cy="259045"/>
    <xdr:sp macro="" textlink="">
      <xdr:nvSpPr>
        <xdr:cNvPr id="391" name="テキスト ボックス 390"/>
        <xdr:cNvSpPr txBox="1"/>
      </xdr:nvSpPr>
      <xdr:spPr>
        <a:xfrm>
          <a:off x="14909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34109</xdr:rowOff>
    </xdr:from>
    <xdr:to>
      <xdr:col>68</xdr:col>
      <xdr:colOff>152400</xdr:colOff>
      <xdr:row>44</xdr:row>
      <xdr:rowOff>109946</xdr:rowOff>
    </xdr:to>
    <xdr:cxnSp macro="">
      <xdr:nvCxnSpPr>
        <xdr:cNvPr id="392" name="直線コネクタ 391"/>
        <xdr:cNvCxnSpPr/>
      </xdr:nvCxnSpPr>
      <xdr:spPr>
        <a:xfrm flipV="1">
          <a:off x="13512800" y="75779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3" name="フローチャート: 判断 392"/>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4" name="テキスト ボックス 393"/>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5" name="フローチャート: 判断 394"/>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44104</xdr:rowOff>
    </xdr:from>
    <xdr:ext cx="762000" cy="259045"/>
    <xdr:sp macro="" textlink="">
      <xdr:nvSpPr>
        <xdr:cNvPr id="396" name="テキスト ボックス 395"/>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147865</xdr:rowOff>
    </xdr:from>
    <xdr:to>
      <xdr:col>81</xdr:col>
      <xdr:colOff>95250</xdr:colOff>
      <xdr:row>44</xdr:row>
      <xdr:rowOff>78015</xdr:rowOff>
    </xdr:to>
    <xdr:sp macro="" textlink="">
      <xdr:nvSpPr>
        <xdr:cNvPr id="402" name="楕円 401"/>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43742</xdr:rowOff>
    </xdr:from>
    <xdr:ext cx="762000" cy="259045"/>
    <xdr:sp macro="" textlink="">
      <xdr:nvSpPr>
        <xdr:cNvPr id="403" name="公債費負担の状況該当値テキスト"/>
        <xdr:cNvSpPr txBox="1"/>
      </xdr:nvSpPr>
      <xdr:spPr>
        <a:xfrm>
          <a:off x="17106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120287</xdr:rowOff>
    </xdr:from>
    <xdr:to>
      <xdr:col>77</xdr:col>
      <xdr:colOff>95250</xdr:colOff>
      <xdr:row>44</xdr:row>
      <xdr:rowOff>50437</xdr:rowOff>
    </xdr:to>
    <xdr:sp macro="" textlink="">
      <xdr:nvSpPr>
        <xdr:cNvPr id="404" name="楕円 403"/>
        <xdr:cNvSpPr/>
      </xdr:nvSpPr>
      <xdr:spPr>
        <a:xfrm>
          <a:off x="16129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35214</xdr:rowOff>
    </xdr:from>
    <xdr:ext cx="736600" cy="259045"/>
    <xdr:sp macro="" textlink="">
      <xdr:nvSpPr>
        <xdr:cNvPr id="405" name="テキスト ボックス 404"/>
        <xdr:cNvSpPr txBox="1"/>
      </xdr:nvSpPr>
      <xdr:spPr>
        <a:xfrm>
          <a:off x="15798800" y="757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127181</xdr:rowOff>
    </xdr:from>
    <xdr:to>
      <xdr:col>73</xdr:col>
      <xdr:colOff>44450</xdr:colOff>
      <xdr:row>44</xdr:row>
      <xdr:rowOff>57331</xdr:rowOff>
    </xdr:to>
    <xdr:sp macro="" textlink="">
      <xdr:nvSpPr>
        <xdr:cNvPr id="406" name="楕円 405"/>
        <xdr:cNvSpPr/>
      </xdr:nvSpPr>
      <xdr:spPr>
        <a:xfrm>
          <a:off x="15240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42108</xdr:rowOff>
    </xdr:from>
    <xdr:ext cx="762000" cy="259045"/>
    <xdr:sp macro="" textlink="">
      <xdr:nvSpPr>
        <xdr:cNvPr id="407" name="テキスト ボックス 406"/>
        <xdr:cNvSpPr txBox="1"/>
      </xdr:nvSpPr>
      <xdr:spPr>
        <a:xfrm>
          <a:off x="14909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154759</xdr:rowOff>
    </xdr:from>
    <xdr:to>
      <xdr:col>68</xdr:col>
      <xdr:colOff>203200</xdr:colOff>
      <xdr:row>44</xdr:row>
      <xdr:rowOff>84909</xdr:rowOff>
    </xdr:to>
    <xdr:sp macro="" textlink="">
      <xdr:nvSpPr>
        <xdr:cNvPr id="408" name="楕円 407"/>
        <xdr:cNvSpPr/>
      </xdr:nvSpPr>
      <xdr:spPr>
        <a:xfrm>
          <a:off x="14351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69686</xdr:rowOff>
    </xdr:from>
    <xdr:ext cx="762000" cy="259045"/>
    <xdr:sp macro="" textlink="">
      <xdr:nvSpPr>
        <xdr:cNvPr id="409" name="テキスト ボックス 408"/>
        <xdr:cNvSpPr txBox="1"/>
      </xdr:nvSpPr>
      <xdr:spPr>
        <a:xfrm>
          <a:off x="14020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59146</xdr:rowOff>
    </xdr:from>
    <xdr:to>
      <xdr:col>64</xdr:col>
      <xdr:colOff>152400</xdr:colOff>
      <xdr:row>44</xdr:row>
      <xdr:rowOff>160746</xdr:rowOff>
    </xdr:to>
    <xdr:sp macro="" textlink="">
      <xdr:nvSpPr>
        <xdr:cNvPr id="410" name="楕円 409"/>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145523</xdr:rowOff>
    </xdr:from>
    <xdr:ext cx="762000" cy="259045"/>
    <xdr:sp macro="" textlink="">
      <xdr:nvSpPr>
        <xdr:cNvPr id="411" name="テキスト ボックス 410"/>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プロジェクト、道路や学校等の社会資本整備や国の数次にわたる経済対策に伴う市債発行により、類似団体平均、全国平均、県内平均を大きく上回っている。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年度は、市債の発行抑制による市債残高の減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、職員定数の適性管理による退職手当支給予定額対象職員の減等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により、前年度より改善した。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ＮＥＸＴ１０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年ビジョン・アクションプラン（平成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年度策定）の目標値として定めているとおり、全会計の市債残高を圧縮し、将来負担の軽減に努める。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73237</xdr:rowOff>
    </xdr:to>
    <xdr:cxnSp macro="">
      <xdr:nvCxnSpPr>
        <xdr:cNvPr id="440" name="直線コネクタ 439"/>
        <xdr:cNvCxnSpPr/>
      </xdr:nvCxnSpPr>
      <xdr:spPr>
        <a:xfrm flipV="1">
          <a:off x="17018000" y="2370667"/>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45314</xdr:rowOff>
    </xdr:from>
    <xdr:ext cx="762000" cy="259045"/>
    <xdr:sp macro="" textlink="">
      <xdr:nvSpPr>
        <xdr:cNvPr id="441" name="将来負担の状況最小値テキスト"/>
        <xdr:cNvSpPr txBox="1"/>
      </xdr:nvSpPr>
      <xdr:spPr>
        <a:xfrm>
          <a:off x="17106900" y="364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73237</xdr:rowOff>
    </xdr:from>
    <xdr:to>
      <xdr:col>81</xdr:col>
      <xdr:colOff>133350</xdr:colOff>
      <xdr:row>21</xdr:row>
      <xdr:rowOff>73237</xdr:rowOff>
    </xdr:to>
    <xdr:cxnSp macro="">
      <xdr:nvCxnSpPr>
        <xdr:cNvPr id="442" name="直線コネクタ 441"/>
        <xdr:cNvCxnSpPr/>
      </xdr:nvCxnSpPr>
      <xdr:spPr>
        <a:xfrm>
          <a:off x="16929100" y="367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73237</xdr:rowOff>
    </xdr:from>
    <xdr:to>
      <xdr:col>81</xdr:col>
      <xdr:colOff>44450</xdr:colOff>
      <xdr:row>21</xdr:row>
      <xdr:rowOff>96562</xdr:rowOff>
    </xdr:to>
    <xdr:cxnSp macro="">
      <xdr:nvCxnSpPr>
        <xdr:cNvPr id="445" name="直線コネクタ 444"/>
        <xdr:cNvCxnSpPr/>
      </xdr:nvCxnSpPr>
      <xdr:spPr>
        <a:xfrm flipV="1">
          <a:off x="16179800" y="3673687"/>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6"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137668</xdr:rowOff>
    </xdr:from>
    <xdr:to>
      <xdr:col>81</xdr:col>
      <xdr:colOff>95250</xdr:colOff>
      <xdr:row>14</xdr:row>
      <xdr:rowOff>67818</xdr:rowOff>
    </xdr:to>
    <xdr:sp macro="" textlink="">
      <xdr:nvSpPr>
        <xdr:cNvPr id="447" name="フローチャート: 判断 446"/>
        <xdr:cNvSpPr/>
      </xdr:nvSpPr>
      <xdr:spPr>
        <a:xfrm>
          <a:off x="16967200" y="236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96562</xdr:rowOff>
    </xdr:from>
    <xdr:to>
      <xdr:col>77</xdr:col>
      <xdr:colOff>44450</xdr:colOff>
      <xdr:row>21</xdr:row>
      <xdr:rowOff>127931</xdr:rowOff>
    </xdr:to>
    <xdr:cxnSp macro="">
      <xdr:nvCxnSpPr>
        <xdr:cNvPr id="448" name="直線コネクタ 447"/>
        <xdr:cNvCxnSpPr/>
      </xdr:nvCxnSpPr>
      <xdr:spPr>
        <a:xfrm flipV="1">
          <a:off x="15290800" y="369701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127931</xdr:rowOff>
    </xdr:from>
    <xdr:to>
      <xdr:col>72</xdr:col>
      <xdr:colOff>203200</xdr:colOff>
      <xdr:row>22</xdr:row>
      <xdr:rowOff>96435</xdr:rowOff>
    </xdr:to>
    <xdr:cxnSp macro="">
      <xdr:nvCxnSpPr>
        <xdr:cNvPr id="451" name="直線コネクタ 450"/>
        <xdr:cNvCxnSpPr/>
      </xdr:nvCxnSpPr>
      <xdr:spPr>
        <a:xfrm flipV="1">
          <a:off x="14401800" y="372838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46651</xdr:rowOff>
    </xdr:from>
    <xdr:to>
      <xdr:col>73</xdr:col>
      <xdr:colOff>44450</xdr:colOff>
      <xdr:row>14</xdr:row>
      <xdr:rowOff>148251</xdr:rowOff>
    </xdr:to>
    <xdr:sp macro="" textlink="">
      <xdr:nvSpPr>
        <xdr:cNvPr id="452" name="フローチャート: 判断 451"/>
        <xdr:cNvSpPr/>
      </xdr:nvSpPr>
      <xdr:spPr>
        <a:xfrm>
          <a:off x="15240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158428</xdr:rowOff>
    </xdr:from>
    <xdr:ext cx="762000" cy="259045"/>
    <xdr:sp macro="" textlink="">
      <xdr:nvSpPr>
        <xdr:cNvPr id="453" name="テキスト ボックス 452"/>
        <xdr:cNvSpPr txBox="1"/>
      </xdr:nvSpPr>
      <xdr:spPr>
        <a:xfrm>
          <a:off x="14909800" y="221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96435</xdr:rowOff>
    </xdr:from>
    <xdr:to>
      <xdr:col>68</xdr:col>
      <xdr:colOff>152400</xdr:colOff>
      <xdr:row>22</xdr:row>
      <xdr:rowOff>129413</xdr:rowOff>
    </xdr:to>
    <xdr:cxnSp macro="">
      <xdr:nvCxnSpPr>
        <xdr:cNvPr id="454" name="直線コネクタ 453"/>
        <xdr:cNvCxnSpPr/>
      </xdr:nvCxnSpPr>
      <xdr:spPr>
        <a:xfrm flipV="1">
          <a:off x="13512800" y="3868335"/>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19981</xdr:rowOff>
    </xdr:from>
    <xdr:to>
      <xdr:col>68</xdr:col>
      <xdr:colOff>203200</xdr:colOff>
      <xdr:row>15</xdr:row>
      <xdr:rowOff>121581</xdr:rowOff>
    </xdr:to>
    <xdr:sp macro="" textlink="">
      <xdr:nvSpPr>
        <xdr:cNvPr id="455" name="フローチャート: 判断 454"/>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56" name="テキスト ボックス 455"/>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7" name="フローチャート: 判断 456"/>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58" name="テキスト ボックス 457"/>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22437</xdr:rowOff>
    </xdr:from>
    <xdr:to>
      <xdr:col>81</xdr:col>
      <xdr:colOff>95250</xdr:colOff>
      <xdr:row>21</xdr:row>
      <xdr:rowOff>124037</xdr:rowOff>
    </xdr:to>
    <xdr:sp macro="" textlink="">
      <xdr:nvSpPr>
        <xdr:cNvPr id="464" name="楕円 463"/>
        <xdr:cNvSpPr/>
      </xdr:nvSpPr>
      <xdr:spPr>
        <a:xfrm>
          <a:off x="169672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89764</xdr:rowOff>
    </xdr:from>
    <xdr:ext cx="762000" cy="259045"/>
    <xdr:sp macro="" textlink="">
      <xdr:nvSpPr>
        <xdr:cNvPr id="465" name="将来負担の状況該当値テキスト"/>
        <xdr:cNvSpPr txBox="1"/>
      </xdr:nvSpPr>
      <xdr:spPr>
        <a:xfrm>
          <a:off x="17106900" y="35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45762</xdr:rowOff>
    </xdr:from>
    <xdr:to>
      <xdr:col>77</xdr:col>
      <xdr:colOff>95250</xdr:colOff>
      <xdr:row>21</xdr:row>
      <xdr:rowOff>147362</xdr:rowOff>
    </xdr:to>
    <xdr:sp macro="" textlink="">
      <xdr:nvSpPr>
        <xdr:cNvPr id="466" name="楕円 465"/>
        <xdr:cNvSpPr/>
      </xdr:nvSpPr>
      <xdr:spPr>
        <a:xfrm>
          <a:off x="16129000" y="36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132139</xdr:rowOff>
    </xdr:from>
    <xdr:ext cx="736600" cy="259045"/>
    <xdr:sp macro="" textlink="">
      <xdr:nvSpPr>
        <xdr:cNvPr id="467" name="テキスト ボックス 466"/>
        <xdr:cNvSpPr txBox="1"/>
      </xdr:nvSpPr>
      <xdr:spPr>
        <a:xfrm>
          <a:off x="15798800" y="3732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77131</xdr:rowOff>
    </xdr:from>
    <xdr:to>
      <xdr:col>73</xdr:col>
      <xdr:colOff>44450</xdr:colOff>
      <xdr:row>22</xdr:row>
      <xdr:rowOff>7281</xdr:rowOff>
    </xdr:to>
    <xdr:sp macro="" textlink="">
      <xdr:nvSpPr>
        <xdr:cNvPr id="468" name="楕円 467"/>
        <xdr:cNvSpPr/>
      </xdr:nvSpPr>
      <xdr:spPr>
        <a:xfrm>
          <a:off x="15240000" y="36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163508</xdr:rowOff>
    </xdr:from>
    <xdr:ext cx="762000" cy="259045"/>
    <xdr:sp macro="" textlink="">
      <xdr:nvSpPr>
        <xdr:cNvPr id="469" name="テキスト ボックス 468"/>
        <xdr:cNvSpPr txBox="1"/>
      </xdr:nvSpPr>
      <xdr:spPr>
        <a:xfrm>
          <a:off x="14909800" y="376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45635</xdr:rowOff>
    </xdr:from>
    <xdr:to>
      <xdr:col>68</xdr:col>
      <xdr:colOff>203200</xdr:colOff>
      <xdr:row>22</xdr:row>
      <xdr:rowOff>147235</xdr:rowOff>
    </xdr:to>
    <xdr:sp macro="" textlink="">
      <xdr:nvSpPr>
        <xdr:cNvPr id="470" name="楕円 469"/>
        <xdr:cNvSpPr/>
      </xdr:nvSpPr>
      <xdr:spPr>
        <a:xfrm>
          <a:off x="14351000" y="38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132012</xdr:rowOff>
    </xdr:from>
    <xdr:ext cx="762000" cy="259045"/>
    <xdr:sp macro="" textlink="">
      <xdr:nvSpPr>
        <xdr:cNvPr id="471" name="テキスト ボックス 470"/>
        <xdr:cNvSpPr txBox="1"/>
      </xdr:nvSpPr>
      <xdr:spPr>
        <a:xfrm>
          <a:off x="14020800" y="39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78613</xdr:rowOff>
    </xdr:from>
    <xdr:to>
      <xdr:col>64</xdr:col>
      <xdr:colOff>152400</xdr:colOff>
      <xdr:row>23</xdr:row>
      <xdr:rowOff>8763</xdr:rowOff>
    </xdr:to>
    <xdr:sp macro="" textlink="">
      <xdr:nvSpPr>
        <xdr:cNvPr id="472" name="楕円 471"/>
        <xdr:cNvSpPr/>
      </xdr:nvSpPr>
      <xdr:spPr>
        <a:xfrm>
          <a:off x="13462000" y="38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164990</xdr:rowOff>
    </xdr:from>
    <xdr:ext cx="762000" cy="259045"/>
    <xdr:sp macro="" textlink="">
      <xdr:nvSpPr>
        <xdr:cNvPr id="473" name="テキスト ボックス 472"/>
        <xdr:cNvSpPr txBox="1"/>
      </xdr:nvSpPr>
      <xdr:spPr>
        <a:xfrm>
          <a:off x="13131800" y="39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108,583
106,749
371.05
48,527,353
47,762,860
557,398
24,787,858
65,507,404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行財政改革プラン等の実施による職員数の削減により類似団体平均・全国平均を下回っている状況である。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経常収支比率の人件費分が低くなっているのは、上記理由だけでなく，公債費・補助費等の割合が類似団体平均・全国平均より高くなっているため、相対的に低くなっているという要因もある。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57150</xdr:rowOff>
    </xdr:from>
    <xdr:to>
      <xdr:col>24</xdr:col>
      <xdr:colOff>25400</xdr:colOff>
      <xdr:row>33</xdr:row>
      <xdr:rowOff>120650</xdr:rowOff>
    </xdr:to>
    <xdr:cxnSp macro="">
      <xdr:nvCxnSpPr>
        <xdr:cNvPr id="66" name="直線コネクタ 65"/>
        <xdr:cNvCxnSpPr/>
      </xdr:nvCxnSpPr>
      <xdr:spPr>
        <a:xfrm flipV="1">
          <a:off x="3987800" y="571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33</xdr:row>
      <xdr:rowOff>120650</xdr:rowOff>
    </xdr:to>
    <xdr:cxnSp macro="">
      <xdr:nvCxnSpPr>
        <xdr:cNvPr id="69" name="直線コネクタ 68"/>
        <xdr:cNvCxnSpPr/>
      </xdr:nvCxnSpPr>
      <xdr:spPr>
        <a:xfrm>
          <a:off x="3098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158750</xdr:rowOff>
    </xdr:to>
    <xdr:cxnSp macro="">
      <xdr:nvCxnSpPr>
        <xdr:cNvPr id="72" name="直線コネクタ 71"/>
        <xdr:cNvCxnSpPr/>
      </xdr:nvCxnSpPr>
      <xdr:spPr>
        <a:xfrm flipV="1">
          <a:off x="2209800" y="576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158750</xdr:rowOff>
    </xdr:from>
    <xdr:to>
      <xdr:col>11</xdr:col>
      <xdr:colOff>9525</xdr:colOff>
      <xdr:row>34</xdr:row>
      <xdr:rowOff>38100</xdr:rowOff>
    </xdr:to>
    <xdr:cxnSp macro="">
      <xdr:nvCxnSpPr>
        <xdr:cNvPr id="75" name="直線コネクタ 74"/>
        <xdr:cNvCxnSpPr/>
      </xdr:nvCxnSpPr>
      <xdr:spPr>
        <a:xfrm flipV="1">
          <a:off x="1320800" y="581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6350</xdr:rowOff>
    </xdr:from>
    <xdr:to>
      <xdr:col>24</xdr:col>
      <xdr:colOff>76200</xdr:colOff>
      <xdr:row>33</xdr:row>
      <xdr:rowOff>107950</xdr:rowOff>
    </xdr:to>
    <xdr:sp macro="" textlink="">
      <xdr:nvSpPr>
        <xdr:cNvPr id="85" name="楕円 84"/>
        <xdr:cNvSpPr/>
      </xdr:nvSpPr>
      <xdr:spPr>
        <a:xfrm>
          <a:off x="4775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86377</xdr:rowOff>
    </xdr:from>
    <xdr:ext cx="762000" cy="259045"/>
    <xdr:sp macro="" textlink="">
      <xdr:nvSpPr>
        <xdr:cNvPr id="86" name="人件費該当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69850</xdr:rowOff>
    </xdr:from>
    <xdr:to>
      <xdr:col>20</xdr:col>
      <xdr:colOff>38100</xdr:colOff>
      <xdr:row>34</xdr:row>
      <xdr:rowOff>0</xdr:rowOff>
    </xdr:to>
    <xdr:sp macro="" textlink="">
      <xdr:nvSpPr>
        <xdr:cNvPr id="87" name="楕円 86"/>
        <xdr:cNvSpPr/>
      </xdr:nvSpPr>
      <xdr:spPr>
        <a:xfrm>
          <a:off x="3937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10177</xdr:rowOff>
    </xdr:from>
    <xdr:ext cx="736600" cy="259045"/>
    <xdr:sp macro="" textlink="">
      <xdr:nvSpPr>
        <xdr:cNvPr id="88" name="テキスト ボックス 87"/>
        <xdr:cNvSpPr txBox="1"/>
      </xdr:nvSpPr>
      <xdr:spPr>
        <a:xfrm>
          <a:off x="3606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107950</xdr:rowOff>
    </xdr:from>
    <xdr:to>
      <xdr:col>11</xdr:col>
      <xdr:colOff>60325</xdr:colOff>
      <xdr:row>34</xdr:row>
      <xdr:rowOff>38100</xdr:rowOff>
    </xdr:to>
    <xdr:sp macro="" textlink="">
      <xdr:nvSpPr>
        <xdr:cNvPr id="91" name="楕円 90"/>
        <xdr:cNvSpPr/>
      </xdr:nvSpPr>
      <xdr:spPr>
        <a:xfrm>
          <a:off x="2159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48277</xdr:rowOff>
    </xdr:from>
    <xdr:ext cx="762000" cy="259045"/>
    <xdr:sp macro="" textlink="">
      <xdr:nvSpPr>
        <xdr:cNvPr id="92" name="テキスト ボックス 91"/>
        <xdr:cNvSpPr txBox="1"/>
      </xdr:nvSpPr>
      <xdr:spPr>
        <a:xfrm>
          <a:off x="1828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158750</xdr:rowOff>
    </xdr:from>
    <xdr:to>
      <xdr:col>6</xdr:col>
      <xdr:colOff>171450</xdr:colOff>
      <xdr:row>34</xdr:row>
      <xdr:rowOff>88900</xdr:rowOff>
    </xdr:to>
    <xdr:sp macro="" textlink="">
      <xdr:nvSpPr>
        <xdr:cNvPr id="93" name="楕円 92"/>
        <xdr:cNvSpPr/>
      </xdr:nvSpPr>
      <xdr:spPr>
        <a:xfrm>
          <a:off x="1270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94" name="テキスト ボックス 93"/>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物件費に係る経常収支比率は、類似団体平均・全国平均を下回っており、前年度と横ばいとなった。</a:t>
          </a:r>
        </a:p>
        <a:p>
          <a:r>
            <a:rPr kumimoji="1" lang="ja-JP" altLang="en-US" sz="1300">
              <a:latin typeface="ＭＳ Ｐゴシック" panose="020B0600070205080204" pitchFamily="50" charset="-128"/>
              <a:ea typeface="ＭＳ Ｐゴシック" panose="020B0600070205080204" pitchFamily="50" charset="-128"/>
            </a:rPr>
            <a:t>　今後も事業の３ム（ムリ・ムダ・ムラ）改善や委託料の全庁的精査・見直し等に努め、固定費の圧縮を図る。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110998</xdr:rowOff>
    </xdr:to>
    <xdr:cxnSp macro="">
      <xdr:nvCxnSpPr>
        <xdr:cNvPr id="125" name="直線コネクタ 124"/>
        <xdr:cNvCxnSpPr/>
      </xdr:nvCxnSpPr>
      <xdr:spPr>
        <a:xfrm flipV="1">
          <a:off x="15671800" y="2673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110998</xdr:rowOff>
    </xdr:to>
    <xdr:cxnSp macro="">
      <xdr:nvCxnSpPr>
        <xdr:cNvPr id="128" name="直線コネクタ 127"/>
        <xdr:cNvCxnSpPr/>
      </xdr:nvCxnSpPr>
      <xdr:spPr>
        <a:xfrm>
          <a:off x="14782800" y="2627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92710</xdr:rowOff>
    </xdr:to>
    <xdr:cxnSp macro="">
      <xdr:nvCxnSpPr>
        <xdr:cNvPr id="131" name="直線コネクタ 130"/>
        <xdr:cNvCxnSpPr/>
      </xdr:nvCxnSpPr>
      <xdr:spPr>
        <a:xfrm flipV="1">
          <a:off x="13893800" y="2627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92710</xdr:rowOff>
    </xdr:to>
    <xdr:cxnSp macro="">
      <xdr:nvCxnSpPr>
        <xdr:cNvPr id="134" name="直線コネクタ 133"/>
        <xdr:cNvCxnSpPr/>
      </xdr:nvCxnSpPr>
      <xdr:spPr>
        <a:xfrm>
          <a:off x="13004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51054</xdr:rowOff>
    </xdr:from>
    <xdr:to>
      <xdr:col>82</xdr:col>
      <xdr:colOff>158750</xdr:colOff>
      <xdr:row>15</xdr:row>
      <xdr:rowOff>152654</xdr:rowOff>
    </xdr:to>
    <xdr:sp macro="" textlink="">
      <xdr:nvSpPr>
        <xdr:cNvPr id="144" name="楕円 143"/>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67581</xdr:rowOff>
    </xdr:from>
    <xdr:ext cx="762000" cy="259045"/>
    <xdr:sp macro="" textlink="">
      <xdr:nvSpPr>
        <xdr:cNvPr id="145" name="物件費該当値テキスト"/>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扶助費に係る経常収支比率は、前年度と同ポイントとなっているものの、年々増加傾向にある。今後も生活保護のうち医療扶助の適正化（ジェネリック医薬品推進など）などにより財政への影響を抑え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69850</xdr:rowOff>
    </xdr:to>
    <xdr:cxnSp macro="">
      <xdr:nvCxnSpPr>
        <xdr:cNvPr id="186" name="直線コネクタ 185"/>
        <xdr:cNvCxnSpPr/>
      </xdr:nvCxnSpPr>
      <xdr:spPr>
        <a:xfrm>
          <a:off x="3987800" y="10013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58</xdr:row>
      <xdr:rowOff>69850</xdr:rowOff>
    </xdr:to>
    <xdr:cxnSp macro="">
      <xdr:nvCxnSpPr>
        <xdr:cNvPr id="189" name="直線コネクタ 188"/>
        <xdr:cNvCxnSpPr/>
      </xdr:nvCxnSpPr>
      <xdr:spPr>
        <a:xfrm>
          <a:off x="3098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146050</xdr:rowOff>
    </xdr:to>
    <xdr:cxnSp macro="">
      <xdr:nvCxnSpPr>
        <xdr:cNvPr id="192" name="直線コネクタ 191"/>
        <xdr:cNvCxnSpPr/>
      </xdr:nvCxnSpPr>
      <xdr:spPr>
        <a:xfrm>
          <a:off x="2209800" y="9556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127000</xdr:rowOff>
    </xdr:to>
    <xdr:cxnSp macro="">
      <xdr:nvCxnSpPr>
        <xdr:cNvPr id="195" name="直線コネクタ 194"/>
        <xdr:cNvCxnSpPr/>
      </xdr:nvCxnSpPr>
      <xdr:spPr>
        <a:xfrm>
          <a:off x="1320800" y="9385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5" name="楕円 204"/>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6"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9" name="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平成２１年度に公共下水道会計を法適用としたことにより平成２０年度（</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）から２１年度にかけて大幅に改善している。（逆に補助費等の比率が上昇）</a:t>
          </a:r>
        </a:p>
        <a:p>
          <a:r>
            <a:rPr kumimoji="1" lang="ja-JP" altLang="en-US" sz="1300">
              <a:latin typeface="ＭＳ Ｐゴシック" panose="020B0600070205080204" pitchFamily="50" charset="-128"/>
              <a:ea typeface="ＭＳ Ｐゴシック" panose="020B0600070205080204" pitchFamily="50" charset="-128"/>
            </a:rPr>
            <a:t>　平成２９年度は、農業集落配水事業を法適用したことにより、０．５ポイント改善した。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18143</xdr:rowOff>
    </xdr:from>
    <xdr:to>
      <xdr:col>82</xdr:col>
      <xdr:colOff>107950</xdr:colOff>
      <xdr:row>54</xdr:row>
      <xdr:rowOff>72572</xdr:rowOff>
    </xdr:to>
    <xdr:cxnSp macro="">
      <xdr:nvCxnSpPr>
        <xdr:cNvPr id="249" name="直線コネクタ 248"/>
        <xdr:cNvCxnSpPr/>
      </xdr:nvCxnSpPr>
      <xdr:spPr>
        <a:xfrm flipV="1">
          <a:off x="15671800" y="9276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72572</xdr:rowOff>
    </xdr:to>
    <xdr:cxnSp macro="">
      <xdr:nvCxnSpPr>
        <xdr:cNvPr id="252" name="直線コネクタ 251"/>
        <xdr:cNvCxnSpPr/>
      </xdr:nvCxnSpPr>
      <xdr:spPr>
        <a:xfrm>
          <a:off x="14782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61685</xdr:rowOff>
    </xdr:to>
    <xdr:cxnSp macro="">
      <xdr:nvCxnSpPr>
        <xdr:cNvPr id="255" name="直線コネクタ 254"/>
        <xdr:cNvCxnSpPr/>
      </xdr:nvCxnSpPr>
      <xdr:spPr>
        <a:xfrm>
          <a:off x="13893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7257</xdr:rowOff>
    </xdr:from>
    <xdr:to>
      <xdr:col>69</xdr:col>
      <xdr:colOff>92075</xdr:colOff>
      <xdr:row>54</xdr:row>
      <xdr:rowOff>50800</xdr:rowOff>
    </xdr:to>
    <xdr:cxnSp macro="">
      <xdr:nvCxnSpPr>
        <xdr:cNvPr id="258" name="直線コネクタ 257"/>
        <xdr:cNvCxnSpPr/>
      </xdr:nvCxnSpPr>
      <xdr:spPr>
        <a:xfrm>
          <a:off x="13004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138793</xdr:rowOff>
    </xdr:from>
    <xdr:to>
      <xdr:col>82</xdr:col>
      <xdr:colOff>158750</xdr:colOff>
      <xdr:row>54</xdr:row>
      <xdr:rowOff>68943</xdr:rowOff>
    </xdr:to>
    <xdr:sp macro="" textlink="">
      <xdr:nvSpPr>
        <xdr:cNvPr id="268" name="楕円 267"/>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155320</xdr:rowOff>
    </xdr:from>
    <xdr:ext cx="762000" cy="259045"/>
    <xdr:sp macro="" textlink="">
      <xdr:nvSpPr>
        <xdr:cNvPr id="269" name="その他該当値テキスト"/>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0" name="楕円 269"/>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1" name="テキスト ボックス 270"/>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2" name="楕円 271"/>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3" name="テキスト ボックス 272"/>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4" name="楕円 27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5" name="テキスト ボックス 27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127907</xdr:rowOff>
    </xdr:from>
    <xdr:to>
      <xdr:col>65</xdr:col>
      <xdr:colOff>53975</xdr:colOff>
      <xdr:row>54</xdr:row>
      <xdr:rowOff>58057</xdr:rowOff>
    </xdr:to>
    <xdr:sp macro="" textlink="">
      <xdr:nvSpPr>
        <xdr:cNvPr id="276" name="楕円 275"/>
        <xdr:cNvSpPr/>
      </xdr:nvSpPr>
      <xdr:spPr>
        <a:xfrm>
          <a:off x="12954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68234</xdr:rowOff>
    </xdr:from>
    <xdr:ext cx="762000" cy="259045"/>
    <xdr:sp macro="" textlink="">
      <xdr:nvSpPr>
        <xdr:cNvPr id="277" name="テキスト ボックス 276"/>
        <xdr:cNvSpPr txBox="1"/>
      </xdr:nvSpPr>
      <xdr:spPr>
        <a:xfrm>
          <a:off x="12623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下水道会計を法適用とした平成２１年度以降は横ばい状態となっていたが、平成２９年度に農業集落配水事業を法適用したこと及び分流式下水道に要する経費算定の見直しを行ったことにより１．２ポイント増加したため、県内平均、類似団体平均及び全国平均全てを上回っている。</a:t>
          </a:r>
        </a:p>
        <a:p>
          <a:r>
            <a:rPr kumimoji="1" lang="ja-JP" altLang="en-US" sz="1100">
              <a:latin typeface="ＭＳ Ｐゴシック" panose="020B0600070205080204" pitchFamily="50" charset="-128"/>
              <a:ea typeface="ＭＳ Ｐゴシック" panose="020B0600070205080204" pitchFamily="50" charset="-128"/>
            </a:rPr>
            <a:t>　その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おり、①整備計画の見直し、②接続促進策の実施による料金収入の確保などにより繰出金の圧縮を目指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38</xdr:row>
      <xdr:rowOff>165100</xdr:rowOff>
    </xdr:to>
    <xdr:cxnSp macro="">
      <xdr:nvCxnSpPr>
        <xdr:cNvPr id="309" name="直線コネクタ 308"/>
        <xdr:cNvCxnSpPr/>
      </xdr:nvCxnSpPr>
      <xdr:spPr>
        <a:xfrm>
          <a:off x="15671800" y="658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88900</xdr:rowOff>
    </xdr:to>
    <xdr:cxnSp macro="">
      <xdr:nvCxnSpPr>
        <xdr:cNvPr id="312" name="直線コネクタ 311"/>
        <xdr:cNvCxnSpPr/>
      </xdr:nvCxnSpPr>
      <xdr:spPr>
        <a:xfrm flipV="1">
          <a:off x="14782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88900</xdr:rowOff>
    </xdr:to>
    <xdr:cxnSp macro="">
      <xdr:nvCxnSpPr>
        <xdr:cNvPr id="315" name="直線コネクタ 314"/>
        <xdr:cNvCxnSpPr/>
      </xdr:nvCxnSpPr>
      <xdr:spPr>
        <a:xfrm>
          <a:off x="13893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81280</xdr:rowOff>
    </xdr:to>
    <xdr:cxnSp macro="">
      <xdr:nvCxnSpPr>
        <xdr:cNvPr id="318" name="直線コネクタ 317"/>
        <xdr:cNvCxnSpPr/>
      </xdr:nvCxnSpPr>
      <xdr:spPr>
        <a:xfrm>
          <a:off x="13004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28" name="楕円 327"/>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86377</xdr:rowOff>
    </xdr:from>
    <xdr:ext cx="762000" cy="259045"/>
    <xdr:sp macro="" textlink="">
      <xdr:nvSpPr>
        <xdr:cNvPr id="329"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22860</xdr:rowOff>
    </xdr:from>
    <xdr:to>
      <xdr:col>78</xdr:col>
      <xdr:colOff>120650</xdr:colOff>
      <xdr:row>38</xdr:row>
      <xdr:rowOff>124460</xdr:rowOff>
    </xdr:to>
    <xdr:sp macro="" textlink="">
      <xdr:nvSpPr>
        <xdr:cNvPr id="330" name="楕円 329"/>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109237</xdr:rowOff>
    </xdr:from>
    <xdr:ext cx="736600" cy="259045"/>
    <xdr:sp macro="" textlink="">
      <xdr:nvSpPr>
        <xdr:cNvPr id="331" name="テキスト ボックス 330"/>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2" name="楕円 331"/>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3" name="テキスト ボックス 332"/>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6" name="楕円 335"/>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37" name="テキスト ボックス 336"/>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元金と利子の比率は，費用である利子が大きく減少し、将来負担の軽減に繋がる元金償還額は前年度と横ばいであった。</a:t>
          </a:r>
        </a:p>
        <a:p>
          <a:r>
            <a:rPr kumimoji="1" lang="ja-JP" altLang="en-US" sz="1100">
              <a:latin typeface="ＭＳ Ｐゴシック" panose="020B0600070205080204" pitchFamily="50" charset="-128"/>
              <a:ea typeface="ＭＳ Ｐゴシック" panose="020B0600070205080204" pitchFamily="50" charset="-128"/>
            </a:rPr>
            <a:t>　過去に実施した大型プロジェクトや国の経済対策に伴って発行した市債の償還のピーク期は過ぎたものの、依然として経常経費に占める公債費の割合は高く、類似団体平均・全国平均を大きく上回る状況となっている。今後も引き続き、</a:t>
          </a:r>
        </a:p>
        <a:p>
          <a:r>
            <a:rPr kumimoji="1" lang="ja-JP" altLang="en-US" sz="1100">
              <a:latin typeface="ＭＳ Ｐゴシック" panose="020B0600070205080204" pitchFamily="50" charset="-128"/>
              <a:ea typeface="ＭＳ Ｐゴシック" panose="020B0600070205080204" pitchFamily="50" charset="-128"/>
            </a:rPr>
            <a:t>　①事業の選択と集中による市債発行額の管理</a:t>
          </a:r>
        </a:p>
        <a:p>
          <a:r>
            <a:rPr kumimoji="1" lang="ja-JP" altLang="en-US" sz="1100">
              <a:latin typeface="ＭＳ Ｐゴシック" panose="020B0600070205080204" pitchFamily="50" charset="-128"/>
              <a:ea typeface="ＭＳ Ｐゴシック" panose="020B0600070205080204" pitchFamily="50" charset="-128"/>
            </a:rPr>
            <a:t>　②財政状況に応じた繰上償還の実施</a:t>
          </a:r>
        </a:p>
        <a:p>
          <a:r>
            <a:rPr kumimoji="1" lang="ja-JP" altLang="en-US" sz="1100">
              <a:latin typeface="ＭＳ Ｐゴシック" panose="020B0600070205080204" pitchFamily="50" charset="-128"/>
              <a:ea typeface="ＭＳ Ｐゴシック" panose="020B0600070205080204" pitchFamily="50" charset="-128"/>
            </a:rPr>
            <a:t>などを通じて公債費の抑制に努める。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152146</xdr:rowOff>
    </xdr:from>
    <xdr:to>
      <xdr:col>24</xdr:col>
      <xdr:colOff>25400</xdr:colOff>
      <xdr:row>80</xdr:row>
      <xdr:rowOff>26415</xdr:rowOff>
    </xdr:to>
    <xdr:cxnSp macro="">
      <xdr:nvCxnSpPr>
        <xdr:cNvPr id="367" name="直線コネクタ 366"/>
        <xdr:cNvCxnSpPr/>
      </xdr:nvCxnSpPr>
      <xdr:spPr>
        <a:xfrm flipV="1">
          <a:off x="3987800" y="136966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80</xdr:row>
      <xdr:rowOff>26415</xdr:rowOff>
    </xdr:to>
    <xdr:cxnSp macro="">
      <xdr:nvCxnSpPr>
        <xdr:cNvPr id="370" name="直線コネクタ 369"/>
        <xdr:cNvCxnSpPr/>
      </xdr:nvCxnSpPr>
      <xdr:spPr>
        <a:xfrm>
          <a:off x="3098800" y="137104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79</xdr:row>
      <xdr:rowOff>165863</xdr:rowOff>
    </xdr:to>
    <xdr:cxnSp macro="">
      <xdr:nvCxnSpPr>
        <xdr:cNvPr id="373" name="直線コネクタ 372"/>
        <xdr:cNvCxnSpPr/>
      </xdr:nvCxnSpPr>
      <xdr:spPr>
        <a:xfrm>
          <a:off x="2209800" y="13710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35561</xdr:rowOff>
    </xdr:to>
    <xdr:cxnSp macro="">
      <xdr:nvCxnSpPr>
        <xdr:cNvPr id="376" name="直線コネクタ 375"/>
        <xdr:cNvCxnSpPr/>
      </xdr:nvCxnSpPr>
      <xdr:spPr>
        <a:xfrm flipV="1">
          <a:off x="1320800" y="137104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101346</xdr:rowOff>
    </xdr:from>
    <xdr:to>
      <xdr:col>24</xdr:col>
      <xdr:colOff>76200</xdr:colOff>
      <xdr:row>80</xdr:row>
      <xdr:rowOff>31496</xdr:rowOff>
    </xdr:to>
    <xdr:sp macro="" textlink="">
      <xdr:nvSpPr>
        <xdr:cNvPr id="386" name="楕円 385"/>
        <xdr:cNvSpPr/>
      </xdr:nvSpPr>
      <xdr:spPr>
        <a:xfrm>
          <a:off x="4775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9923</xdr:rowOff>
    </xdr:from>
    <xdr:ext cx="762000" cy="259045"/>
    <xdr:sp macro="" textlink="">
      <xdr:nvSpPr>
        <xdr:cNvPr id="387" name="公債費該当値テキスト"/>
        <xdr:cNvSpPr txBox="1"/>
      </xdr:nvSpPr>
      <xdr:spPr>
        <a:xfrm>
          <a:off x="4914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147065</xdr:rowOff>
    </xdr:from>
    <xdr:to>
      <xdr:col>20</xdr:col>
      <xdr:colOff>38100</xdr:colOff>
      <xdr:row>80</xdr:row>
      <xdr:rowOff>77215</xdr:rowOff>
    </xdr:to>
    <xdr:sp macro="" textlink="">
      <xdr:nvSpPr>
        <xdr:cNvPr id="388" name="楕円 387"/>
        <xdr:cNvSpPr/>
      </xdr:nvSpPr>
      <xdr:spPr>
        <a:xfrm>
          <a:off x="3937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61992</xdr:rowOff>
    </xdr:from>
    <xdr:ext cx="736600" cy="259045"/>
    <xdr:sp macro="" textlink="">
      <xdr:nvSpPr>
        <xdr:cNvPr id="389" name="テキスト ボックス 388"/>
        <xdr:cNvSpPr txBox="1"/>
      </xdr:nvSpPr>
      <xdr:spPr>
        <a:xfrm>
          <a:off x="3606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90" name="楕円 389"/>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91" name="テキスト ボックス 390"/>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92" name="楕円 391"/>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93" name="テキスト ボックス 392"/>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4" name="楕円 393"/>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5" name="テキスト ボックス 394"/>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本市は公債費の割合が高いことから、全国平均と比較すると公債費以外の割合が低くなっている。</a:t>
          </a:r>
        </a:p>
        <a:p>
          <a:r>
            <a:rPr kumimoji="1" lang="ja-JP" altLang="en-US" sz="1100">
              <a:latin typeface="ＭＳ Ｐゴシック" panose="020B0600070205080204" pitchFamily="50" charset="-128"/>
              <a:ea typeface="ＭＳ Ｐゴシック" panose="020B0600070205080204" pitchFamily="50" charset="-128"/>
            </a:rPr>
            <a:t>　特に人件費については、職員数の削減効果も相まって相対的に数値が低くなっている。また、物件費についても事業の３ム（ムリ・ムダ・ムラ）業務改善や固定費の圧縮、委託料の全庁的精査・見直し等に努めている。</a:t>
          </a:r>
        </a:p>
        <a:p>
          <a:r>
            <a:rPr kumimoji="1" lang="ja-JP" altLang="en-US" sz="1100">
              <a:latin typeface="ＭＳ Ｐゴシック" panose="020B0600070205080204" pitchFamily="50" charset="-128"/>
              <a:ea typeface="ＭＳ Ｐゴシック" panose="020B0600070205080204" pitchFamily="50" charset="-128"/>
            </a:rPr>
            <a:t>　平成２９年度は、人件費・物件費等減少したものがあった一方、分流式下水道に要する経費算定の見直しを行ったことによる補助費等が増加したことにより、全体として０．１ポイント増加することとなった。</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26415</xdr:rowOff>
    </xdr:to>
    <xdr:cxnSp macro="">
      <xdr:nvCxnSpPr>
        <xdr:cNvPr id="426" name="直線コネクタ 425"/>
        <xdr:cNvCxnSpPr/>
      </xdr:nvCxnSpPr>
      <xdr:spPr>
        <a:xfrm>
          <a:off x="15671800" y="13052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21844</xdr:rowOff>
    </xdr:to>
    <xdr:cxnSp macro="">
      <xdr:nvCxnSpPr>
        <xdr:cNvPr id="429" name="直線コネクタ 428"/>
        <xdr:cNvCxnSpPr/>
      </xdr:nvCxnSpPr>
      <xdr:spPr>
        <a:xfrm>
          <a:off x="14782800" y="12960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101854</xdr:rowOff>
    </xdr:to>
    <xdr:cxnSp macro="">
      <xdr:nvCxnSpPr>
        <xdr:cNvPr id="432" name="直線コネクタ 431"/>
        <xdr:cNvCxnSpPr/>
      </xdr:nvCxnSpPr>
      <xdr:spPr>
        <a:xfrm>
          <a:off x="13893800" y="12942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83566</xdr:rowOff>
    </xdr:to>
    <xdr:cxnSp macro="">
      <xdr:nvCxnSpPr>
        <xdr:cNvPr id="435" name="直線コネクタ 434"/>
        <xdr:cNvCxnSpPr/>
      </xdr:nvCxnSpPr>
      <xdr:spPr>
        <a:xfrm>
          <a:off x="13004800" y="128508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5" name="楕円 444"/>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6"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7" name="楕円 446"/>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8" name="テキスト ボックス 447"/>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9" name="楕円 448"/>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0" name="テキスト ボックス 449"/>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1" name="楕円 450"/>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2" name="テキスト ボックス 451"/>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3" name="楕円 452"/>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4" name="テキスト ボックス 453"/>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93148</xdr:rowOff>
    </xdr:from>
    <xdr:to>
      <xdr:col>29</xdr:col>
      <xdr:colOff>127000</xdr:colOff>
      <xdr:row>18</xdr:row>
      <xdr:rowOff>93929</xdr:rowOff>
    </xdr:to>
    <xdr:cxnSp macro="">
      <xdr:nvCxnSpPr>
        <xdr:cNvPr id="50" name="直線コネクタ 49"/>
        <xdr:cNvCxnSpPr/>
      </xdr:nvCxnSpPr>
      <xdr:spPr bwMode="auto">
        <a:xfrm flipV="1">
          <a:off x="5003800" y="3226873"/>
          <a:ext cx="6477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45028</xdr:rowOff>
    </xdr:from>
    <xdr:to>
      <xdr:col>26</xdr:col>
      <xdr:colOff>50800</xdr:colOff>
      <xdr:row>18</xdr:row>
      <xdr:rowOff>93929</xdr:rowOff>
    </xdr:to>
    <xdr:cxnSp macro="">
      <xdr:nvCxnSpPr>
        <xdr:cNvPr id="53" name="直線コネクタ 52"/>
        <xdr:cNvCxnSpPr/>
      </xdr:nvCxnSpPr>
      <xdr:spPr bwMode="auto">
        <a:xfrm>
          <a:off x="4305300" y="3178753"/>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33426</xdr:rowOff>
    </xdr:from>
    <xdr:to>
      <xdr:col>22</xdr:col>
      <xdr:colOff>114300</xdr:colOff>
      <xdr:row>18</xdr:row>
      <xdr:rowOff>45028</xdr:rowOff>
    </xdr:to>
    <xdr:cxnSp macro="">
      <xdr:nvCxnSpPr>
        <xdr:cNvPr id="56" name="直線コネクタ 55"/>
        <xdr:cNvCxnSpPr/>
      </xdr:nvCxnSpPr>
      <xdr:spPr bwMode="auto">
        <a:xfrm>
          <a:off x="3606800" y="3167151"/>
          <a:ext cx="6985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33426</xdr:rowOff>
    </xdr:from>
    <xdr:to>
      <xdr:col>18</xdr:col>
      <xdr:colOff>177800</xdr:colOff>
      <xdr:row>18</xdr:row>
      <xdr:rowOff>45047</xdr:rowOff>
    </xdr:to>
    <xdr:cxnSp macro="">
      <xdr:nvCxnSpPr>
        <xdr:cNvPr id="59" name="直線コネクタ 58"/>
        <xdr:cNvCxnSpPr/>
      </xdr:nvCxnSpPr>
      <xdr:spPr bwMode="auto">
        <a:xfrm flipV="1">
          <a:off x="2908300" y="3167151"/>
          <a:ext cx="698500" cy="11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42348</xdr:rowOff>
    </xdr:from>
    <xdr:to>
      <xdr:col>29</xdr:col>
      <xdr:colOff>177800</xdr:colOff>
      <xdr:row>18</xdr:row>
      <xdr:rowOff>143948</xdr:rowOff>
    </xdr:to>
    <xdr:sp macro="" textlink="">
      <xdr:nvSpPr>
        <xdr:cNvPr id="69" name="楕円 68"/>
        <xdr:cNvSpPr/>
      </xdr:nvSpPr>
      <xdr:spPr bwMode="auto">
        <a:xfrm>
          <a:off x="5600700" y="317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14425</xdr:rowOff>
    </xdr:from>
    <xdr:ext cx="762000" cy="259045"/>
    <xdr:sp macro="" textlink="">
      <xdr:nvSpPr>
        <xdr:cNvPr id="70" name="人口1人当たり決算額の推移該当値テキスト130"/>
        <xdr:cNvSpPr txBox="1"/>
      </xdr:nvSpPr>
      <xdr:spPr>
        <a:xfrm>
          <a:off x="5740400" y="31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43129</xdr:rowOff>
    </xdr:from>
    <xdr:to>
      <xdr:col>26</xdr:col>
      <xdr:colOff>101600</xdr:colOff>
      <xdr:row>18</xdr:row>
      <xdr:rowOff>144729</xdr:rowOff>
    </xdr:to>
    <xdr:sp macro="" textlink="">
      <xdr:nvSpPr>
        <xdr:cNvPr id="71" name="楕円 70"/>
        <xdr:cNvSpPr/>
      </xdr:nvSpPr>
      <xdr:spPr bwMode="auto">
        <a:xfrm>
          <a:off x="49530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129506</xdr:rowOff>
    </xdr:from>
    <xdr:ext cx="736600" cy="259045"/>
    <xdr:sp macro="" textlink="">
      <xdr:nvSpPr>
        <xdr:cNvPr id="72" name="テキスト ボックス 71"/>
        <xdr:cNvSpPr txBox="1"/>
      </xdr:nvSpPr>
      <xdr:spPr>
        <a:xfrm>
          <a:off x="4622800" y="326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165678</xdr:rowOff>
    </xdr:from>
    <xdr:to>
      <xdr:col>22</xdr:col>
      <xdr:colOff>165100</xdr:colOff>
      <xdr:row>18</xdr:row>
      <xdr:rowOff>95828</xdr:rowOff>
    </xdr:to>
    <xdr:sp macro="" textlink="">
      <xdr:nvSpPr>
        <xdr:cNvPr id="73" name="楕円 72"/>
        <xdr:cNvSpPr/>
      </xdr:nvSpPr>
      <xdr:spPr bwMode="auto">
        <a:xfrm>
          <a:off x="4254500" y="31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80605</xdr:rowOff>
    </xdr:from>
    <xdr:ext cx="762000" cy="259045"/>
    <xdr:sp macro="" textlink="">
      <xdr:nvSpPr>
        <xdr:cNvPr id="74" name="テキスト ボックス 73"/>
        <xdr:cNvSpPr txBox="1"/>
      </xdr:nvSpPr>
      <xdr:spPr>
        <a:xfrm>
          <a:off x="3924300" y="3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154076</xdr:rowOff>
    </xdr:from>
    <xdr:to>
      <xdr:col>19</xdr:col>
      <xdr:colOff>38100</xdr:colOff>
      <xdr:row>18</xdr:row>
      <xdr:rowOff>84226</xdr:rowOff>
    </xdr:to>
    <xdr:sp macro="" textlink="">
      <xdr:nvSpPr>
        <xdr:cNvPr id="75" name="楕円 74"/>
        <xdr:cNvSpPr/>
      </xdr:nvSpPr>
      <xdr:spPr bwMode="auto">
        <a:xfrm>
          <a:off x="3556000" y="311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69003</xdr:rowOff>
    </xdr:from>
    <xdr:ext cx="762000" cy="259045"/>
    <xdr:sp macro="" textlink="">
      <xdr:nvSpPr>
        <xdr:cNvPr id="76" name="テキスト ボックス 75"/>
        <xdr:cNvSpPr txBox="1"/>
      </xdr:nvSpPr>
      <xdr:spPr>
        <a:xfrm>
          <a:off x="3225800" y="32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165697</xdr:rowOff>
    </xdr:from>
    <xdr:to>
      <xdr:col>15</xdr:col>
      <xdr:colOff>101600</xdr:colOff>
      <xdr:row>18</xdr:row>
      <xdr:rowOff>95847</xdr:rowOff>
    </xdr:to>
    <xdr:sp macro="" textlink="">
      <xdr:nvSpPr>
        <xdr:cNvPr id="77" name="楕円 76"/>
        <xdr:cNvSpPr/>
      </xdr:nvSpPr>
      <xdr:spPr bwMode="auto">
        <a:xfrm>
          <a:off x="2857500" y="312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80624</xdr:rowOff>
    </xdr:from>
    <xdr:ext cx="762000" cy="259045"/>
    <xdr:sp macro="" textlink="">
      <xdr:nvSpPr>
        <xdr:cNvPr id="78" name="テキスト ボックス 77"/>
        <xdr:cNvSpPr txBox="1"/>
      </xdr:nvSpPr>
      <xdr:spPr>
        <a:xfrm>
          <a:off x="2527300" y="321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104559</xdr:rowOff>
    </xdr:from>
    <xdr:to>
      <xdr:col>29</xdr:col>
      <xdr:colOff>127000</xdr:colOff>
      <xdr:row>33</xdr:row>
      <xdr:rowOff>132334</xdr:rowOff>
    </xdr:to>
    <xdr:cxnSp macro="">
      <xdr:nvCxnSpPr>
        <xdr:cNvPr id="111" name="直線コネクタ 110"/>
        <xdr:cNvCxnSpPr/>
      </xdr:nvCxnSpPr>
      <xdr:spPr bwMode="auto">
        <a:xfrm flipV="1">
          <a:off x="5003800" y="6029109"/>
          <a:ext cx="6477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124676</xdr:rowOff>
    </xdr:from>
    <xdr:to>
      <xdr:col>26</xdr:col>
      <xdr:colOff>50800</xdr:colOff>
      <xdr:row>33</xdr:row>
      <xdr:rowOff>132334</xdr:rowOff>
    </xdr:to>
    <xdr:cxnSp macro="">
      <xdr:nvCxnSpPr>
        <xdr:cNvPr id="114" name="直線コネクタ 113"/>
        <xdr:cNvCxnSpPr/>
      </xdr:nvCxnSpPr>
      <xdr:spPr bwMode="auto">
        <a:xfrm>
          <a:off x="4305300" y="6049226"/>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124676</xdr:rowOff>
    </xdr:from>
    <xdr:to>
      <xdr:col>22</xdr:col>
      <xdr:colOff>114300</xdr:colOff>
      <xdr:row>33</xdr:row>
      <xdr:rowOff>205981</xdr:rowOff>
    </xdr:to>
    <xdr:cxnSp macro="">
      <xdr:nvCxnSpPr>
        <xdr:cNvPr id="117" name="直線コネクタ 116"/>
        <xdr:cNvCxnSpPr/>
      </xdr:nvCxnSpPr>
      <xdr:spPr bwMode="auto">
        <a:xfrm flipV="1">
          <a:off x="3606800" y="6049226"/>
          <a:ext cx="698500" cy="8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114008</xdr:rowOff>
    </xdr:from>
    <xdr:to>
      <xdr:col>18</xdr:col>
      <xdr:colOff>177800</xdr:colOff>
      <xdr:row>33</xdr:row>
      <xdr:rowOff>205981</xdr:rowOff>
    </xdr:to>
    <xdr:cxnSp macro="">
      <xdr:nvCxnSpPr>
        <xdr:cNvPr id="120" name="直線コネクタ 119"/>
        <xdr:cNvCxnSpPr/>
      </xdr:nvCxnSpPr>
      <xdr:spPr bwMode="auto">
        <a:xfrm>
          <a:off x="2908300" y="6038558"/>
          <a:ext cx="698500" cy="9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53759</xdr:rowOff>
    </xdr:from>
    <xdr:to>
      <xdr:col>29</xdr:col>
      <xdr:colOff>177800</xdr:colOff>
      <xdr:row>33</xdr:row>
      <xdr:rowOff>155359</xdr:rowOff>
    </xdr:to>
    <xdr:sp macro="" textlink="">
      <xdr:nvSpPr>
        <xdr:cNvPr id="130" name="楕円 129"/>
        <xdr:cNvSpPr/>
      </xdr:nvSpPr>
      <xdr:spPr bwMode="auto">
        <a:xfrm>
          <a:off x="5600700" y="597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436</xdr:rowOff>
    </xdr:from>
    <xdr:ext cx="762000" cy="259045"/>
    <xdr:sp macro="" textlink="">
      <xdr:nvSpPr>
        <xdr:cNvPr id="131" name="人口1人当たり決算額の推移該当値テキスト445"/>
        <xdr:cNvSpPr txBox="1"/>
      </xdr:nvSpPr>
      <xdr:spPr>
        <a:xfrm>
          <a:off x="5740400" y="59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81534</xdr:rowOff>
    </xdr:from>
    <xdr:to>
      <xdr:col>26</xdr:col>
      <xdr:colOff>101600</xdr:colOff>
      <xdr:row>33</xdr:row>
      <xdr:rowOff>183134</xdr:rowOff>
    </xdr:to>
    <xdr:sp macro="" textlink="">
      <xdr:nvSpPr>
        <xdr:cNvPr id="132" name="楕円 131"/>
        <xdr:cNvSpPr/>
      </xdr:nvSpPr>
      <xdr:spPr bwMode="auto">
        <a:xfrm>
          <a:off x="4953000" y="600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21861</xdr:rowOff>
    </xdr:from>
    <xdr:ext cx="736600" cy="259045"/>
    <xdr:sp macro="" textlink="">
      <xdr:nvSpPr>
        <xdr:cNvPr id="133" name="テキスト ボックス 132"/>
        <xdr:cNvSpPr txBox="1"/>
      </xdr:nvSpPr>
      <xdr:spPr>
        <a:xfrm>
          <a:off x="4622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73876</xdr:rowOff>
    </xdr:from>
    <xdr:to>
      <xdr:col>22</xdr:col>
      <xdr:colOff>165100</xdr:colOff>
      <xdr:row>33</xdr:row>
      <xdr:rowOff>175476</xdr:rowOff>
    </xdr:to>
    <xdr:sp macro="" textlink="">
      <xdr:nvSpPr>
        <xdr:cNvPr id="134" name="楕円 133"/>
        <xdr:cNvSpPr/>
      </xdr:nvSpPr>
      <xdr:spPr bwMode="auto">
        <a:xfrm>
          <a:off x="4254500" y="599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14203</xdr:rowOff>
    </xdr:from>
    <xdr:ext cx="762000" cy="259045"/>
    <xdr:sp macro="" textlink="">
      <xdr:nvSpPr>
        <xdr:cNvPr id="135" name="テキスト ボックス 134"/>
        <xdr:cNvSpPr txBox="1"/>
      </xdr:nvSpPr>
      <xdr:spPr>
        <a:xfrm>
          <a:off x="3924300" y="576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155181</xdr:rowOff>
    </xdr:from>
    <xdr:to>
      <xdr:col>19</xdr:col>
      <xdr:colOff>38100</xdr:colOff>
      <xdr:row>33</xdr:row>
      <xdr:rowOff>256781</xdr:rowOff>
    </xdr:to>
    <xdr:sp macro="" textlink="">
      <xdr:nvSpPr>
        <xdr:cNvPr id="136" name="楕円 135"/>
        <xdr:cNvSpPr/>
      </xdr:nvSpPr>
      <xdr:spPr bwMode="auto">
        <a:xfrm>
          <a:off x="3556000" y="607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95508</xdr:rowOff>
    </xdr:from>
    <xdr:ext cx="762000" cy="259045"/>
    <xdr:sp macro="" textlink="">
      <xdr:nvSpPr>
        <xdr:cNvPr id="137" name="テキスト ボックス 136"/>
        <xdr:cNvSpPr txBox="1"/>
      </xdr:nvSpPr>
      <xdr:spPr>
        <a:xfrm>
          <a:off x="3225800" y="584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63208</xdr:rowOff>
    </xdr:from>
    <xdr:to>
      <xdr:col>15</xdr:col>
      <xdr:colOff>101600</xdr:colOff>
      <xdr:row>33</xdr:row>
      <xdr:rowOff>164808</xdr:rowOff>
    </xdr:to>
    <xdr:sp macro="" textlink="">
      <xdr:nvSpPr>
        <xdr:cNvPr id="138" name="楕円 137"/>
        <xdr:cNvSpPr/>
      </xdr:nvSpPr>
      <xdr:spPr bwMode="auto">
        <a:xfrm>
          <a:off x="2857500" y="598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3535</xdr:rowOff>
    </xdr:from>
    <xdr:ext cx="762000" cy="259045"/>
    <xdr:sp macro="" textlink="">
      <xdr:nvSpPr>
        <xdr:cNvPr id="139" name="テキスト ボックス 138"/>
        <xdr:cNvSpPr txBox="1"/>
      </xdr:nvSpPr>
      <xdr:spPr>
        <a:xfrm>
          <a:off x="2527300" y="575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108,583
106,749
371.05
48,527,353
47,762,860
557,398
24,787,858
65,507,404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93784</xdr:rowOff>
    </xdr:from>
    <xdr:to>
      <xdr:col>24</xdr:col>
      <xdr:colOff>63500</xdr:colOff>
      <xdr:row>37</xdr:row>
      <xdr:rowOff>168177</xdr:rowOff>
    </xdr:to>
    <xdr:cxnSp macro="">
      <xdr:nvCxnSpPr>
        <xdr:cNvPr id="63" name="直線コネクタ 62"/>
        <xdr:cNvCxnSpPr/>
      </xdr:nvCxnSpPr>
      <xdr:spPr>
        <a:xfrm>
          <a:off x="3797300" y="6437434"/>
          <a:ext cx="838200" cy="7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89669</xdr:rowOff>
    </xdr:from>
    <xdr:to>
      <xdr:col>19</xdr:col>
      <xdr:colOff>177800</xdr:colOff>
      <xdr:row>37</xdr:row>
      <xdr:rowOff>93784</xdr:rowOff>
    </xdr:to>
    <xdr:cxnSp macro="">
      <xdr:nvCxnSpPr>
        <xdr:cNvPr id="66" name="直線コネクタ 65"/>
        <xdr:cNvCxnSpPr/>
      </xdr:nvCxnSpPr>
      <xdr:spPr>
        <a:xfrm>
          <a:off x="2908300" y="64333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126474</xdr:rowOff>
    </xdr:from>
    <xdr:to>
      <xdr:col>15</xdr:col>
      <xdr:colOff>50800</xdr:colOff>
      <xdr:row>37</xdr:row>
      <xdr:rowOff>89669</xdr:rowOff>
    </xdr:to>
    <xdr:cxnSp macro="">
      <xdr:nvCxnSpPr>
        <xdr:cNvPr id="69" name="直線コネクタ 68"/>
        <xdr:cNvCxnSpPr/>
      </xdr:nvCxnSpPr>
      <xdr:spPr>
        <a:xfrm>
          <a:off x="2019300" y="6298674"/>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101981</xdr:rowOff>
    </xdr:from>
    <xdr:to>
      <xdr:col>10</xdr:col>
      <xdr:colOff>114300</xdr:colOff>
      <xdr:row>36</xdr:row>
      <xdr:rowOff>126474</xdr:rowOff>
    </xdr:to>
    <xdr:cxnSp macro="">
      <xdr:nvCxnSpPr>
        <xdr:cNvPr id="72" name="直線コネクタ 71"/>
        <xdr:cNvCxnSpPr/>
      </xdr:nvCxnSpPr>
      <xdr:spPr>
        <a:xfrm>
          <a:off x="1130300" y="62741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117377</xdr:rowOff>
    </xdr:from>
    <xdr:to>
      <xdr:col>24</xdr:col>
      <xdr:colOff>114300</xdr:colOff>
      <xdr:row>38</xdr:row>
      <xdr:rowOff>47527</xdr:rowOff>
    </xdr:to>
    <xdr:sp macro="" textlink="">
      <xdr:nvSpPr>
        <xdr:cNvPr id="82" name="楕円 81"/>
        <xdr:cNvSpPr/>
      </xdr:nvSpPr>
      <xdr:spPr>
        <a:xfrm>
          <a:off x="4584700" y="64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95804</xdr:rowOff>
    </xdr:from>
    <xdr:ext cx="534377" cy="259045"/>
    <xdr:sp macro="" textlink="">
      <xdr:nvSpPr>
        <xdr:cNvPr id="83" name="人件費該当値テキスト"/>
        <xdr:cNvSpPr txBox="1"/>
      </xdr:nvSpPr>
      <xdr:spPr>
        <a:xfrm>
          <a:off x="4686300" y="64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42984</xdr:rowOff>
    </xdr:from>
    <xdr:to>
      <xdr:col>20</xdr:col>
      <xdr:colOff>38100</xdr:colOff>
      <xdr:row>37</xdr:row>
      <xdr:rowOff>144584</xdr:rowOff>
    </xdr:to>
    <xdr:sp macro="" textlink="">
      <xdr:nvSpPr>
        <xdr:cNvPr id="84" name="楕円 83"/>
        <xdr:cNvSpPr/>
      </xdr:nvSpPr>
      <xdr:spPr>
        <a:xfrm>
          <a:off x="3746500" y="63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135711</xdr:rowOff>
    </xdr:from>
    <xdr:ext cx="534377" cy="259045"/>
    <xdr:sp macro="" textlink="">
      <xdr:nvSpPr>
        <xdr:cNvPr id="85" name="テキスト ボックス 84"/>
        <xdr:cNvSpPr txBox="1"/>
      </xdr:nvSpPr>
      <xdr:spPr>
        <a:xfrm>
          <a:off x="3530111" y="647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38869</xdr:rowOff>
    </xdr:from>
    <xdr:to>
      <xdr:col>15</xdr:col>
      <xdr:colOff>101600</xdr:colOff>
      <xdr:row>37</xdr:row>
      <xdr:rowOff>140469</xdr:rowOff>
    </xdr:to>
    <xdr:sp macro="" textlink="">
      <xdr:nvSpPr>
        <xdr:cNvPr id="86" name="楕円 85"/>
        <xdr:cNvSpPr/>
      </xdr:nvSpPr>
      <xdr:spPr>
        <a:xfrm>
          <a:off x="2857500" y="63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131596</xdr:rowOff>
    </xdr:from>
    <xdr:ext cx="534377" cy="259045"/>
    <xdr:sp macro="" textlink="">
      <xdr:nvSpPr>
        <xdr:cNvPr id="87" name="テキスト ボックス 86"/>
        <xdr:cNvSpPr txBox="1"/>
      </xdr:nvSpPr>
      <xdr:spPr>
        <a:xfrm>
          <a:off x="2641111" y="64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75674</xdr:rowOff>
    </xdr:from>
    <xdr:to>
      <xdr:col>10</xdr:col>
      <xdr:colOff>165100</xdr:colOff>
      <xdr:row>37</xdr:row>
      <xdr:rowOff>5824</xdr:rowOff>
    </xdr:to>
    <xdr:sp macro="" textlink="">
      <xdr:nvSpPr>
        <xdr:cNvPr id="88" name="楕円 87"/>
        <xdr:cNvSpPr/>
      </xdr:nvSpPr>
      <xdr:spPr>
        <a:xfrm>
          <a:off x="1968500" y="6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168401</xdr:rowOff>
    </xdr:from>
    <xdr:ext cx="534377" cy="259045"/>
    <xdr:sp macro="" textlink="">
      <xdr:nvSpPr>
        <xdr:cNvPr id="89" name="テキスト ボックス 88"/>
        <xdr:cNvSpPr txBox="1"/>
      </xdr:nvSpPr>
      <xdr:spPr>
        <a:xfrm>
          <a:off x="1752111" y="63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51181</xdr:rowOff>
    </xdr:from>
    <xdr:to>
      <xdr:col>6</xdr:col>
      <xdr:colOff>38100</xdr:colOff>
      <xdr:row>36</xdr:row>
      <xdr:rowOff>152781</xdr:rowOff>
    </xdr:to>
    <xdr:sp macro="" textlink="">
      <xdr:nvSpPr>
        <xdr:cNvPr id="90" name="楕円 89"/>
        <xdr:cNvSpPr/>
      </xdr:nvSpPr>
      <xdr:spPr>
        <a:xfrm>
          <a:off x="1079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143908</xdr:rowOff>
    </xdr:from>
    <xdr:ext cx="534377" cy="259045"/>
    <xdr:sp macro="" textlink="">
      <xdr:nvSpPr>
        <xdr:cNvPr id="91" name="テキスト ボックス 90"/>
        <xdr:cNvSpPr txBox="1"/>
      </xdr:nvSpPr>
      <xdr:spPr>
        <a:xfrm>
          <a:off x="863111" y="63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22983</xdr:rowOff>
    </xdr:from>
    <xdr:to>
      <xdr:col>24</xdr:col>
      <xdr:colOff>63500</xdr:colOff>
      <xdr:row>57</xdr:row>
      <xdr:rowOff>167753</xdr:rowOff>
    </xdr:to>
    <xdr:cxnSp macro="">
      <xdr:nvCxnSpPr>
        <xdr:cNvPr id="123" name="直線コネクタ 122"/>
        <xdr:cNvCxnSpPr/>
      </xdr:nvCxnSpPr>
      <xdr:spPr>
        <a:xfrm flipV="1">
          <a:off x="3797300" y="9795633"/>
          <a:ext cx="838200" cy="1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167753</xdr:rowOff>
    </xdr:from>
    <xdr:to>
      <xdr:col>19</xdr:col>
      <xdr:colOff>177800</xdr:colOff>
      <xdr:row>58</xdr:row>
      <xdr:rowOff>18248</xdr:rowOff>
    </xdr:to>
    <xdr:cxnSp macro="">
      <xdr:nvCxnSpPr>
        <xdr:cNvPr id="126" name="直線コネクタ 125"/>
        <xdr:cNvCxnSpPr/>
      </xdr:nvCxnSpPr>
      <xdr:spPr>
        <a:xfrm flipV="1">
          <a:off x="2908300" y="994040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170365</xdr:rowOff>
    </xdr:from>
    <xdr:to>
      <xdr:col>15</xdr:col>
      <xdr:colOff>50800</xdr:colOff>
      <xdr:row>58</xdr:row>
      <xdr:rowOff>18248</xdr:rowOff>
    </xdr:to>
    <xdr:cxnSp macro="">
      <xdr:nvCxnSpPr>
        <xdr:cNvPr id="129" name="直線コネクタ 128"/>
        <xdr:cNvCxnSpPr/>
      </xdr:nvCxnSpPr>
      <xdr:spPr>
        <a:xfrm>
          <a:off x="2019300" y="9943015"/>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170365</xdr:rowOff>
    </xdr:from>
    <xdr:to>
      <xdr:col>10</xdr:col>
      <xdr:colOff>114300</xdr:colOff>
      <xdr:row>58</xdr:row>
      <xdr:rowOff>118571</xdr:rowOff>
    </xdr:to>
    <xdr:cxnSp macro="">
      <xdr:nvCxnSpPr>
        <xdr:cNvPr id="132" name="直線コネクタ 131"/>
        <xdr:cNvCxnSpPr/>
      </xdr:nvCxnSpPr>
      <xdr:spPr>
        <a:xfrm flipV="1">
          <a:off x="1130300" y="9943015"/>
          <a:ext cx="889000" cy="1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143633</xdr:rowOff>
    </xdr:from>
    <xdr:to>
      <xdr:col>24</xdr:col>
      <xdr:colOff>114300</xdr:colOff>
      <xdr:row>57</xdr:row>
      <xdr:rowOff>73783</xdr:rowOff>
    </xdr:to>
    <xdr:sp macro="" textlink="">
      <xdr:nvSpPr>
        <xdr:cNvPr id="142" name="楕円 141"/>
        <xdr:cNvSpPr/>
      </xdr:nvSpPr>
      <xdr:spPr>
        <a:xfrm>
          <a:off x="4584700" y="97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122060</xdr:rowOff>
    </xdr:from>
    <xdr:ext cx="534377" cy="259045"/>
    <xdr:sp macro="" textlink="">
      <xdr:nvSpPr>
        <xdr:cNvPr id="143" name="物件費該当値テキスト"/>
        <xdr:cNvSpPr txBox="1"/>
      </xdr:nvSpPr>
      <xdr:spPr>
        <a:xfrm>
          <a:off x="4686300" y="97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116953</xdr:rowOff>
    </xdr:from>
    <xdr:to>
      <xdr:col>20</xdr:col>
      <xdr:colOff>38100</xdr:colOff>
      <xdr:row>58</xdr:row>
      <xdr:rowOff>47103</xdr:rowOff>
    </xdr:to>
    <xdr:sp macro="" textlink="">
      <xdr:nvSpPr>
        <xdr:cNvPr id="144" name="楕円 143"/>
        <xdr:cNvSpPr/>
      </xdr:nvSpPr>
      <xdr:spPr>
        <a:xfrm>
          <a:off x="3746500" y="9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38230</xdr:rowOff>
    </xdr:from>
    <xdr:ext cx="534377" cy="259045"/>
    <xdr:sp macro="" textlink="">
      <xdr:nvSpPr>
        <xdr:cNvPr id="145" name="テキスト ボックス 144"/>
        <xdr:cNvSpPr txBox="1"/>
      </xdr:nvSpPr>
      <xdr:spPr>
        <a:xfrm>
          <a:off x="3530111" y="99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138898</xdr:rowOff>
    </xdr:from>
    <xdr:to>
      <xdr:col>15</xdr:col>
      <xdr:colOff>101600</xdr:colOff>
      <xdr:row>58</xdr:row>
      <xdr:rowOff>69048</xdr:rowOff>
    </xdr:to>
    <xdr:sp macro="" textlink="">
      <xdr:nvSpPr>
        <xdr:cNvPr id="146" name="楕円 145"/>
        <xdr:cNvSpPr/>
      </xdr:nvSpPr>
      <xdr:spPr>
        <a:xfrm>
          <a:off x="2857500" y="9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60175</xdr:rowOff>
    </xdr:from>
    <xdr:ext cx="534377" cy="259045"/>
    <xdr:sp macro="" textlink="">
      <xdr:nvSpPr>
        <xdr:cNvPr id="147" name="テキスト ボックス 146"/>
        <xdr:cNvSpPr txBox="1"/>
      </xdr:nvSpPr>
      <xdr:spPr>
        <a:xfrm>
          <a:off x="2641111" y="100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119565</xdr:rowOff>
    </xdr:from>
    <xdr:to>
      <xdr:col>10</xdr:col>
      <xdr:colOff>165100</xdr:colOff>
      <xdr:row>58</xdr:row>
      <xdr:rowOff>49715</xdr:rowOff>
    </xdr:to>
    <xdr:sp macro="" textlink="">
      <xdr:nvSpPr>
        <xdr:cNvPr id="148" name="楕円 147"/>
        <xdr:cNvSpPr/>
      </xdr:nvSpPr>
      <xdr:spPr>
        <a:xfrm>
          <a:off x="1968500" y="9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40842</xdr:rowOff>
    </xdr:from>
    <xdr:ext cx="534377" cy="259045"/>
    <xdr:sp macro="" textlink="">
      <xdr:nvSpPr>
        <xdr:cNvPr id="149" name="テキスト ボックス 148"/>
        <xdr:cNvSpPr txBox="1"/>
      </xdr:nvSpPr>
      <xdr:spPr>
        <a:xfrm>
          <a:off x="1752111" y="99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67771</xdr:rowOff>
    </xdr:from>
    <xdr:to>
      <xdr:col>6</xdr:col>
      <xdr:colOff>38100</xdr:colOff>
      <xdr:row>58</xdr:row>
      <xdr:rowOff>169371</xdr:rowOff>
    </xdr:to>
    <xdr:sp macro="" textlink="">
      <xdr:nvSpPr>
        <xdr:cNvPr id="150" name="楕円 149"/>
        <xdr:cNvSpPr/>
      </xdr:nvSpPr>
      <xdr:spPr>
        <a:xfrm>
          <a:off x="1079500" y="100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160498</xdr:rowOff>
    </xdr:from>
    <xdr:ext cx="534377" cy="259045"/>
    <xdr:sp macro="" textlink="">
      <xdr:nvSpPr>
        <xdr:cNvPr id="151" name="テキスト ボックス 150"/>
        <xdr:cNvSpPr txBox="1"/>
      </xdr:nvSpPr>
      <xdr:spPr>
        <a:xfrm>
          <a:off x="863111" y="1010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43852</xdr:rowOff>
    </xdr:from>
    <xdr:to>
      <xdr:col>24</xdr:col>
      <xdr:colOff>63500</xdr:colOff>
      <xdr:row>77</xdr:row>
      <xdr:rowOff>36993</xdr:rowOff>
    </xdr:to>
    <xdr:cxnSp macro="">
      <xdr:nvCxnSpPr>
        <xdr:cNvPr id="182" name="直線コネクタ 181"/>
        <xdr:cNvCxnSpPr/>
      </xdr:nvCxnSpPr>
      <xdr:spPr>
        <a:xfrm flipV="1">
          <a:off x="3797300" y="12559702"/>
          <a:ext cx="838200" cy="67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157824</xdr:rowOff>
    </xdr:from>
    <xdr:to>
      <xdr:col>19</xdr:col>
      <xdr:colOff>177800</xdr:colOff>
      <xdr:row>77</xdr:row>
      <xdr:rowOff>36993</xdr:rowOff>
    </xdr:to>
    <xdr:cxnSp macro="">
      <xdr:nvCxnSpPr>
        <xdr:cNvPr id="185" name="直線コネクタ 184"/>
        <xdr:cNvCxnSpPr/>
      </xdr:nvCxnSpPr>
      <xdr:spPr>
        <a:xfrm>
          <a:off x="2908300" y="131880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101981</xdr:rowOff>
    </xdr:from>
    <xdr:to>
      <xdr:col>15</xdr:col>
      <xdr:colOff>50800</xdr:colOff>
      <xdr:row>76</xdr:row>
      <xdr:rowOff>157824</xdr:rowOff>
    </xdr:to>
    <xdr:cxnSp macro="">
      <xdr:nvCxnSpPr>
        <xdr:cNvPr id="188" name="直線コネクタ 187"/>
        <xdr:cNvCxnSpPr/>
      </xdr:nvCxnSpPr>
      <xdr:spPr>
        <a:xfrm>
          <a:off x="2019300" y="13132181"/>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101981</xdr:rowOff>
    </xdr:from>
    <xdr:to>
      <xdr:col>10</xdr:col>
      <xdr:colOff>114300</xdr:colOff>
      <xdr:row>77</xdr:row>
      <xdr:rowOff>76181</xdr:rowOff>
    </xdr:to>
    <xdr:cxnSp macro="">
      <xdr:nvCxnSpPr>
        <xdr:cNvPr id="191" name="直線コネクタ 190"/>
        <xdr:cNvCxnSpPr/>
      </xdr:nvCxnSpPr>
      <xdr:spPr>
        <a:xfrm flipV="1">
          <a:off x="1130300" y="13132181"/>
          <a:ext cx="889000" cy="1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164502</xdr:rowOff>
    </xdr:from>
    <xdr:to>
      <xdr:col>24</xdr:col>
      <xdr:colOff>114300</xdr:colOff>
      <xdr:row>73</xdr:row>
      <xdr:rowOff>94652</xdr:rowOff>
    </xdr:to>
    <xdr:sp macro="" textlink="">
      <xdr:nvSpPr>
        <xdr:cNvPr id="201" name="楕円 200"/>
        <xdr:cNvSpPr/>
      </xdr:nvSpPr>
      <xdr:spPr>
        <a:xfrm>
          <a:off x="4584700" y="125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15929</xdr:rowOff>
    </xdr:from>
    <xdr:ext cx="469744" cy="259045"/>
    <xdr:sp macro="" textlink="">
      <xdr:nvSpPr>
        <xdr:cNvPr id="202" name="維持補修費該当値テキスト"/>
        <xdr:cNvSpPr txBox="1"/>
      </xdr:nvSpPr>
      <xdr:spPr>
        <a:xfrm>
          <a:off x="4686300" y="123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157643</xdr:rowOff>
    </xdr:from>
    <xdr:to>
      <xdr:col>20</xdr:col>
      <xdr:colOff>38100</xdr:colOff>
      <xdr:row>77</xdr:row>
      <xdr:rowOff>87793</xdr:rowOff>
    </xdr:to>
    <xdr:sp macro="" textlink="">
      <xdr:nvSpPr>
        <xdr:cNvPr id="203" name="楕円 202"/>
        <xdr:cNvSpPr/>
      </xdr:nvSpPr>
      <xdr:spPr>
        <a:xfrm>
          <a:off x="3746500" y="13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78920</xdr:rowOff>
    </xdr:from>
    <xdr:ext cx="469744" cy="259045"/>
    <xdr:sp macro="" textlink="">
      <xdr:nvSpPr>
        <xdr:cNvPr id="204" name="テキスト ボックス 203"/>
        <xdr:cNvSpPr txBox="1"/>
      </xdr:nvSpPr>
      <xdr:spPr>
        <a:xfrm>
          <a:off x="3562428" y="132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107024</xdr:rowOff>
    </xdr:from>
    <xdr:to>
      <xdr:col>15</xdr:col>
      <xdr:colOff>101600</xdr:colOff>
      <xdr:row>77</xdr:row>
      <xdr:rowOff>37174</xdr:rowOff>
    </xdr:to>
    <xdr:sp macro="" textlink="">
      <xdr:nvSpPr>
        <xdr:cNvPr id="205" name="楕円 204"/>
        <xdr:cNvSpPr/>
      </xdr:nvSpPr>
      <xdr:spPr>
        <a:xfrm>
          <a:off x="2857500" y="131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28301</xdr:rowOff>
    </xdr:from>
    <xdr:ext cx="469744" cy="259045"/>
    <xdr:sp macro="" textlink="">
      <xdr:nvSpPr>
        <xdr:cNvPr id="206" name="テキスト ボックス 205"/>
        <xdr:cNvSpPr txBox="1"/>
      </xdr:nvSpPr>
      <xdr:spPr>
        <a:xfrm>
          <a:off x="2673428" y="13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51181</xdr:rowOff>
    </xdr:from>
    <xdr:to>
      <xdr:col>10</xdr:col>
      <xdr:colOff>165100</xdr:colOff>
      <xdr:row>76</xdr:row>
      <xdr:rowOff>152781</xdr:rowOff>
    </xdr:to>
    <xdr:sp macro="" textlink="">
      <xdr:nvSpPr>
        <xdr:cNvPr id="207" name="楕円 206"/>
        <xdr:cNvSpPr/>
      </xdr:nvSpPr>
      <xdr:spPr>
        <a:xfrm>
          <a:off x="1968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143908</xdr:rowOff>
    </xdr:from>
    <xdr:ext cx="469744" cy="259045"/>
    <xdr:sp macro="" textlink="">
      <xdr:nvSpPr>
        <xdr:cNvPr id="208" name="テキスト ボックス 207"/>
        <xdr:cNvSpPr txBox="1"/>
      </xdr:nvSpPr>
      <xdr:spPr>
        <a:xfrm>
          <a:off x="1784428" y="131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25381</xdr:rowOff>
    </xdr:from>
    <xdr:to>
      <xdr:col>6</xdr:col>
      <xdr:colOff>38100</xdr:colOff>
      <xdr:row>77</xdr:row>
      <xdr:rowOff>126981</xdr:rowOff>
    </xdr:to>
    <xdr:sp macro="" textlink="">
      <xdr:nvSpPr>
        <xdr:cNvPr id="209" name="楕円 208"/>
        <xdr:cNvSpPr/>
      </xdr:nvSpPr>
      <xdr:spPr>
        <a:xfrm>
          <a:off x="1079500" y="13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118108</xdr:rowOff>
    </xdr:from>
    <xdr:ext cx="469744" cy="259045"/>
    <xdr:sp macro="" textlink="">
      <xdr:nvSpPr>
        <xdr:cNvPr id="210" name="テキスト ボックス 209"/>
        <xdr:cNvSpPr txBox="1"/>
      </xdr:nvSpPr>
      <xdr:spPr>
        <a:xfrm>
          <a:off x="895428" y="1331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117221</xdr:rowOff>
    </xdr:from>
    <xdr:to>
      <xdr:col>24</xdr:col>
      <xdr:colOff>63500</xdr:colOff>
      <xdr:row>93</xdr:row>
      <xdr:rowOff>51727</xdr:rowOff>
    </xdr:to>
    <xdr:cxnSp macro="">
      <xdr:nvCxnSpPr>
        <xdr:cNvPr id="240" name="直線コネクタ 239"/>
        <xdr:cNvCxnSpPr/>
      </xdr:nvCxnSpPr>
      <xdr:spPr>
        <a:xfrm flipV="1">
          <a:off x="3797300" y="15890621"/>
          <a:ext cx="8382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51727</xdr:rowOff>
    </xdr:from>
    <xdr:to>
      <xdr:col>19</xdr:col>
      <xdr:colOff>177800</xdr:colOff>
      <xdr:row>94</xdr:row>
      <xdr:rowOff>126709</xdr:rowOff>
    </xdr:to>
    <xdr:cxnSp macro="">
      <xdr:nvCxnSpPr>
        <xdr:cNvPr id="243" name="直線コネクタ 242"/>
        <xdr:cNvCxnSpPr/>
      </xdr:nvCxnSpPr>
      <xdr:spPr>
        <a:xfrm flipV="1">
          <a:off x="2908300" y="15996577"/>
          <a:ext cx="889000" cy="2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123583</xdr:rowOff>
    </xdr:from>
    <xdr:to>
      <xdr:col>15</xdr:col>
      <xdr:colOff>50800</xdr:colOff>
      <xdr:row>94</xdr:row>
      <xdr:rowOff>126709</xdr:rowOff>
    </xdr:to>
    <xdr:cxnSp macro="">
      <xdr:nvCxnSpPr>
        <xdr:cNvPr id="246" name="直線コネクタ 245"/>
        <xdr:cNvCxnSpPr/>
      </xdr:nvCxnSpPr>
      <xdr:spPr>
        <a:xfrm>
          <a:off x="2019300" y="16239883"/>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123583</xdr:rowOff>
    </xdr:from>
    <xdr:to>
      <xdr:col>10</xdr:col>
      <xdr:colOff>114300</xdr:colOff>
      <xdr:row>95</xdr:row>
      <xdr:rowOff>135967</xdr:rowOff>
    </xdr:to>
    <xdr:cxnSp macro="">
      <xdr:nvCxnSpPr>
        <xdr:cNvPr id="249" name="直線コネクタ 248"/>
        <xdr:cNvCxnSpPr/>
      </xdr:nvCxnSpPr>
      <xdr:spPr>
        <a:xfrm flipV="1">
          <a:off x="1130300" y="16239883"/>
          <a:ext cx="889000" cy="1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66421</xdr:rowOff>
    </xdr:from>
    <xdr:to>
      <xdr:col>24</xdr:col>
      <xdr:colOff>114300</xdr:colOff>
      <xdr:row>92</xdr:row>
      <xdr:rowOff>168021</xdr:rowOff>
    </xdr:to>
    <xdr:sp macro="" textlink="">
      <xdr:nvSpPr>
        <xdr:cNvPr id="259" name="楕円 258"/>
        <xdr:cNvSpPr/>
      </xdr:nvSpPr>
      <xdr:spPr>
        <a:xfrm>
          <a:off x="4584700" y="158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89298</xdr:rowOff>
    </xdr:from>
    <xdr:ext cx="534377" cy="259045"/>
    <xdr:sp macro="" textlink="">
      <xdr:nvSpPr>
        <xdr:cNvPr id="260" name="扶助費該当値テキスト"/>
        <xdr:cNvSpPr txBox="1"/>
      </xdr:nvSpPr>
      <xdr:spPr>
        <a:xfrm>
          <a:off x="4686300" y="156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927</xdr:rowOff>
    </xdr:from>
    <xdr:to>
      <xdr:col>20</xdr:col>
      <xdr:colOff>38100</xdr:colOff>
      <xdr:row>93</xdr:row>
      <xdr:rowOff>102527</xdr:rowOff>
    </xdr:to>
    <xdr:sp macro="" textlink="">
      <xdr:nvSpPr>
        <xdr:cNvPr id="261" name="楕円 260"/>
        <xdr:cNvSpPr/>
      </xdr:nvSpPr>
      <xdr:spPr>
        <a:xfrm>
          <a:off x="3746500" y="159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119054</xdr:rowOff>
    </xdr:from>
    <xdr:ext cx="534377" cy="259045"/>
    <xdr:sp macro="" textlink="">
      <xdr:nvSpPr>
        <xdr:cNvPr id="262" name="テキスト ボックス 261"/>
        <xdr:cNvSpPr txBox="1"/>
      </xdr:nvSpPr>
      <xdr:spPr>
        <a:xfrm>
          <a:off x="3530111" y="157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75909</xdr:rowOff>
    </xdr:from>
    <xdr:to>
      <xdr:col>15</xdr:col>
      <xdr:colOff>101600</xdr:colOff>
      <xdr:row>95</xdr:row>
      <xdr:rowOff>6059</xdr:rowOff>
    </xdr:to>
    <xdr:sp macro="" textlink="">
      <xdr:nvSpPr>
        <xdr:cNvPr id="263" name="楕円 262"/>
        <xdr:cNvSpPr/>
      </xdr:nvSpPr>
      <xdr:spPr>
        <a:xfrm>
          <a:off x="2857500" y="161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22586</xdr:rowOff>
    </xdr:from>
    <xdr:ext cx="534377" cy="259045"/>
    <xdr:sp macro="" textlink="">
      <xdr:nvSpPr>
        <xdr:cNvPr id="264" name="テキスト ボックス 263"/>
        <xdr:cNvSpPr txBox="1"/>
      </xdr:nvSpPr>
      <xdr:spPr>
        <a:xfrm>
          <a:off x="2641111" y="159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72783</xdr:rowOff>
    </xdr:from>
    <xdr:to>
      <xdr:col>10</xdr:col>
      <xdr:colOff>165100</xdr:colOff>
      <xdr:row>95</xdr:row>
      <xdr:rowOff>2933</xdr:rowOff>
    </xdr:to>
    <xdr:sp macro="" textlink="">
      <xdr:nvSpPr>
        <xdr:cNvPr id="265" name="楕円 264"/>
        <xdr:cNvSpPr/>
      </xdr:nvSpPr>
      <xdr:spPr>
        <a:xfrm>
          <a:off x="1968500" y="161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165510</xdr:rowOff>
    </xdr:from>
    <xdr:ext cx="534377" cy="259045"/>
    <xdr:sp macro="" textlink="">
      <xdr:nvSpPr>
        <xdr:cNvPr id="266" name="テキスト ボックス 265"/>
        <xdr:cNvSpPr txBox="1"/>
      </xdr:nvSpPr>
      <xdr:spPr>
        <a:xfrm>
          <a:off x="1752111" y="162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85167</xdr:rowOff>
    </xdr:from>
    <xdr:to>
      <xdr:col>6</xdr:col>
      <xdr:colOff>38100</xdr:colOff>
      <xdr:row>96</xdr:row>
      <xdr:rowOff>15317</xdr:rowOff>
    </xdr:to>
    <xdr:sp macro="" textlink="">
      <xdr:nvSpPr>
        <xdr:cNvPr id="267" name="楕円 266"/>
        <xdr:cNvSpPr/>
      </xdr:nvSpPr>
      <xdr:spPr>
        <a:xfrm>
          <a:off x="1079500" y="163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6444</xdr:rowOff>
    </xdr:from>
    <xdr:ext cx="534377" cy="259045"/>
    <xdr:sp macro="" textlink="">
      <xdr:nvSpPr>
        <xdr:cNvPr id="268" name="テキスト ボックス 267"/>
        <xdr:cNvSpPr txBox="1"/>
      </xdr:nvSpPr>
      <xdr:spPr>
        <a:xfrm>
          <a:off x="863111" y="16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22466</xdr:rowOff>
    </xdr:from>
    <xdr:to>
      <xdr:col>55</xdr:col>
      <xdr:colOff>0</xdr:colOff>
      <xdr:row>34</xdr:row>
      <xdr:rowOff>48736</xdr:rowOff>
    </xdr:to>
    <xdr:cxnSp macro="">
      <xdr:nvCxnSpPr>
        <xdr:cNvPr id="297" name="直線コネクタ 296"/>
        <xdr:cNvCxnSpPr/>
      </xdr:nvCxnSpPr>
      <xdr:spPr>
        <a:xfrm flipV="1">
          <a:off x="9639300" y="5851766"/>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11303</xdr:rowOff>
    </xdr:from>
    <xdr:to>
      <xdr:col>50</xdr:col>
      <xdr:colOff>114300</xdr:colOff>
      <xdr:row>34</xdr:row>
      <xdr:rowOff>48736</xdr:rowOff>
    </xdr:to>
    <xdr:cxnSp macro="">
      <xdr:nvCxnSpPr>
        <xdr:cNvPr id="300" name="直線コネクタ 299"/>
        <xdr:cNvCxnSpPr/>
      </xdr:nvCxnSpPr>
      <xdr:spPr>
        <a:xfrm>
          <a:off x="8750300" y="5840603"/>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11303</xdr:rowOff>
    </xdr:from>
    <xdr:to>
      <xdr:col>45</xdr:col>
      <xdr:colOff>177800</xdr:colOff>
      <xdr:row>34</xdr:row>
      <xdr:rowOff>42869</xdr:rowOff>
    </xdr:to>
    <xdr:cxnSp macro="">
      <xdr:nvCxnSpPr>
        <xdr:cNvPr id="303" name="直線コネクタ 302"/>
        <xdr:cNvCxnSpPr/>
      </xdr:nvCxnSpPr>
      <xdr:spPr>
        <a:xfrm flipV="1">
          <a:off x="7861300" y="5840603"/>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42869</xdr:rowOff>
    </xdr:from>
    <xdr:to>
      <xdr:col>41</xdr:col>
      <xdr:colOff>50800</xdr:colOff>
      <xdr:row>34</xdr:row>
      <xdr:rowOff>61804</xdr:rowOff>
    </xdr:to>
    <xdr:cxnSp macro="">
      <xdr:nvCxnSpPr>
        <xdr:cNvPr id="306" name="直線コネクタ 305"/>
        <xdr:cNvCxnSpPr/>
      </xdr:nvCxnSpPr>
      <xdr:spPr>
        <a:xfrm flipV="1">
          <a:off x="6972300" y="5872169"/>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143116</xdr:rowOff>
    </xdr:from>
    <xdr:to>
      <xdr:col>55</xdr:col>
      <xdr:colOff>50800</xdr:colOff>
      <xdr:row>34</xdr:row>
      <xdr:rowOff>73266</xdr:rowOff>
    </xdr:to>
    <xdr:sp macro="" textlink="">
      <xdr:nvSpPr>
        <xdr:cNvPr id="316" name="楕円 315"/>
        <xdr:cNvSpPr/>
      </xdr:nvSpPr>
      <xdr:spPr>
        <a:xfrm>
          <a:off x="10426700" y="58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165993</xdr:rowOff>
    </xdr:from>
    <xdr:ext cx="534377" cy="259045"/>
    <xdr:sp macro="" textlink="">
      <xdr:nvSpPr>
        <xdr:cNvPr id="317" name="補助費等該当値テキスト"/>
        <xdr:cNvSpPr txBox="1"/>
      </xdr:nvSpPr>
      <xdr:spPr>
        <a:xfrm>
          <a:off x="10528300" y="56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169386</xdr:rowOff>
    </xdr:from>
    <xdr:to>
      <xdr:col>50</xdr:col>
      <xdr:colOff>165100</xdr:colOff>
      <xdr:row>34</xdr:row>
      <xdr:rowOff>99536</xdr:rowOff>
    </xdr:to>
    <xdr:sp macro="" textlink="">
      <xdr:nvSpPr>
        <xdr:cNvPr id="318" name="楕円 317"/>
        <xdr:cNvSpPr/>
      </xdr:nvSpPr>
      <xdr:spPr>
        <a:xfrm>
          <a:off x="9588500" y="58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116063</xdr:rowOff>
    </xdr:from>
    <xdr:ext cx="534377" cy="259045"/>
    <xdr:sp macro="" textlink="">
      <xdr:nvSpPr>
        <xdr:cNvPr id="319" name="テキスト ボックス 318"/>
        <xdr:cNvSpPr txBox="1"/>
      </xdr:nvSpPr>
      <xdr:spPr>
        <a:xfrm>
          <a:off x="9372111" y="560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131953</xdr:rowOff>
    </xdr:from>
    <xdr:to>
      <xdr:col>46</xdr:col>
      <xdr:colOff>38100</xdr:colOff>
      <xdr:row>34</xdr:row>
      <xdr:rowOff>62103</xdr:rowOff>
    </xdr:to>
    <xdr:sp macro="" textlink="">
      <xdr:nvSpPr>
        <xdr:cNvPr id="320" name="楕円 319"/>
        <xdr:cNvSpPr/>
      </xdr:nvSpPr>
      <xdr:spPr>
        <a:xfrm>
          <a:off x="86995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78630</xdr:rowOff>
    </xdr:from>
    <xdr:ext cx="534377" cy="259045"/>
    <xdr:sp macro="" textlink="">
      <xdr:nvSpPr>
        <xdr:cNvPr id="321" name="テキスト ボックス 320"/>
        <xdr:cNvSpPr txBox="1"/>
      </xdr:nvSpPr>
      <xdr:spPr>
        <a:xfrm>
          <a:off x="8483111" y="55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163519</xdr:rowOff>
    </xdr:from>
    <xdr:to>
      <xdr:col>41</xdr:col>
      <xdr:colOff>101600</xdr:colOff>
      <xdr:row>34</xdr:row>
      <xdr:rowOff>93669</xdr:rowOff>
    </xdr:to>
    <xdr:sp macro="" textlink="">
      <xdr:nvSpPr>
        <xdr:cNvPr id="322" name="楕円 321"/>
        <xdr:cNvSpPr/>
      </xdr:nvSpPr>
      <xdr:spPr>
        <a:xfrm>
          <a:off x="7810500" y="58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110196</xdr:rowOff>
    </xdr:from>
    <xdr:ext cx="534377" cy="259045"/>
    <xdr:sp macro="" textlink="">
      <xdr:nvSpPr>
        <xdr:cNvPr id="323" name="テキスト ボックス 322"/>
        <xdr:cNvSpPr txBox="1"/>
      </xdr:nvSpPr>
      <xdr:spPr>
        <a:xfrm>
          <a:off x="7594111" y="55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11004</xdr:rowOff>
    </xdr:from>
    <xdr:to>
      <xdr:col>36</xdr:col>
      <xdr:colOff>165100</xdr:colOff>
      <xdr:row>34</xdr:row>
      <xdr:rowOff>112604</xdr:rowOff>
    </xdr:to>
    <xdr:sp macro="" textlink="">
      <xdr:nvSpPr>
        <xdr:cNvPr id="324" name="楕円 323"/>
        <xdr:cNvSpPr/>
      </xdr:nvSpPr>
      <xdr:spPr>
        <a:xfrm>
          <a:off x="6921500" y="58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129131</xdr:rowOff>
    </xdr:from>
    <xdr:ext cx="534377" cy="259045"/>
    <xdr:sp macro="" textlink="">
      <xdr:nvSpPr>
        <xdr:cNvPr id="325" name="テキスト ボックス 324"/>
        <xdr:cNvSpPr txBox="1"/>
      </xdr:nvSpPr>
      <xdr:spPr>
        <a:xfrm>
          <a:off x="6705111" y="56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2502</xdr:rowOff>
    </xdr:from>
    <xdr:to>
      <xdr:col>55</xdr:col>
      <xdr:colOff>0</xdr:colOff>
      <xdr:row>57</xdr:row>
      <xdr:rowOff>164793</xdr:rowOff>
    </xdr:to>
    <xdr:cxnSp macro="">
      <xdr:nvCxnSpPr>
        <xdr:cNvPr id="354" name="直線コネクタ 353"/>
        <xdr:cNvCxnSpPr/>
      </xdr:nvCxnSpPr>
      <xdr:spPr>
        <a:xfrm flipV="1">
          <a:off x="9639300" y="9775152"/>
          <a:ext cx="838200" cy="16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164793</xdr:rowOff>
    </xdr:from>
    <xdr:to>
      <xdr:col>50</xdr:col>
      <xdr:colOff>114300</xdr:colOff>
      <xdr:row>58</xdr:row>
      <xdr:rowOff>11958</xdr:rowOff>
    </xdr:to>
    <xdr:cxnSp macro="">
      <xdr:nvCxnSpPr>
        <xdr:cNvPr id="357" name="直線コネクタ 356"/>
        <xdr:cNvCxnSpPr/>
      </xdr:nvCxnSpPr>
      <xdr:spPr>
        <a:xfrm flipV="1">
          <a:off x="8750300" y="993744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11958</xdr:rowOff>
    </xdr:from>
    <xdr:to>
      <xdr:col>45</xdr:col>
      <xdr:colOff>177800</xdr:colOff>
      <xdr:row>58</xdr:row>
      <xdr:rowOff>16180</xdr:rowOff>
    </xdr:to>
    <xdr:cxnSp macro="">
      <xdr:nvCxnSpPr>
        <xdr:cNvPr id="360" name="直線コネクタ 359"/>
        <xdr:cNvCxnSpPr/>
      </xdr:nvCxnSpPr>
      <xdr:spPr>
        <a:xfrm flipV="1">
          <a:off x="7861300" y="9956058"/>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80527</xdr:rowOff>
    </xdr:from>
    <xdr:to>
      <xdr:col>41</xdr:col>
      <xdr:colOff>50800</xdr:colOff>
      <xdr:row>58</xdr:row>
      <xdr:rowOff>16180</xdr:rowOff>
    </xdr:to>
    <xdr:cxnSp macro="">
      <xdr:nvCxnSpPr>
        <xdr:cNvPr id="363" name="直線コネクタ 362"/>
        <xdr:cNvCxnSpPr/>
      </xdr:nvCxnSpPr>
      <xdr:spPr>
        <a:xfrm>
          <a:off x="6972300" y="9853177"/>
          <a:ext cx="889000" cy="10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123152</xdr:rowOff>
    </xdr:from>
    <xdr:to>
      <xdr:col>55</xdr:col>
      <xdr:colOff>50800</xdr:colOff>
      <xdr:row>57</xdr:row>
      <xdr:rowOff>53302</xdr:rowOff>
    </xdr:to>
    <xdr:sp macro="" textlink="">
      <xdr:nvSpPr>
        <xdr:cNvPr id="373" name="楕円 372"/>
        <xdr:cNvSpPr/>
      </xdr:nvSpPr>
      <xdr:spPr>
        <a:xfrm>
          <a:off x="10426700" y="97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146029</xdr:rowOff>
    </xdr:from>
    <xdr:ext cx="599010" cy="259045"/>
    <xdr:sp macro="" textlink="">
      <xdr:nvSpPr>
        <xdr:cNvPr id="374" name="普通建設事業費該当値テキスト"/>
        <xdr:cNvSpPr txBox="1"/>
      </xdr:nvSpPr>
      <xdr:spPr>
        <a:xfrm>
          <a:off x="10528300" y="957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113993</xdr:rowOff>
    </xdr:from>
    <xdr:to>
      <xdr:col>50</xdr:col>
      <xdr:colOff>165100</xdr:colOff>
      <xdr:row>58</xdr:row>
      <xdr:rowOff>44143</xdr:rowOff>
    </xdr:to>
    <xdr:sp macro="" textlink="">
      <xdr:nvSpPr>
        <xdr:cNvPr id="375" name="楕円 374"/>
        <xdr:cNvSpPr/>
      </xdr:nvSpPr>
      <xdr:spPr>
        <a:xfrm>
          <a:off x="9588500" y="98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35270</xdr:rowOff>
    </xdr:from>
    <xdr:ext cx="534377" cy="259045"/>
    <xdr:sp macro="" textlink="">
      <xdr:nvSpPr>
        <xdr:cNvPr id="376" name="テキスト ボックス 375"/>
        <xdr:cNvSpPr txBox="1"/>
      </xdr:nvSpPr>
      <xdr:spPr>
        <a:xfrm>
          <a:off x="9372111" y="99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132608</xdr:rowOff>
    </xdr:from>
    <xdr:to>
      <xdr:col>46</xdr:col>
      <xdr:colOff>38100</xdr:colOff>
      <xdr:row>58</xdr:row>
      <xdr:rowOff>62758</xdr:rowOff>
    </xdr:to>
    <xdr:sp macro="" textlink="">
      <xdr:nvSpPr>
        <xdr:cNvPr id="377" name="楕円 376"/>
        <xdr:cNvSpPr/>
      </xdr:nvSpPr>
      <xdr:spPr>
        <a:xfrm>
          <a:off x="8699500" y="99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79285</xdr:rowOff>
    </xdr:from>
    <xdr:ext cx="534377" cy="259045"/>
    <xdr:sp macro="" textlink="">
      <xdr:nvSpPr>
        <xdr:cNvPr id="378" name="テキスト ボックス 377"/>
        <xdr:cNvSpPr txBox="1"/>
      </xdr:nvSpPr>
      <xdr:spPr>
        <a:xfrm>
          <a:off x="8483111" y="96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136830</xdr:rowOff>
    </xdr:from>
    <xdr:to>
      <xdr:col>41</xdr:col>
      <xdr:colOff>101600</xdr:colOff>
      <xdr:row>58</xdr:row>
      <xdr:rowOff>66980</xdr:rowOff>
    </xdr:to>
    <xdr:sp macro="" textlink="">
      <xdr:nvSpPr>
        <xdr:cNvPr id="379" name="楕円 378"/>
        <xdr:cNvSpPr/>
      </xdr:nvSpPr>
      <xdr:spPr>
        <a:xfrm>
          <a:off x="7810500" y="99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58107</xdr:rowOff>
    </xdr:from>
    <xdr:ext cx="534377" cy="259045"/>
    <xdr:sp macro="" textlink="">
      <xdr:nvSpPr>
        <xdr:cNvPr id="380" name="テキスト ボックス 379"/>
        <xdr:cNvSpPr txBox="1"/>
      </xdr:nvSpPr>
      <xdr:spPr>
        <a:xfrm>
          <a:off x="7594111" y="100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29727</xdr:rowOff>
    </xdr:from>
    <xdr:to>
      <xdr:col>36</xdr:col>
      <xdr:colOff>165100</xdr:colOff>
      <xdr:row>57</xdr:row>
      <xdr:rowOff>131327</xdr:rowOff>
    </xdr:to>
    <xdr:sp macro="" textlink="">
      <xdr:nvSpPr>
        <xdr:cNvPr id="381" name="楕円 380"/>
        <xdr:cNvSpPr/>
      </xdr:nvSpPr>
      <xdr:spPr>
        <a:xfrm>
          <a:off x="6921500" y="98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147854</xdr:rowOff>
    </xdr:from>
    <xdr:ext cx="534377" cy="259045"/>
    <xdr:sp macro="" textlink="">
      <xdr:nvSpPr>
        <xdr:cNvPr id="382" name="テキスト ボックス 381"/>
        <xdr:cNvSpPr txBox="1"/>
      </xdr:nvSpPr>
      <xdr:spPr>
        <a:xfrm>
          <a:off x="6705111" y="95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87178</xdr:rowOff>
    </xdr:from>
    <xdr:to>
      <xdr:col>55</xdr:col>
      <xdr:colOff>0</xdr:colOff>
      <xdr:row>78</xdr:row>
      <xdr:rowOff>92393</xdr:rowOff>
    </xdr:to>
    <xdr:cxnSp macro="">
      <xdr:nvCxnSpPr>
        <xdr:cNvPr id="409" name="直線コネクタ 408"/>
        <xdr:cNvCxnSpPr/>
      </xdr:nvCxnSpPr>
      <xdr:spPr>
        <a:xfrm flipV="1">
          <a:off x="9639300" y="13460278"/>
          <a:ext cx="8382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53189</xdr:rowOff>
    </xdr:from>
    <xdr:to>
      <xdr:col>50</xdr:col>
      <xdr:colOff>114300</xdr:colOff>
      <xdr:row>78</xdr:row>
      <xdr:rowOff>92393</xdr:rowOff>
    </xdr:to>
    <xdr:cxnSp macro="">
      <xdr:nvCxnSpPr>
        <xdr:cNvPr id="412" name="直線コネクタ 411"/>
        <xdr:cNvCxnSpPr/>
      </xdr:nvCxnSpPr>
      <xdr:spPr>
        <a:xfrm>
          <a:off x="8750300" y="13426289"/>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53189</xdr:rowOff>
    </xdr:from>
    <xdr:to>
      <xdr:col>45</xdr:col>
      <xdr:colOff>177800</xdr:colOff>
      <xdr:row>78</xdr:row>
      <xdr:rowOff>58538</xdr:rowOff>
    </xdr:to>
    <xdr:cxnSp macro="">
      <xdr:nvCxnSpPr>
        <xdr:cNvPr id="415" name="直線コネクタ 414"/>
        <xdr:cNvCxnSpPr/>
      </xdr:nvCxnSpPr>
      <xdr:spPr>
        <a:xfrm flipV="1">
          <a:off x="7861300" y="13426289"/>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36378</xdr:rowOff>
    </xdr:from>
    <xdr:to>
      <xdr:col>55</xdr:col>
      <xdr:colOff>50800</xdr:colOff>
      <xdr:row>78</xdr:row>
      <xdr:rowOff>137978</xdr:rowOff>
    </xdr:to>
    <xdr:sp macro="" textlink="">
      <xdr:nvSpPr>
        <xdr:cNvPr id="425" name="楕円 424"/>
        <xdr:cNvSpPr/>
      </xdr:nvSpPr>
      <xdr:spPr>
        <a:xfrm>
          <a:off x="10426700" y="134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167205</xdr:rowOff>
    </xdr:from>
    <xdr:ext cx="534377" cy="259045"/>
    <xdr:sp macro="" textlink="">
      <xdr:nvSpPr>
        <xdr:cNvPr id="426" name="普通建設事業費 （ うち新規整備　）該当値テキスト"/>
        <xdr:cNvSpPr txBox="1"/>
      </xdr:nvSpPr>
      <xdr:spPr>
        <a:xfrm>
          <a:off x="10528300" y="131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41593</xdr:rowOff>
    </xdr:from>
    <xdr:to>
      <xdr:col>50</xdr:col>
      <xdr:colOff>165100</xdr:colOff>
      <xdr:row>78</xdr:row>
      <xdr:rowOff>143193</xdr:rowOff>
    </xdr:to>
    <xdr:sp macro="" textlink="">
      <xdr:nvSpPr>
        <xdr:cNvPr id="427" name="楕円 426"/>
        <xdr:cNvSpPr/>
      </xdr:nvSpPr>
      <xdr:spPr>
        <a:xfrm>
          <a:off x="9588500" y="13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134320</xdr:rowOff>
    </xdr:from>
    <xdr:ext cx="534377" cy="259045"/>
    <xdr:sp macro="" textlink="">
      <xdr:nvSpPr>
        <xdr:cNvPr id="428" name="テキスト ボックス 427"/>
        <xdr:cNvSpPr txBox="1"/>
      </xdr:nvSpPr>
      <xdr:spPr>
        <a:xfrm>
          <a:off x="9372111" y="13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2389</xdr:rowOff>
    </xdr:from>
    <xdr:to>
      <xdr:col>46</xdr:col>
      <xdr:colOff>38100</xdr:colOff>
      <xdr:row>78</xdr:row>
      <xdr:rowOff>103989</xdr:rowOff>
    </xdr:to>
    <xdr:sp macro="" textlink="">
      <xdr:nvSpPr>
        <xdr:cNvPr id="429" name="楕円 428"/>
        <xdr:cNvSpPr/>
      </xdr:nvSpPr>
      <xdr:spPr>
        <a:xfrm>
          <a:off x="8699500" y="133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120516</xdr:rowOff>
    </xdr:from>
    <xdr:ext cx="534377" cy="259045"/>
    <xdr:sp macro="" textlink="">
      <xdr:nvSpPr>
        <xdr:cNvPr id="430" name="テキスト ボックス 429"/>
        <xdr:cNvSpPr txBox="1"/>
      </xdr:nvSpPr>
      <xdr:spPr>
        <a:xfrm>
          <a:off x="8483111" y="131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7738</xdr:rowOff>
    </xdr:from>
    <xdr:to>
      <xdr:col>41</xdr:col>
      <xdr:colOff>101600</xdr:colOff>
      <xdr:row>78</xdr:row>
      <xdr:rowOff>109338</xdr:rowOff>
    </xdr:to>
    <xdr:sp macro="" textlink="">
      <xdr:nvSpPr>
        <xdr:cNvPr id="431" name="楕円 430"/>
        <xdr:cNvSpPr/>
      </xdr:nvSpPr>
      <xdr:spPr>
        <a:xfrm>
          <a:off x="7810500" y="13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100465</xdr:rowOff>
    </xdr:from>
    <xdr:ext cx="534377" cy="259045"/>
    <xdr:sp macro="" textlink="">
      <xdr:nvSpPr>
        <xdr:cNvPr id="432" name="テキスト ボックス 431"/>
        <xdr:cNvSpPr txBox="1"/>
      </xdr:nvSpPr>
      <xdr:spPr>
        <a:xfrm>
          <a:off x="7594111" y="134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136875</xdr:rowOff>
    </xdr:from>
    <xdr:to>
      <xdr:col>55</xdr:col>
      <xdr:colOff>0</xdr:colOff>
      <xdr:row>96</xdr:row>
      <xdr:rowOff>29874</xdr:rowOff>
    </xdr:to>
    <xdr:cxnSp macro="">
      <xdr:nvCxnSpPr>
        <xdr:cNvPr id="463" name="直線コネクタ 462"/>
        <xdr:cNvCxnSpPr/>
      </xdr:nvCxnSpPr>
      <xdr:spPr>
        <a:xfrm flipV="1">
          <a:off x="9639300" y="15910275"/>
          <a:ext cx="838200" cy="57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29874</xdr:rowOff>
    </xdr:from>
    <xdr:to>
      <xdr:col>50</xdr:col>
      <xdr:colOff>114300</xdr:colOff>
      <xdr:row>97</xdr:row>
      <xdr:rowOff>108431</xdr:rowOff>
    </xdr:to>
    <xdr:cxnSp macro="">
      <xdr:nvCxnSpPr>
        <xdr:cNvPr id="466" name="直線コネクタ 465"/>
        <xdr:cNvCxnSpPr/>
      </xdr:nvCxnSpPr>
      <xdr:spPr>
        <a:xfrm flipV="1">
          <a:off x="8750300" y="16489074"/>
          <a:ext cx="889000" cy="2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108431</xdr:rowOff>
    </xdr:from>
    <xdr:to>
      <xdr:col>45</xdr:col>
      <xdr:colOff>177800</xdr:colOff>
      <xdr:row>97</xdr:row>
      <xdr:rowOff>163393</xdr:rowOff>
    </xdr:to>
    <xdr:cxnSp macro="">
      <xdr:nvCxnSpPr>
        <xdr:cNvPr id="469" name="直線コネクタ 468"/>
        <xdr:cNvCxnSpPr/>
      </xdr:nvCxnSpPr>
      <xdr:spPr>
        <a:xfrm flipV="1">
          <a:off x="7861300" y="16739081"/>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86075</xdr:rowOff>
    </xdr:from>
    <xdr:to>
      <xdr:col>55</xdr:col>
      <xdr:colOff>50800</xdr:colOff>
      <xdr:row>93</xdr:row>
      <xdr:rowOff>16225</xdr:rowOff>
    </xdr:to>
    <xdr:sp macro="" textlink="">
      <xdr:nvSpPr>
        <xdr:cNvPr id="479" name="楕円 478"/>
        <xdr:cNvSpPr/>
      </xdr:nvSpPr>
      <xdr:spPr>
        <a:xfrm>
          <a:off x="10426700" y="158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108952</xdr:rowOff>
    </xdr:from>
    <xdr:ext cx="534377" cy="259045"/>
    <xdr:sp macro="" textlink="">
      <xdr:nvSpPr>
        <xdr:cNvPr id="480" name="普通建設事業費 （ うち更新整備　）該当値テキスト"/>
        <xdr:cNvSpPr txBox="1"/>
      </xdr:nvSpPr>
      <xdr:spPr>
        <a:xfrm>
          <a:off x="10528300" y="157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150524</xdr:rowOff>
    </xdr:from>
    <xdr:to>
      <xdr:col>50</xdr:col>
      <xdr:colOff>165100</xdr:colOff>
      <xdr:row>96</xdr:row>
      <xdr:rowOff>80674</xdr:rowOff>
    </xdr:to>
    <xdr:sp macro="" textlink="">
      <xdr:nvSpPr>
        <xdr:cNvPr id="481" name="楕円 480"/>
        <xdr:cNvSpPr/>
      </xdr:nvSpPr>
      <xdr:spPr>
        <a:xfrm>
          <a:off x="9588500" y="164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97201</xdr:rowOff>
    </xdr:from>
    <xdr:ext cx="534377" cy="259045"/>
    <xdr:sp macro="" textlink="">
      <xdr:nvSpPr>
        <xdr:cNvPr id="482" name="テキスト ボックス 481"/>
        <xdr:cNvSpPr txBox="1"/>
      </xdr:nvSpPr>
      <xdr:spPr>
        <a:xfrm>
          <a:off x="9372111" y="162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57631</xdr:rowOff>
    </xdr:from>
    <xdr:to>
      <xdr:col>46</xdr:col>
      <xdr:colOff>38100</xdr:colOff>
      <xdr:row>97</xdr:row>
      <xdr:rowOff>159231</xdr:rowOff>
    </xdr:to>
    <xdr:sp macro="" textlink="">
      <xdr:nvSpPr>
        <xdr:cNvPr id="483" name="楕円 482"/>
        <xdr:cNvSpPr/>
      </xdr:nvSpPr>
      <xdr:spPr>
        <a:xfrm>
          <a:off x="8699500" y="166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150358</xdr:rowOff>
    </xdr:from>
    <xdr:ext cx="534377" cy="259045"/>
    <xdr:sp macro="" textlink="">
      <xdr:nvSpPr>
        <xdr:cNvPr id="484" name="テキスト ボックス 483"/>
        <xdr:cNvSpPr txBox="1"/>
      </xdr:nvSpPr>
      <xdr:spPr>
        <a:xfrm>
          <a:off x="8483111" y="167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112593</xdr:rowOff>
    </xdr:from>
    <xdr:to>
      <xdr:col>41</xdr:col>
      <xdr:colOff>101600</xdr:colOff>
      <xdr:row>98</xdr:row>
      <xdr:rowOff>42743</xdr:rowOff>
    </xdr:to>
    <xdr:sp macro="" textlink="">
      <xdr:nvSpPr>
        <xdr:cNvPr id="485" name="楕円 484"/>
        <xdr:cNvSpPr/>
      </xdr:nvSpPr>
      <xdr:spPr>
        <a:xfrm>
          <a:off x="7810500" y="167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33870</xdr:rowOff>
    </xdr:from>
    <xdr:ext cx="534377" cy="259045"/>
    <xdr:sp macro="" textlink="">
      <xdr:nvSpPr>
        <xdr:cNvPr id="486" name="テキスト ボックス 485"/>
        <xdr:cNvSpPr txBox="1"/>
      </xdr:nvSpPr>
      <xdr:spPr>
        <a:xfrm>
          <a:off x="7594111" y="168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39878</xdr:rowOff>
    </xdr:from>
    <xdr:to>
      <xdr:col>76</xdr:col>
      <xdr:colOff>114300</xdr:colOff>
      <xdr:row>39</xdr:row>
      <xdr:rowOff>44450</xdr:rowOff>
    </xdr:to>
    <xdr:cxnSp macro="">
      <xdr:nvCxnSpPr>
        <xdr:cNvPr id="521" name="直線コネクタ 520"/>
        <xdr:cNvCxnSpPr/>
      </xdr:nvCxnSpPr>
      <xdr:spPr>
        <a:xfrm>
          <a:off x="13703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11722</xdr:rowOff>
    </xdr:from>
    <xdr:to>
      <xdr:col>71</xdr:col>
      <xdr:colOff>177800</xdr:colOff>
      <xdr:row>39</xdr:row>
      <xdr:rowOff>39878</xdr:rowOff>
    </xdr:to>
    <xdr:cxnSp macro="">
      <xdr:nvCxnSpPr>
        <xdr:cNvPr id="524" name="直線コネクタ 523"/>
        <xdr:cNvCxnSpPr/>
      </xdr:nvCxnSpPr>
      <xdr:spPr>
        <a:xfrm>
          <a:off x="12814300" y="6698272"/>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72927</xdr:rowOff>
    </xdr:from>
    <xdr:ext cx="378565" cy="259045"/>
    <xdr:sp macro="" textlink="">
      <xdr:nvSpPr>
        <xdr:cNvPr id="528" name="テキスト ボックス 527"/>
        <xdr:cNvSpPr txBox="1"/>
      </xdr:nvSpPr>
      <xdr:spPr>
        <a:xfrm>
          <a:off x="12625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160528</xdr:rowOff>
    </xdr:from>
    <xdr:to>
      <xdr:col>72</xdr:col>
      <xdr:colOff>38100</xdr:colOff>
      <xdr:row>39</xdr:row>
      <xdr:rowOff>90678</xdr:rowOff>
    </xdr:to>
    <xdr:sp macro="" textlink="">
      <xdr:nvSpPr>
        <xdr:cNvPr id="540" name="楕円 539"/>
        <xdr:cNvSpPr/>
      </xdr:nvSpPr>
      <xdr:spPr>
        <a:xfrm>
          <a:off x="13652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81805</xdr:rowOff>
    </xdr:from>
    <xdr:ext cx="378565" cy="259045"/>
    <xdr:sp macro="" textlink="">
      <xdr:nvSpPr>
        <xdr:cNvPr id="541" name="テキスト ボックス 540"/>
        <xdr:cNvSpPr txBox="1"/>
      </xdr:nvSpPr>
      <xdr:spPr>
        <a:xfrm>
          <a:off x="13514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132372</xdr:rowOff>
    </xdr:from>
    <xdr:to>
      <xdr:col>67</xdr:col>
      <xdr:colOff>101600</xdr:colOff>
      <xdr:row>39</xdr:row>
      <xdr:rowOff>62522</xdr:rowOff>
    </xdr:to>
    <xdr:sp macro="" textlink="">
      <xdr:nvSpPr>
        <xdr:cNvPr id="542" name="楕円 541"/>
        <xdr:cNvSpPr/>
      </xdr:nvSpPr>
      <xdr:spPr>
        <a:xfrm>
          <a:off x="12763500" y="66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79049</xdr:rowOff>
    </xdr:from>
    <xdr:ext cx="469744" cy="259045"/>
    <xdr:sp macro="" textlink="">
      <xdr:nvSpPr>
        <xdr:cNvPr id="543" name="テキスト ボックス 542"/>
        <xdr:cNvSpPr txBox="1"/>
      </xdr:nvSpPr>
      <xdr:spPr>
        <a:xfrm>
          <a:off x="12579428" y="642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138763</xdr:rowOff>
    </xdr:from>
    <xdr:to>
      <xdr:col>85</xdr:col>
      <xdr:colOff>127000</xdr:colOff>
      <xdr:row>70</xdr:row>
      <xdr:rowOff>140591</xdr:rowOff>
    </xdr:to>
    <xdr:cxnSp macro="">
      <xdr:nvCxnSpPr>
        <xdr:cNvPr id="619" name="直線コネクタ 618"/>
        <xdr:cNvCxnSpPr/>
      </xdr:nvCxnSpPr>
      <xdr:spPr>
        <a:xfrm flipV="1">
          <a:off x="15481300" y="1214026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112451</xdr:rowOff>
    </xdr:from>
    <xdr:to>
      <xdr:col>81</xdr:col>
      <xdr:colOff>50800</xdr:colOff>
      <xdr:row>70</xdr:row>
      <xdr:rowOff>140591</xdr:rowOff>
    </xdr:to>
    <xdr:cxnSp macro="">
      <xdr:nvCxnSpPr>
        <xdr:cNvPr id="622" name="直線コネクタ 621"/>
        <xdr:cNvCxnSpPr/>
      </xdr:nvCxnSpPr>
      <xdr:spPr>
        <a:xfrm>
          <a:off x="14592300" y="12113951"/>
          <a:ext cx="8890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80996</xdr:rowOff>
    </xdr:from>
    <xdr:to>
      <xdr:col>76</xdr:col>
      <xdr:colOff>114300</xdr:colOff>
      <xdr:row>70</xdr:row>
      <xdr:rowOff>112451</xdr:rowOff>
    </xdr:to>
    <xdr:cxnSp macro="">
      <xdr:nvCxnSpPr>
        <xdr:cNvPr id="625" name="直線コネクタ 624"/>
        <xdr:cNvCxnSpPr/>
      </xdr:nvCxnSpPr>
      <xdr:spPr>
        <a:xfrm>
          <a:off x="13703300" y="12082496"/>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22611</xdr:rowOff>
    </xdr:from>
    <xdr:to>
      <xdr:col>71</xdr:col>
      <xdr:colOff>177800</xdr:colOff>
      <xdr:row>70</xdr:row>
      <xdr:rowOff>80996</xdr:rowOff>
    </xdr:to>
    <xdr:cxnSp macro="">
      <xdr:nvCxnSpPr>
        <xdr:cNvPr id="628" name="直線コネクタ 627"/>
        <xdr:cNvCxnSpPr/>
      </xdr:nvCxnSpPr>
      <xdr:spPr>
        <a:xfrm>
          <a:off x="12814300" y="12024111"/>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87963</xdr:rowOff>
    </xdr:from>
    <xdr:to>
      <xdr:col>85</xdr:col>
      <xdr:colOff>177800</xdr:colOff>
      <xdr:row>71</xdr:row>
      <xdr:rowOff>18113</xdr:rowOff>
    </xdr:to>
    <xdr:sp macro="" textlink="">
      <xdr:nvSpPr>
        <xdr:cNvPr id="638" name="楕円 637"/>
        <xdr:cNvSpPr/>
      </xdr:nvSpPr>
      <xdr:spPr>
        <a:xfrm>
          <a:off x="16268700" y="120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110840</xdr:rowOff>
    </xdr:from>
    <xdr:ext cx="534377" cy="259045"/>
    <xdr:sp macro="" textlink="">
      <xdr:nvSpPr>
        <xdr:cNvPr id="639" name="公債費該当値テキスト"/>
        <xdr:cNvSpPr txBox="1"/>
      </xdr:nvSpPr>
      <xdr:spPr>
        <a:xfrm>
          <a:off x="16370300" y="119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89791</xdr:rowOff>
    </xdr:from>
    <xdr:to>
      <xdr:col>81</xdr:col>
      <xdr:colOff>101600</xdr:colOff>
      <xdr:row>71</xdr:row>
      <xdr:rowOff>19941</xdr:rowOff>
    </xdr:to>
    <xdr:sp macro="" textlink="">
      <xdr:nvSpPr>
        <xdr:cNvPr id="640" name="楕円 639"/>
        <xdr:cNvSpPr/>
      </xdr:nvSpPr>
      <xdr:spPr>
        <a:xfrm>
          <a:off x="15430500" y="120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36468</xdr:rowOff>
    </xdr:from>
    <xdr:ext cx="534377" cy="259045"/>
    <xdr:sp macro="" textlink="">
      <xdr:nvSpPr>
        <xdr:cNvPr id="641" name="テキスト ボックス 640"/>
        <xdr:cNvSpPr txBox="1"/>
      </xdr:nvSpPr>
      <xdr:spPr>
        <a:xfrm>
          <a:off x="15214111" y="118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61651</xdr:rowOff>
    </xdr:from>
    <xdr:to>
      <xdr:col>76</xdr:col>
      <xdr:colOff>165100</xdr:colOff>
      <xdr:row>70</xdr:row>
      <xdr:rowOff>163251</xdr:rowOff>
    </xdr:to>
    <xdr:sp macro="" textlink="">
      <xdr:nvSpPr>
        <xdr:cNvPr id="642" name="楕円 641"/>
        <xdr:cNvSpPr/>
      </xdr:nvSpPr>
      <xdr:spPr>
        <a:xfrm>
          <a:off x="14541500" y="120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8328</xdr:rowOff>
    </xdr:from>
    <xdr:ext cx="534377" cy="259045"/>
    <xdr:sp macro="" textlink="">
      <xdr:nvSpPr>
        <xdr:cNvPr id="643" name="テキスト ボックス 642"/>
        <xdr:cNvSpPr txBox="1"/>
      </xdr:nvSpPr>
      <xdr:spPr>
        <a:xfrm>
          <a:off x="14325111" y="118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30196</xdr:rowOff>
    </xdr:from>
    <xdr:to>
      <xdr:col>72</xdr:col>
      <xdr:colOff>38100</xdr:colOff>
      <xdr:row>70</xdr:row>
      <xdr:rowOff>131796</xdr:rowOff>
    </xdr:to>
    <xdr:sp macro="" textlink="">
      <xdr:nvSpPr>
        <xdr:cNvPr id="644" name="楕円 643"/>
        <xdr:cNvSpPr/>
      </xdr:nvSpPr>
      <xdr:spPr>
        <a:xfrm>
          <a:off x="13652500" y="120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148323</xdr:rowOff>
    </xdr:from>
    <xdr:ext cx="534377" cy="259045"/>
    <xdr:sp macro="" textlink="">
      <xdr:nvSpPr>
        <xdr:cNvPr id="645" name="テキスト ボックス 644"/>
        <xdr:cNvSpPr txBox="1"/>
      </xdr:nvSpPr>
      <xdr:spPr>
        <a:xfrm>
          <a:off x="13436111" y="118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143261</xdr:rowOff>
    </xdr:from>
    <xdr:to>
      <xdr:col>67</xdr:col>
      <xdr:colOff>101600</xdr:colOff>
      <xdr:row>70</xdr:row>
      <xdr:rowOff>73411</xdr:rowOff>
    </xdr:to>
    <xdr:sp macro="" textlink="">
      <xdr:nvSpPr>
        <xdr:cNvPr id="646" name="楕円 645"/>
        <xdr:cNvSpPr/>
      </xdr:nvSpPr>
      <xdr:spPr>
        <a:xfrm>
          <a:off x="12763500" y="119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89938</xdr:rowOff>
    </xdr:from>
    <xdr:ext cx="534377" cy="259045"/>
    <xdr:sp macro="" textlink="">
      <xdr:nvSpPr>
        <xdr:cNvPr id="647" name="テキスト ボックス 646"/>
        <xdr:cNvSpPr txBox="1"/>
      </xdr:nvSpPr>
      <xdr:spPr>
        <a:xfrm>
          <a:off x="12547111" y="117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120639</xdr:rowOff>
    </xdr:from>
    <xdr:to>
      <xdr:col>85</xdr:col>
      <xdr:colOff>127000</xdr:colOff>
      <xdr:row>98</xdr:row>
      <xdr:rowOff>121073</xdr:rowOff>
    </xdr:to>
    <xdr:cxnSp macro="">
      <xdr:nvCxnSpPr>
        <xdr:cNvPr id="674" name="直線コネクタ 673"/>
        <xdr:cNvCxnSpPr/>
      </xdr:nvCxnSpPr>
      <xdr:spPr>
        <a:xfrm flipV="1">
          <a:off x="15481300" y="16922739"/>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121073</xdr:rowOff>
    </xdr:from>
    <xdr:to>
      <xdr:col>81</xdr:col>
      <xdr:colOff>50800</xdr:colOff>
      <xdr:row>98</xdr:row>
      <xdr:rowOff>129766</xdr:rowOff>
    </xdr:to>
    <xdr:cxnSp macro="">
      <xdr:nvCxnSpPr>
        <xdr:cNvPr id="677" name="直線コネクタ 676"/>
        <xdr:cNvCxnSpPr/>
      </xdr:nvCxnSpPr>
      <xdr:spPr>
        <a:xfrm flipV="1">
          <a:off x="14592300" y="16923173"/>
          <a:ext cx="8890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125490</xdr:rowOff>
    </xdr:from>
    <xdr:to>
      <xdr:col>76</xdr:col>
      <xdr:colOff>114300</xdr:colOff>
      <xdr:row>98</xdr:row>
      <xdr:rowOff>129766</xdr:rowOff>
    </xdr:to>
    <xdr:cxnSp macro="">
      <xdr:nvCxnSpPr>
        <xdr:cNvPr id="680" name="直線コネクタ 679"/>
        <xdr:cNvCxnSpPr/>
      </xdr:nvCxnSpPr>
      <xdr:spPr>
        <a:xfrm>
          <a:off x="13703300" y="16927590"/>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117229</xdr:rowOff>
    </xdr:from>
    <xdr:to>
      <xdr:col>71</xdr:col>
      <xdr:colOff>177800</xdr:colOff>
      <xdr:row>98</xdr:row>
      <xdr:rowOff>125490</xdr:rowOff>
    </xdr:to>
    <xdr:cxnSp macro="">
      <xdr:nvCxnSpPr>
        <xdr:cNvPr id="683" name="直線コネクタ 682"/>
        <xdr:cNvCxnSpPr/>
      </xdr:nvCxnSpPr>
      <xdr:spPr>
        <a:xfrm>
          <a:off x="12814300" y="16919329"/>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69839</xdr:rowOff>
    </xdr:from>
    <xdr:to>
      <xdr:col>85</xdr:col>
      <xdr:colOff>177800</xdr:colOff>
      <xdr:row>98</xdr:row>
      <xdr:rowOff>171439</xdr:rowOff>
    </xdr:to>
    <xdr:sp macro="" textlink="">
      <xdr:nvSpPr>
        <xdr:cNvPr id="693" name="楕円 692"/>
        <xdr:cNvSpPr/>
      </xdr:nvSpPr>
      <xdr:spPr>
        <a:xfrm>
          <a:off x="16268700" y="168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70273</xdr:rowOff>
    </xdr:from>
    <xdr:to>
      <xdr:col>81</xdr:col>
      <xdr:colOff>101600</xdr:colOff>
      <xdr:row>99</xdr:row>
      <xdr:rowOff>423</xdr:rowOff>
    </xdr:to>
    <xdr:sp macro="" textlink="">
      <xdr:nvSpPr>
        <xdr:cNvPr id="695" name="楕円 694"/>
        <xdr:cNvSpPr/>
      </xdr:nvSpPr>
      <xdr:spPr>
        <a:xfrm>
          <a:off x="15430500" y="168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163000</xdr:rowOff>
    </xdr:from>
    <xdr:ext cx="469744" cy="259045"/>
    <xdr:sp macro="" textlink="">
      <xdr:nvSpPr>
        <xdr:cNvPr id="696" name="テキスト ボックス 695"/>
        <xdr:cNvSpPr txBox="1"/>
      </xdr:nvSpPr>
      <xdr:spPr>
        <a:xfrm>
          <a:off x="15246428" y="1696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78966</xdr:rowOff>
    </xdr:from>
    <xdr:to>
      <xdr:col>76</xdr:col>
      <xdr:colOff>165100</xdr:colOff>
      <xdr:row>99</xdr:row>
      <xdr:rowOff>9116</xdr:rowOff>
    </xdr:to>
    <xdr:sp macro="" textlink="">
      <xdr:nvSpPr>
        <xdr:cNvPr id="697" name="楕円 696"/>
        <xdr:cNvSpPr/>
      </xdr:nvSpPr>
      <xdr:spPr>
        <a:xfrm>
          <a:off x="14541500" y="16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243</xdr:rowOff>
    </xdr:from>
    <xdr:ext cx="469744" cy="259045"/>
    <xdr:sp macro="" textlink="">
      <xdr:nvSpPr>
        <xdr:cNvPr id="698" name="テキスト ボックス 697"/>
        <xdr:cNvSpPr txBox="1"/>
      </xdr:nvSpPr>
      <xdr:spPr>
        <a:xfrm>
          <a:off x="14357428" y="169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74690</xdr:rowOff>
    </xdr:from>
    <xdr:to>
      <xdr:col>72</xdr:col>
      <xdr:colOff>38100</xdr:colOff>
      <xdr:row>99</xdr:row>
      <xdr:rowOff>4840</xdr:rowOff>
    </xdr:to>
    <xdr:sp macro="" textlink="">
      <xdr:nvSpPr>
        <xdr:cNvPr id="699" name="楕円 698"/>
        <xdr:cNvSpPr/>
      </xdr:nvSpPr>
      <xdr:spPr>
        <a:xfrm>
          <a:off x="13652500" y="16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167417</xdr:rowOff>
    </xdr:from>
    <xdr:ext cx="469744" cy="259045"/>
    <xdr:sp macro="" textlink="">
      <xdr:nvSpPr>
        <xdr:cNvPr id="700" name="テキスト ボックス 699"/>
        <xdr:cNvSpPr txBox="1"/>
      </xdr:nvSpPr>
      <xdr:spPr>
        <a:xfrm>
          <a:off x="13468428" y="16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66429</xdr:rowOff>
    </xdr:from>
    <xdr:to>
      <xdr:col>67</xdr:col>
      <xdr:colOff>101600</xdr:colOff>
      <xdr:row>98</xdr:row>
      <xdr:rowOff>168029</xdr:rowOff>
    </xdr:to>
    <xdr:sp macro="" textlink="">
      <xdr:nvSpPr>
        <xdr:cNvPr id="701" name="楕円 700"/>
        <xdr:cNvSpPr/>
      </xdr:nvSpPr>
      <xdr:spPr>
        <a:xfrm>
          <a:off x="12763500" y="168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159156</xdr:rowOff>
    </xdr:from>
    <xdr:ext cx="469744" cy="259045"/>
    <xdr:sp macro="" textlink="">
      <xdr:nvSpPr>
        <xdr:cNvPr id="702" name="テキスト ボックス 701"/>
        <xdr:cNvSpPr txBox="1"/>
      </xdr:nvSpPr>
      <xdr:spPr>
        <a:xfrm>
          <a:off x="12579428" y="1696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165818</xdr:rowOff>
    </xdr:from>
    <xdr:to>
      <xdr:col>107</xdr:col>
      <xdr:colOff>50800</xdr:colOff>
      <xdr:row>38</xdr:row>
      <xdr:rowOff>25400</xdr:rowOff>
    </xdr:to>
    <xdr:cxnSp macro="">
      <xdr:nvCxnSpPr>
        <xdr:cNvPr id="733" name="直線コネクタ 732"/>
        <xdr:cNvCxnSpPr/>
      </xdr:nvCxnSpPr>
      <xdr:spPr>
        <a:xfrm>
          <a:off x="19545300" y="6509468"/>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165818</xdr:rowOff>
    </xdr:from>
    <xdr:to>
      <xdr:col>102</xdr:col>
      <xdr:colOff>114300</xdr:colOff>
      <xdr:row>38</xdr:row>
      <xdr:rowOff>25400</xdr:rowOff>
    </xdr:to>
    <xdr:cxnSp macro="">
      <xdr:nvCxnSpPr>
        <xdr:cNvPr id="736" name="直線コネクタ 735"/>
        <xdr:cNvCxnSpPr/>
      </xdr:nvCxnSpPr>
      <xdr:spPr>
        <a:xfrm flipV="1">
          <a:off x="18656300" y="6509468"/>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115017</xdr:rowOff>
    </xdr:from>
    <xdr:to>
      <xdr:col>102</xdr:col>
      <xdr:colOff>165100</xdr:colOff>
      <xdr:row>38</xdr:row>
      <xdr:rowOff>45168</xdr:rowOff>
    </xdr:to>
    <xdr:sp macro="" textlink="">
      <xdr:nvSpPr>
        <xdr:cNvPr id="752" name="楕円 751"/>
        <xdr:cNvSpPr/>
      </xdr:nvSpPr>
      <xdr:spPr>
        <a:xfrm>
          <a:off x="19494500" y="6458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36295</xdr:rowOff>
    </xdr:from>
    <xdr:ext cx="378565" cy="259045"/>
    <xdr:sp macro="" textlink="">
      <xdr:nvSpPr>
        <xdr:cNvPr id="753" name="テキスト ボックス 752"/>
        <xdr:cNvSpPr txBox="1"/>
      </xdr:nvSpPr>
      <xdr:spPr>
        <a:xfrm>
          <a:off x="19356017" y="655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112363</xdr:rowOff>
    </xdr:from>
    <xdr:to>
      <xdr:col>116</xdr:col>
      <xdr:colOff>63500</xdr:colOff>
      <xdr:row>59</xdr:row>
      <xdr:rowOff>24409</xdr:rowOff>
    </xdr:to>
    <xdr:cxnSp macro="">
      <xdr:nvCxnSpPr>
        <xdr:cNvPr id="784" name="直線コネクタ 783"/>
        <xdr:cNvCxnSpPr/>
      </xdr:nvCxnSpPr>
      <xdr:spPr>
        <a:xfrm>
          <a:off x="21323300" y="10056463"/>
          <a:ext cx="8382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112363</xdr:rowOff>
    </xdr:from>
    <xdr:to>
      <xdr:col>111</xdr:col>
      <xdr:colOff>177800</xdr:colOff>
      <xdr:row>59</xdr:row>
      <xdr:rowOff>12712</xdr:rowOff>
    </xdr:to>
    <xdr:cxnSp macro="">
      <xdr:nvCxnSpPr>
        <xdr:cNvPr id="787" name="直線コネクタ 786"/>
        <xdr:cNvCxnSpPr/>
      </xdr:nvCxnSpPr>
      <xdr:spPr>
        <a:xfrm flipV="1">
          <a:off x="20434300" y="10056463"/>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12712</xdr:rowOff>
    </xdr:from>
    <xdr:to>
      <xdr:col>107</xdr:col>
      <xdr:colOff>50800</xdr:colOff>
      <xdr:row>59</xdr:row>
      <xdr:rowOff>13341</xdr:rowOff>
    </xdr:to>
    <xdr:cxnSp macro="">
      <xdr:nvCxnSpPr>
        <xdr:cNvPr id="790" name="直線コネクタ 789"/>
        <xdr:cNvCxnSpPr/>
      </xdr:nvCxnSpPr>
      <xdr:spPr>
        <a:xfrm flipV="1">
          <a:off x="19545300" y="1012826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156064</xdr:rowOff>
    </xdr:from>
    <xdr:to>
      <xdr:col>102</xdr:col>
      <xdr:colOff>114300</xdr:colOff>
      <xdr:row>59</xdr:row>
      <xdr:rowOff>13341</xdr:rowOff>
    </xdr:to>
    <xdr:cxnSp macro="">
      <xdr:nvCxnSpPr>
        <xdr:cNvPr id="793" name="直線コネクタ 792"/>
        <xdr:cNvCxnSpPr/>
      </xdr:nvCxnSpPr>
      <xdr:spPr>
        <a:xfrm>
          <a:off x="18656300" y="1010016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145059</xdr:rowOff>
    </xdr:from>
    <xdr:to>
      <xdr:col>116</xdr:col>
      <xdr:colOff>114300</xdr:colOff>
      <xdr:row>59</xdr:row>
      <xdr:rowOff>75209</xdr:rowOff>
    </xdr:to>
    <xdr:sp macro="" textlink="">
      <xdr:nvSpPr>
        <xdr:cNvPr id="803" name="楕円 802"/>
        <xdr:cNvSpPr/>
      </xdr:nvSpPr>
      <xdr:spPr>
        <a:xfrm>
          <a:off x="22110700" y="100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59986</xdr:rowOff>
    </xdr:from>
    <xdr:ext cx="469744" cy="259045"/>
    <xdr:sp macro="" textlink="">
      <xdr:nvSpPr>
        <xdr:cNvPr id="804" name="貸付金該当値テキスト"/>
        <xdr:cNvSpPr txBox="1"/>
      </xdr:nvSpPr>
      <xdr:spPr>
        <a:xfrm>
          <a:off x="22212300" y="100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61563</xdr:rowOff>
    </xdr:from>
    <xdr:to>
      <xdr:col>112</xdr:col>
      <xdr:colOff>38100</xdr:colOff>
      <xdr:row>58</xdr:row>
      <xdr:rowOff>163163</xdr:rowOff>
    </xdr:to>
    <xdr:sp macro="" textlink="">
      <xdr:nvSpPr>
        <xdr:cNvPr id="805" name="楕円 804"/>
        <xdr:cNvSpPr/>
      </xdr:nvSpPr>
      <xdr:spPr>
        <a:xfrm>
          <a:off x="21272500" y="100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154290</xdr:rowOff>
    </xdr:from>
    <xdr:ext cx="469744" cy="259045"/>
    <xdr:sp macro="" textlink="">
      <xdr:nvSpPr>
        <xdr:cNvPr id="806" name="テキスト ボックス 805"/>
        <xdr:cNvSpPr txBox="1"/>
      </xdr:nvSpPr>
      <xdr:spPr>
        <a:xfrm>
          <a:off x="21088428" y="1009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133362</xdr:rowOff>
    </xdr:from>
    <xdr:to>
      <xdr:col>107</xdr:col>
      <xdr:colOff>101600</xdr:colOff>
      <xdr:row>59</xdr:row>
      <xdr:rowOff>63512</xdr:rowOff>
    </xdr:to>
    <xdr:sp macro="" textlink="">
      <xdr:nvSpPr>
        <xdr:cNvPr id="807" name="楕円 806"/>
        <xdr:cNvSpPr/>
      </xdr:nvSpPr>
      <xdr:spPr>
        <a:xfrm>
          <a:off x="20383500" y="10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54639</xdr:rowOff>
    </xdr:from>
    <xdr:ext cx="469744" cy="259045"/>
    <xdr:sp macro="" textlink="">
      <xdr:nvSpPr>
        <xdr:cNvPr id="808" name="テキスト ボックス 807"/>
        <xdr:cNvSpPr txBox="1"/>
      </xdr:nvSpPr>
      <xdr:spPr>
        <a:xfrm>
          <a:off x="20199428" y="101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133991</xdr:rowOff>
    </xdr:from>
    <xdr:to>
      <xdr:col>102</xdr:col>
      <xdr:colOff>165100</xdr:colOff>
      <xdr:row>59</xdr:row>
      <xdr:rowOff>64141</xdr:rowOff>
    </xdr:to>
    <xdr:sp macro="" textlink="">
      <xdr:nvSpPr>
        <xdr:cNvPr id="809" name="楕円 808"/>
        <xdr:cNvSpPr/>
      </xdr:nvSpPr>
      <xdr:spPr>
        <a:xfrm>
          <a:off x="19494500" y="100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55268</xdr:rowOff>
    </xdr:from>
    <xdr:ext cx="469744" cy="259045"/>
    <xdr:sp macro="" textlink="">
      <xdr:nvSpPr>
        <xdr:cNvPr id="810" name="テキスト ボックス 809"/>
        <xdr:cNvSpPr txBox="1"/>
      </xdr:nvSpPr>
      <xdr:spPr>
        <a:xfrm>
          <a:off x="19310428" y="1017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105264</xdr:rowOff>
    </xdr:from>
    <xdr:to>
      <xdr:col>98</xdr:col>
      <xdr:colOff>38100</xdr:colOff>
      <xdr:row>59</xdr:row>
      <xdr:rowOff>35414</xdr:rowOff>
    </xdr:to>
    <xdr:sp macro="" textlink="">
      <xdr:nvSpPr>
        <xdr:cNvPr id="811" name="楕円 810"/>
        <xdr:cNvSpPr/>
      </xdr:nvSpPr>
      <xdr:spPr>
        <a:xfrm>
          <a:off x="18605500" y="10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26541</xdr:rowOff>
    </xdr:from>
    <xdr:ext cx="469744" cy="259045"/>
    <xdr:sp macro="" textlink="">
      <xdr:nvSpPr>
        <xdr:cNvPr id="812" name="テキスト ボックス 811"/>
        <xdr:cNvSpPr txBox="1"/>
      </xdr:nvSpPr>
      <xdr:spPr>
        <a:xfrm>
          <a:off x="18421428" y="10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96647</xdr:rowOff>
    </xdr:from>
    <xdr:to>
      <xdr:col>116</xdr:col>
      <xdr:colOff>63500</xdr:colOff>
      <xdr:row>77</xdr:row>
      <xdr:rowOff>115001</xdr:rowOff>
    </xdr:to>
    <xdr:cxnSp macro="">
      <xdr:nvCxnSpPr>
        <xdr:cNvPr id="843" name="直線コネクタ 842"/>
        <xdr:cNvCxnSpPr/>
      </xdr:nvCxnSpPr>
      <xdr:spPr>
        <a:xfrm>
          <a:off x="21323300" y="13298297"/>
          <a:ext cx="8382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76389</xdr:rowOff>
    </xdr:from>
    <xdr:to>
      <xdr:col>111</xdr:col>
      <xdr:colOff>177800</xdr:colOff>
      <xdr:row>77</xdr:row>
      <xdr:rowOff>96647</xdr:rowOff>
    </xdr:to>
    <xdr:cxnSp macro="">
      <xdr:nvCxnSpPr>
        <xdr:cNvPr id="846" name="直線コネクタ 845"/>
        <xdr:cNvCxnSpPr/>
      </xdr:nvCxnSpPr>
      <xdr:spPr>
        <a:xfrm>
          <a:off x="20434300" y="13278039"/>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76389</xdr:rowOff>
    </xdr:from>
    <xdr:to>
      <xdr:col>107</xdr:col>
      <xdr:colOff>50800</xdr:colOff>
      <xdr:row>77</xdr:row>
      <xdr:rowOff>100850</xdr:rowOff>
    </xdr:to>
    <xdr:cxnSp macro="">
      <xdr:nvCxnSpPr>
        <xdr:cNvPr id="849" name="直線コネクタ 848"/>
        <xdr:cNvCxnSpPr/>
      </xdr:nvCxnSpPr>
      <xdr:spPr>
        <a:xfrm flipV="1">
          <a:off x="19545300" y="13278039"/>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100850</xdr:rowOff>
    </xdr:from>
    <xdr:to>
      <xdr:col>102</xdr:col>
      <xdr:colOff>114300</xdr:colOff>
      <xdr:row>77</xdr:row>
      <xdr:rowOff>118669</xdr:rowOff>
    </xdr:to>
    <xdr:cxnSp macro="">
      <xdr:nvCxnSpPr>
        <xdr:cNvPr id="852" name="直線コネクタ 851"/>
        <xdr:cNvCxnSpPr/>
      </xdr:nvCxnSpPr>
      <xdr:spPr>
        <a:xfrm flipV="1">
          <a:off x="18656300" y="13302500"/>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64201</xdr:rowOff>
    </xdr:from>
    <xdr:to>
      <xdr:col>116</xdr:col>
      <xdr:colOff>114300</xdr:colOff>
      <xdr:row>77</xdr:row>
      <xdr:rowOff>165801</xdr:rowOff>
    </xdr:to>
    <xdr:sp macro="" textlink="">
      <xdr:nvSpPr>
        <xdr:cNvPr id="862" name="楕円 861"/>
        <xdr:cNvSpPr/>
      </xdr:nvSpPr>
      <xdr:spPr>
        <a:xfrm>
          <a:off x="22110700" y="132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150578</xdr:rowOff>
    </xdr:from>
    <xdr:ext cx="534377" cy="259045"/>
    <xdr:sp macro="" textlink="">
      <xdr:nvSpPr>
        <xdr:cNvPr id="863" name="繰出金該当値テキスト"/>
        <xdr:cNvSpPr txBox="1"/>
      </xdr:nvSpPr>
      <xdr:spPr>
        <a:xfrm>
          <a:off x="22212300" y="131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45847</xdr:rowOff>
    </xdr:from>
    <xdr:to>
      <xdr:col>112</xdr:col>
      <xdr:colOff>38100</xdr:colOff>
      <xdr:row>77</xdr:row>
      <xdr:rowOff>147447</xdr:rowOff>
    </xdr:to>
    <xdr:sp macro="" textlink="">
      <xdr:nvSpPr>
        <xdr:cNvPr id="864" name="楕円 863"/>
        <xdr:cNvSpPr/>
      </xdr:nvSpPr>
      <xdr:spPr>
        <a:xfrm>
          <a:off x="21272500" y="13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138574</xdr:rowOff>
    </xdr:from>
    <xdr:ext cx="534377" cy="259045"/>
    <xdr:sp macro="" textlink="">
      <xdr:nvSpPr>
        <xdr:cNvPr id="865" name="テキスト ボックス 864"/>
        <xdr:cNvSpPr txBox="1"/>
      </xdr:nvSpPr>
      <xdr:spPr>
        <a:xfrm>
          <a:off x="21056111" y="133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25589</xdr:rowOff>
    </xdr:from>
    <xdr:to>
      <xdr:col>107</xdr:col>
      <xdr:colOff>101600</xdr:colOff>
      <xdr:row>77</xdr:row>
      <xdr:rowOff>127189</xdr:rowOff>
    </xdr:to>
    <xdr:sp macro="" textlink="">
      <xdr:nvSpPr>
        <xdr:cNvPr id="866" name="楕円 865"/>
        <xdr:cNvSpPr/>
      </xdr:nvSpPr>
      <xdr:spPr>
        <a:xfrm>
          <a:off x="20383500" y="132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118316</xdr:rowOff>
    </xdr:from>
    <xdr:ext cx="534377" cy="259045"/>
    <xdr:sp macro="" textlink="">
      <xdr:nvSpPr>
        <xdr:cNvPr id="867" name="テキスト ボックス 866"/>
        <xdr:cNvSpPr txBox="1"/>
      </xdr:nvSpPr>
      <xdr:spPr>
        <a:xfrm>
          <a:off x="20167111" y="133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50050</xdr:rowOff>
    </xdr:from>
    <xdr:to>
      <xdr:col>102</xdr:col>
      <xdr:colOff>165100</xdr:colOff>
      <xdr:row>77</xdr:row>
      <xdr:rowOff>151650</xdr:rowOff>
    </xdr:to>
    <xdr:sp macro="" textlink="">
      <xdr:nvSpPr>
        <xdr:cNvPr id="868" name="楕円 867"/>
        <xdr:cNvSpPr/>
      </xdr:nvSpPr>
      <xdr:spPr>
        <a:xfrm>
          <a:off x="19494500" y="132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142777</xdr:rowOff>
    </xdr:from>
    <xdr:ext cx="534377" cy="259045"/>
    <xdr:sp macro="" textlink="">
      <xdr:nvSpPr>
        <xdr:cNvPr id="869" name="テキスト ボックス 868"/>
        <xdr:cNvSpPr txBox="1"/>
      </xdr:nvSpPr>
      <xdr:spPr>
        <a:xfrm>
          <a:off x="19278111" y="133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67869</xdr:rowOff>
    </xdr:from>
    <xdr:to>
      <xdr:col>98</xdr:col>
      <xdr:colOff>38100</xdr:colOff>
      <xdr:row>77</xdr:row>
      <xdr:rowOff>169469</xdr:rowOff>
    </xdr:to>
    <xdr:sp macro="" textlink="">
      <xdr:nvSpPr>
        <xdr:cNvPr id="870" name="楕円 869"/>
        <xdr:cNvSpPr/>
      </xdr:nvSpPr>
      <xdr:spPr>
        <a:xfrm>
          <a:off x="18605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160596</xdr:rowOff>
    </xdr:from>
    <xdr:ext cx="534377" cy="259045"/>
    <xdr:sp macro="" textlink="">
      <xdr:nvSpPr>
        <xdr:cNvPr id="871" name="テキスト ボックス 870"/>
        <xdr:cNvSpPr txBox="1"/>
      </xdr:nvSpPr>
      <xdr:spPr>
        <a:xfrm>
          <a:off x="18389111" y="133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性質別歳出の特徴は，公債費の負担が大きいことである。過去に実施した大型プロジェクトや国の経済対策に伴って発行した市債の償還のピーク期は過ぎたものの、依然として類似団体平均・全国平均を大きく上回る状況となっている。</a:t>
          </a:r>
        </a:p>
        <a:p>
          <a:r>
            <a:rPr kumimoji="1" lang="ja-JP" altLang="en-US" sz="1300">
              <a:latin typeface="ＭＳ Ｐゴシック" panose="020B0600070205080204" pitchFamily="50" charset="-128"/>
              <a:ea typeface="ＭＳ Ｐゴシック" panose="020B0600070205080204" pitchFamily="50" charset="-128"/>
            </a:rPr>
            <a:t>　人件費，物件費については、行財政改革プラン等の実施による職員数の削減や固定費の圧縮等により類似団体平均、全国平均及び県内平均を下回っている。物件費については、平成３０年４月に開学した公立小松大学の開学準備のため、平成２９年度においては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移行施設の増加やこども医療費窓口無料化・障がい者医療費の対象者拡充等により扶助費が年々増加している。普通建設事業の大幅な増加は新ごみ処理場建設が本格化及び駅周辺施設の整備によるものである。</a:t>
          </a:r>
        </a:p>
        <a:p>
          <a:r>
            <a:rPr kumimoji="1" lang="ja-JP" altLang="en-US" sz="1300">
              <a:latin typeface="ＭＳ Ｐゴシック" panose="020B0600070205080204" pitchFamily="50" charset="-128"/>
              <a:ea typeface="ＭＳ Ｐゴシック" panose="020B0600070205080204" pitchFamily="50" charset="-128"/>
            </a:rPr>
            <a:t>　維持補修費については、記録的な豪雪による除雪費が大幅に増額したため、類似団体平均を超える決算となった。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108,583
106,749
371.05
48,527,353
47,762,860
557,398
24,787,858
65,507,404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23114</xdr:rowOff>
    </xdr:from>
    <xdr:to>
      <xdr:col>24</xdr:col>
      <xdr:colOff>62865</xdr:colOff>
      <xdr:row>38</xdr:row>
      <xdr:rowOff>1016</xdr:rowOff>
    </xdr:to>
    <xdr:cxnSp macro="">
      <xdr:nvCxnSpPr>
        <xdr:cNvPr id="56" name="直線コネクタ 55"/>
        <xdr:cNvCxnSpPr/>
      </xdr:nvCxnSpPr>
      <xdr:spPr>
        <a:xfrm flipV="1">
          <a:off x="4633595" y="5509514"/>
          <a:ext cx="1270" cy="100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4843</xdr:rowOff>
    </xdr:from>
    <xdr:ext cx="469744" cy="259045"/>
    <xdr:sp macro="" textlink="">
      <xdr:nvSpPr>
        <xdr:cNvPr id="57" name="議会費最小値テキスト"/>
        <xdr:cNvSpPr txBox="1"/>
      </xdr:nvSpPr>
      <xdr:spPr>
        <a:xfrm>
          <a:off x="46863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1016</xdr:rowOff>
    </xdr:from>
    <xdr:to>
      <xdr:col>24</xdr:col>
      <xdr:colOff>152400</xdr:colOff>
      <xdr:row>38</xdr:row>
      <xdr:rowOff>1016</xdr:rowOff>
    </xdr:to>
    <xdr:cxnSp macro="">
      <xdr:nvCxnSpPr>
        <xdr:cNvPr id="58" name="直線コネクタ 57"/>
        <xdr:cNvCxnSpPr/>
      </xdr:nvCxnSpPr>
      <xdr:spPr>
        <a:xfrm>
          <a:off x="4546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141241</xdr:rowOff>
    </xdr:from>
    <xdr:ext cx="469744" cy="259045"/>
    <xdr:sp macro="" textlink="">
      <xdr:nvSpPr>
        <xdr:cNvPr id="59" name="議会費最大値テキスト"/>
        <xdr:cNvSpPr txBox="1"/>
      </xdr:nvSpPr>
      <xdr:spPr>
        <a:xfrm>
          <a:off x="4686300" y="52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23114</xdr:rowOff>
    </xdr:from>
    <xdr:to>
      <xdr:col>24</xdr:col>
      <xdr:colOff>152400</xdr:colOff>
      <xdr:row>32</xdr:row>
      <xdr:rowOff>23114</xdr:rowOff>
    </xdr:to>
    <xdr:cxnSp macro="">
      <xdr:nvCxnSpPr>
        <xdr:cNvPr id="60" name="直線コネクタ 59"/>
        <xdr:cNvCxnSpPr/>
      </xdr:nvCxnSpPr>
      <xdr:spPr>
        <a:xfrm>
          <a:off x="4546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73406</xdr:rowOff>
    </xdr:from>
    <xdr:to>
      <xdr:col>24</xdr:col>
      <xdr:colOff>63500</xdr:colOff>
      <xdr:row>32</xdr:row>
      <xdr:rowOff>23114</xdr:rowOff>
    </xdr:to>
    <xdr:cxnSp macro="">
      <xdr:nvCxnSpPr>
        <xdr:cNvPr id="61" name="直線コネクタ 60"/>
        <xdr:cNvCxnSpPr/>
      </xdr:nvCxnSpPr>
      <xdr:spPr>
        <a:xfrm>
          <a:off x="3797300" y="538835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94759</xdr:rowOff>
    </xdr:from>
    <xdr:ext cx="469744" cy="259045"/>
    <xdr:sp macro="" textlink="">
      <xdr:nvSpPr>
        <xdr:cNvPr id="62"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116332</xdr:rowOff>
    </xdr:from>
    <xdr:to>
      <xdr:col>24</xdr:col>
      <xdr:colOff>114300</xdr:colOff>
      <xdr:row>35</xdr:row>
      <xdr:rowOff>46482</xdr:rowOff>
    </xdr:to>
    <xdr:sp macro="" textlink="">
      <xdr:nvSpPr>
        <xdr:cNvPr id="63" name="フローチャート: 判断 62"/>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155702</xdr:rowOff>
    </xdr:from>
    <xdr:to>
      <xdr:col>19</xdr:col>
      <xdr:colOff>177800</xdr:colOff>
      <xdr:row>31</xdr:row>
      <xdr:rowOff>73406</xdr:rowOff>
    </xdr:to>
    <xdr:cxnSp macro="">
      <xdr:nvCxnSpPr>
        <xdr:cNvPr id="64" name="直線コネクタ 63"/>
        <xdr:cNvCxnSpPr/>
      </xdr:nvCxnSpPr>
      <xdr:spPr>
        <a:xfrm>
          <a:off x="2908300" y="51277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87376</xdr:rowOff>
    </xdr:from>
    <xdr:to>
      <xdr:col>20</xdr:col>
      <xdr:colOff>38100</xdr:colOff>
      <xdr:row>35</xdr:row>
      <xdr:rowOff>17526</xdr:rowOff>
    </xdr:to>
    <xdr:sp macro="" textlink="">
      <xdr:nvSpPr>
        <xdr:cNvPr id="65" name="フローチャート: 判断 64"/>
        <xdr:cNvSpPr/>
      </xdr:nvSpPr>
      <xdr:spPr>
        <a:xfrm>
          <a:off x="3746500" y="591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8653</xdr:rowOff>
    </xdr:from>
    <xdr:ext cx="469744" cy="259045"/>
    <xdr:sp macro="" textlink="">
      <xdr:nvSpPr>
        <xdr:cNvPr id="66" name="テキスト ボックス 65"/>
        <xdr:cNvSpPr txBox="1"/>
      </xdr:nvSpPr>
      <xdr:spPr>
        <a:xfrm>
          <a:off x="3562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151130</xdr:rowOff>
    </xdr:from>
    <xdr:to>
      <xdr:col>15</xdr:col>
      <xdr:colOff>50800</xdr:colOff>
      <xdr:row>29</xdr:row>
      <xdr:rowOff>155702</xdr:rowOff>
    </xdr:to>
    <xdr:cxnSp macro="">
      <xdr:nvCxnSpPr>
        <xdr:cNvPr id="67" name="直線コネクタ 66"/>
        <xdr:cNvCxnSpPr/>
      </xdr:nvCxnSpPr>
      <xdr:spPr>
        <a:xfrm>
          <a:off x="2019300" y="5123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92710</xdr:rowOff>
    </xdr:from>
    <xdr:to>
      <xdr:col>15</xdr:col>
      <xdr:colOff>101600</xdr:colOff>
      <xdr:row>34</xdr:row>
      <xdr:rowOff>22860</xdr:rowOff>
    </xdr:to>
    <xdr:sp macro="" textlink="">
      <xdr:nvSpPr>
        <xdr:cNvPr id="68" name="フローチャート: 判断 67"/>
        <xdr:cNvSpPr/>
      </xdr:nvSpPr>
      <xdr:spPr>
        <a:xfrm>
          <a:off x="2857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13987</xdr:rowOff>
    </xdr:from>
    <xdr:ext cx="469744" cy="259045"/>
    <xdr:sp macro="" textlink="">
      <xdr:nvSpPr>
        <xdr:cNvPr id="69" name="テキスト ボックス 68"/>
        <xdr:cNvSpPr txBox="1"/>
      </xdr:nvSpPr>
      <xdr:spPr>
        <a:xfrm>
          <a:off x="2673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151130</xdr:rowOff>
    </xdr:from>
    <xdr:to>
      <xdr:col>10</xdr:col>
      <xdr:colOff>114300</xdr:colOff>
      <xdr:row>30</xdr:row>
      <xdr:rowOff>7874</xdr:rowOff>
    </xdr:to>
    <xdr:cxnSp macro="">
      <xdr:nvCxnSpPr>
        <xdr:cNvPr id="70" name="直線コネクタ 69"/>
        <xdr:cNvCxnSpPr/>
      </xdr:nvCxnSpPr>
      <xdr:spPr>
        <a:xfrm flipV="1">
          <a:off x="1130300" y="512318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165100</xdr:rowOff>
    </xdr:from>
    <xdr:to>
      <xdr:col>10</xdr:col>
      <xdr:colOff>165100</xdr:colOff>
      <xdr:row>33</xdr:row>
      <xdr:rowOff>95250</xdr:rowOff>
    </xdr:to>
    <xdr:sp macro="" textlink="">
      <xdr:nvSpPr>
        <xdr:cNvPr id="71" name="フローチャート: 判断 70"/>
        <xdr:cNvSpPr/>
      </xdr:nvSpPr>
      <xdr:spPr>
        <a:xfrm>
          <a:off x="1968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86377</xdr:rowOff>
    </xdr:from>
    <xdr:ext cx="469744" cy="259045"/>
    <xdr:sp macro="" textlink="">
      <xdr:nvSpPr>
        <xdr:cNvPr id="72" name="テキスト ボックス 71"/>
        <xdr:cNvSpPr txBox="1"/>
      </xdr:nvSpPr>
      <xdr:spPr>
        <a:xfrm>
          <a:off x="1784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73" name="フローチャート: 判断 72"/>
        <xdr:cNvSpPr/>
      </xdr:nvSpPr>
      <xdr:spPr>
        <a:xfrm>
          <a:off x="107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124477</xdr:rowOff>
    </xdr:from>
    <xdr:ext cx="469744" cy="259045"/>
    <xdr:sp macro="" textlink="">
      <xdr:nvSpPr>
        <xdr:cNvPr id="74" name="テキスト ボックス 73"/>
        <xdr:cNvSpPr txBox="1"/>
      </xdr:nvSpPr>
      <xdr:spPr>
        <a:xfrm>
          <a:off x="895428"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143764</xdr:rowOff>
    </xdr:from>
    <xdr:to>
      <xdr:col>24</xdr:col>
      <xdr:colOff>114300</xdr:colOff>
      <xdr:row>32</xdr:row>
      <xdr:rowOff>73914</xdr:rowOff>
    </xdr:to>
    <xdr:sp macro="" textlink="">
      <xdr:nvSpPr>
        <xdr:cNvPr id="80" name="楕円 79"/>
        <xdr:cNvSpPr/>
      </xdr:nvSpPr>
      <xdr:spPr>
        <a:xfrm>
          <a:off x="45847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96791</xdr:rowOff>
    </xdr:from>
    <xdr:ext cx="469744" cy="259045"/>
    <xdr:sp macro="" textlink="">
      <xdr:nvSpPr>
        <xdr:cNvPr id="81" name="議会費該当値テキスト"/>
        <xdr:cNvSpPr txBox="1"/>
      </xdr:nvSpPr>
      <xdr:spPr>
        <a:xfrm>
          <a:off x="4686300" y="54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22606</xdr:rowOff>
    </xdr:from>
    <xdr:to>
      <xdr:col>20</xdr:col>
      <xdr:colOff>38100</xdr:colOff>
      <xdr:row>31</xdr:row>
      <xdr:rowOff>124206</xdr:rowOff>
    </xdr:to>
    <xdr:sp macro="" textlink="">
      <xdr:nvSpPr>
        <xdr:cNvPr id="82" name="楕円 81"/>
        <xdr:cNvSpPr/>
      </xdr:nvSpPr>
      <xdr:spPr>
        <a:xfrm>
          <a:off x="3746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140733</xdr:rowOff>
    </xdr:from>
    <xdr:ext cx="469744" cy="259045"/>
    <xdr:sp macro="" textlink="">
      <xdr:nvSpPr>
        <xdr:cNvPr id="83" name="テキスト ボックス 82"/>
        <xdr:cNvSpPr txBox="1"/>
      </xdr:nvSpPr>
      <xdr:spPr>
        <a:xfrm>
          <a:off x="3562428" y="51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104902</xdr:rowOff>
    </xdr:from>
    <xdr:to>
      <xdr:col>15</xdr:col>
      <xdr:colOff>101600</xdr:colOff>
      <xdr:row>30</xdr:row>
      <xdr:rowOff>35052</xdr:rowOff>
    </xdr:to>
    <xdr:sp macro="" textlink="">
      <xdr:nvSpPr>
        <xdr:cNvPr id="84" name="楕円 83"/>
        <xdr:cNvSpPr/>
      </xdr:nvSpPr>
      <xdr:spPr>
        <a:xfrm>
          <a:off x="2857500" y="50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51579</xdr:rowOff>
    </xdr:from>
    <xdr:ext cx="469744" cy="259045"/>
    <xdr:sp macro="" textlink="">
      <xdr:nvSpPr>
        <xdr:cNvPr id="85" name="テキスト ボックス 84"/>
        <xdr:cNvSpPr txBox="1"/>
      </xdr:nvSpPr>
      <xdr:spPr>
        <a:xfrm>
          <a:off x="2673428" y="48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100330</xdr:rowOff>
    </xdr:from>
    <xdr:to>
      <xdr:col>10</xdr:col>
      <xdr:colOff>165100</xdr:colOff>
      <xdr:row>30</xdr:row>
      <xdr:rowOff>30480</xdr:rowOff>
    </xdr:to>
    <xdr:sp macro="" textlink="">
      <xdr:nvSpPr>
        <xdr:cNvPr id="86" name="楕円 85"/>
        <xdr:cNvSpPr/>
      </xdr:nvSpPr>
      <xdr:spPr>
        <a:xfrm>
          <a:off x="1968500" y="50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47007</xdr:rowOff>
    </xdr:from>
    <xdr:ext cx="469744" cy="259045"/>
    <xdr:sp macro="" textlink="">
      <xdr:nvSpPr>
        <xdr:cNvPr id="87" name="テキスト ボックス 86"/>
        <xdr:cNvSpPr txBox="1"/>
      </xdr:nvSpPr>
      <xdr:spPr>
        <a:xfrm>
          <a:off x="1784428" y="48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128524</xdr:rowOff>
    </xdr:from>
    <xdr:to>
      <xdr:col>6</xdr:col>
      <xdr:colOff>38100</xdr:colOff>
      <xdr:row>30</xdr:row>
      <xdr:rowOff>58674</xdr:rowOff>
    </xdr:to>
    <xdr:sp macro="" textlink="">
      <xdr:nvSpPr>
        <xdr:cNvPr id="88" name="楕円 87"/>
        <xdr:cNvSpPr/>
      </xdr:nvSpPr>
      <xdr:spPr>
        <a:xfrm>
          <a:off x="1079500" y="51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75201</xdr:rowOff>
    </xdr:from>
    <xdr:ext cx="469744" cy="259045"/>
    <xdr:sp macro="" textlink="">
      <xdr:nvSpPr>
        <xdr:cNvPr id="89" name="テキスト ボックス 88"/>
        <xdr:cNvSpPr txBox="1"/>
      </xdr:nvSpPr>
      <xdr:spPr>
        <a:xfrm>
          <a:off x="895428" y="48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1" name="直線コネクタ 110"/>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2"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3" name="直線コネクタ 112"/>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4"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5" name="直線コネクタ 114"/>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132138</xdr:rowOff>
    </xdr:from>
    <xdr:to>
      <xdr:col>24</xdr:col>
      <xdr:colOff>63500</xdr:colOff>
      <xdr:row>57</xdr:row>
      <xdr:rowOff>149228</xdr:rowOff>
    </xdr:to>
    <xdr:cxnSp macro="">
      <xdr:nvCxnSpPr>
        <xdr:cNvPr id="116" name="直線コネクタ 115"/>
        <xdr:cNvCxnSpPr/>
      </xdr:nvCxnSpPr>
      <xdr:spPr>
        <a:xfrm flipV="1">
          <a:off x="3797300" y="9904788"/>
          <a:ext cx="8382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7"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18" name="フローチャート: 判断 117"/>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149228</xdr:rowOff>
    </xdr:from>
    <xdr:to>
      <xdr:col>19</xdr:col>
      <xdr:colOff>177800</xdr:colOff>
      <xdr:row>57</xdr:row>
      <xdr:rowOff>161339</xdr:rowOff>
    </xdr:to>
    <xdr:cxnSp macro="">
      <xdr:nvCxnSpPr>
        <xdr:cNvPr id="119" name="直線コネクタ 118"/>
        <xdr:cNvCxnSpPr/>
      </xdr:nvCxnSpPr>
      <xdr:spPr>
        <a:xfrm flipV="1">
          <a:off x="2908300" y="9921878"/>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0" name="フローチャート: 判断 119"/>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1" name="テキスト ボックス 120"/>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158559</xdr:rowOff>
    </xdr:from>
    <xdr:to>
      <xdr:col>15</xdr:col>
      <xdr:colOff>50800</xdr:colOff>
      <xdr:row>57</xdr:row>
      <xdr:rowOff>161339</xdr:rowOff>
    </xdr:to>
    <xdr:cxnSp macro="">
      <xdr:nvCxnSpPr>
        <xdr:cNvPr id="122" name="直線コネクタ 121"/>
        <xdr:cNvCxnSpPr/>
      </xdr:nvCxnSpPr>
      <xdr:spPr>
        <a:xfrm>
          <a:off x="2019300" y="9931209"/>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3" name="フローチャート: 判断 122"/>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4" name="テキスト ボックス 123"/>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138823</xdr:rowOff>
    </xdr:from>
    <xdr:to>
      <xdr:col>10</xdr:col>
      <xdr:colOff>114300</xdr:colOff>
      <xdr:row>57</xdr:row>
      <xdr:rowOff>158559</xdr:rowOff>
    </xdr:to>
    <xdr:cxnSp macro="">
      <xdr:nvCxnSpPr>
        <xdr:cNvPr id="125" name="直線コネクタ 124"/>
        <xdr:cNvCxnSpPr/>
      </xdr:nvCxnSpPr>
      <xdr:spPr>
        <a:xfrm>
          <a:off x="1130300" y="991147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81338</xdr:rowOff>
    </xdr:from>
    <xdr:to>
      <xdr:col>24</xdr:col>
      <xdr:colOff>114300</xdr:colOff>
      <xdr:row>58</xdr:row>
      <xdr:rowOff>11488</xdr:rowOff>
    </xdr:to>
    <xdr:sp macro="" textlink="">
      <xdr:nvSpPr>
        <xdr:cNvPr id="135" name="楕円 134"/>
        <xdr:cNvSpPr/>
      </xdr:nvSpPr>
      <xdr:spPr>
        <a:xfrm>
          <a:off x="4584700" y="98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6"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98428</xdr:rowOff>
    </xdr:from>
    <xdr:to>
      <xdr:col>20</xdr:col>
      <xdr:colOff>38100</xdr:colOff>
      <xdr:row>58</xdr:row>
      <xdr:rowOff>28578</xdr:rowOff>
    </xdr:to>
    <xdr:sp macro="" textlink="">
      <xdr:nvSpPr>
        <xdr:cNvPr id="137" name="楕円 136"/>
        <xdr:cNvSpPr/>
      </xdr:nvSpPr>
      <xdr:spPr>
        <a:xfrm>
          <a:off x="3746500" y="98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19705</xdr:rowOff>
    </xdr:from>
    <xdr:ext cx="534377" cy="259045"/>
    <xdr:sp macro="" textlink="">
      <xdr:nvSpPr>
        <xdr:cNvPr id="138" name="テキスト ボックス 137"/>
        <xdr:cNvSpPr txBox="1"/>
      </xdr:nvSpPr>
      <xdr:spPr>
        <a:xfrm>
          <a:off x="3530111" y="99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110539</xdr:rowOff>
    </xdr:from>
    <xdr:to>
      <xdr:col>15</xdr:col>
      <xdr:colOff>101600</xdr:colOff>
      <xdr:row>58</xdr:row>
      <xdr:rowOff>40689</xdr:rowOff>
    </xdr:to>
    <xdr:sp macro="" textlink="">
      <xdr:nvSpPr>
        <xdr:cNvPr id="139" name="楕円 138"/>
        <xdr:cNvSpPr/>
      </xdr:nvSpPr>
      <xdr:spPr>
        <a:xfrm>
          <a:off x="2857500" y="98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31816</xdr:rowOff>
    </xdr:from>
    <xdr:ext cx="534377" cy="259045"/>
    <xdr:sp macro="" textlink="">
      <xdr:nvSpPr>
        <xdr:cNvPr id="140" name="テキスト ボックス 139"/>
        <xdr:cNvSpPr txBox="1"/>
      </xdr:nvSpPr>
      <xdr:spPr>
        <a:xfrm>
          <a:off x="2641111" y="99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107759</xdr:rowOff>
    </xdr:from>
    <xdr:to>
      <xdr:col>10</xdr:col>
      <xdr:colOff>165100</xdr:colOff>
      <xdr:row>58</xdr:row>
      <xdr:rowOff>37909</xdr:rowOff>
    </xdr:to>
    <xdr:sp macro="" textlink="">
      <xdr:nvSpPr>
        <xdr:cNvPr id="141" name="楕円 140"/>
        <xdr:cNvSpPr/>
      </xdr:nvSpPr>
      <xdr:spPr>
        <a:xfrm>
          <a:off x="1968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29036</xdr:rowOff>
    </xdr:from>
    <xdr:ext cx="534377" cy="259045"/>
    <xdr:sp macro="" textlink="">
      <xdr:nvSpPr>
        <xdr:cNvPr id="142" name="テキスト ボックス 141"/>
        <xdr:cNvSpPr txBox="1"/>
      </xdr:nvSpPr>
      <xdr:spPr>
        <a:xfrm>
          <a:off x="1752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88023</xdr:rowOff>
    </xdr:from>
    <xdr:to>
      <xdr:col>6</xdr:col>
      <xdr:colOff>38100</xdr:colOff>
      <xdr:row>58</xdr:row>
      <xdr:rowOff>18173</xdr:rowOff>
    </xdr:to>
    <xdr:sp macro="" textlink="">
      <xdr:nvSpPr>
        <xdr:cNvPr id="143" name="楕円 142"/>
        <xdr:cNvSpPr/>
      </xdr:nvSpPr>
      <xdr:spPr>
        <a:xfrm>
          <a:off x="1079500" y="98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9300</xdr:rowOff>
    </xdr:from>
    <xdr:ext cx="534377" cy="259045"/>
    <xdr:sp macro="" textlink="">
      <xdr:nvSpPr>
        <xdr:cNvPr id="144" name="テキスト ボックス 143"/>
        <xdr:cNvSpPr txBox="1"/>
      </xdr:nvSpPr>
      <xdr:spPr>
        <a:xfrm>
          <a:off x="863111" y="99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69" name="直線コネクタ 168"/>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0"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1" name="直線コネクタ 170"/>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2"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3" name="直線コネクタ 172"/>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122155</xdr:rowOff>
    </xdr:from>
    <xdr:to>
      <xdr:col>24</xdr:col>
      <xdr:colOff>63500</xdr:colOff>
      <xdr:row>76</xdr:row>
      <xdr:rowOff>10407</xdr:rowOff>
    </xdr:to>
    <xdr:cxnSp macro="">
      <xdr:nvCxnSpPr>
        <xdr:cNvPr id="174" name="直線コネクタ 173"/>
        <xdr:cNvCxnSpPr/>
      </xdr:nvCxnSpPr>
      <xdr:spPr>
        <a:xfrm flipV="1">
          <a:off x="3797300" y="12980905"/>
          <a:ext cx="8382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5"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6" name="フローチャート: 判断 175"/>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151967</xdr:rowOff>
    </xdr:from>
    <xdr:to>
      <xdr:col>19</xdr:col>
      <xdr:colOff>177800</xdr:colOff>
      <xdr:row>76</xdr:row>
      <xdr:rowOff>10407</xdr:rowOff>
    </xdr:to>
    <xdr:cxnSp macro="">
      <xdr:nvCxnSpPr>
        <xdr:cNvPr id="177" name="直線コネクタ 176"/>
        <xdr:cNvCxnSpPr/>
      </xdr:nvCxnSpPr>
      <xdr:spPr>
        <a:xfrm>
          <a:off x="2908300" y="13010717"/>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78" name="フローチャート: 判断 177"/>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79" name="テキスト ボックス 178"/>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52356</xdr:rowOff>
    </xdr:from>
    <xdr:to>
      <xdr:col>15</xdr:col>
      <xdr:colOff>50800</xdr:colOff>
      <xdr:row>75</xdr:row>
      <xdr:rowOff>151967</xdr:rowOff>
    </xdr:to>
    <xdr:cxnSp macro="">
      <xdr:nvCxnSpPr>
        <xdr:cNvPr id="180" name="直線コネクタ 179"/>
        <xdr:cNvCxnSpPr/>
      </xdr:nvCxnSpPr>
      <xdr:spPr>
        <a:xfrm>
          <a:off x="2019300" y="12911106"/>
          <a:ext cx="889000" cy="9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1" name="フローチャート: 判断 180"/>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2" name="テキスト ボックス 181"/>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52356</xdr:rowOff>
    </xdr:from>
    <xdr:to>
      <xdr:col>10</xdr:col>
      <xdr:colOff>114300</xdr:colOff>
      <xdr:row>76</xdr:row>
      <xdr:rowOff>43517</xdr:rowOff>
    </xdr:to>
    <xdr:cxnSp macro="">
      <xdr:nvCxnSpPr>
        <xdr:cNvPr id="183" name="直線コネクタ 182"/>
        <xdr:cNvCxnSpPr/>
      </xdr:nvCxnSpPr>
      <xdr:spPr>
        <a:xfrm flipV="1">
          <a:off x="1130300" y="12911106"/>
          <a:ext cx="889000" cy="1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4" name="フローチャート: 判断 183"/>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5" name="テキスト ボックス 184"/>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6" name="フローチャート: 判断 185"/>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7" name="テキスト ボックス 186"/>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71355</xdr:rowOff>
    </xdr:from>
    <xdr:to>
      <xdr:col>24</xdr:col>
      <xdr:colOff>114300</xdr:colOff>
      <xdr:row>76</xdr:row>
      <xdr:rowOff>1505</xdr:rowOff>
    </xdr:to>
    <xdr:sp macro="" textlink="">
      <xdr:nvSpPr>
        <xdr:cNvPr id="193" name="楕円 192"/>
        <xdr:cNvSpPr/>
      </xdr:nvSpPr>
      <xdr:spPr>
        <a:xfrm>
          <a:off x="4584700" y="129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49782</xdr:rowOff>
    </xdr:from>
    <xdr:ext cx="599010" cy="259045"/>
    <xdr:sp macro="" textlink="">
      <xdr:nvSpPr>
        <xdr:cNvPr id="194" name="民生費該当値テキスト"/>
        <xdr:cNvSpPr txBox="1"/>
      </xdr:nvSpPr>
      <xdr:spPr>
        <a:xfrm>
          <a:off x="4686300" y="129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131058</xdr:rowOff>
    </xdr:from>
    <xdr:to>
      <xdr:col>20</xdr:col>
      <xdr:colOff>38100</xdr:colOff>
      <xdr:row>76</xdr:row>
      <xdr:rowOff>61209</xdr:rowOff>
    </xdr:to>
    <xdr:sp macro="" textlink="">
      <xdr:nvSpPr>
        <xdr:cNvPr id="195" name="楕円 194"/>
        <xdr:cNvSpPr/>
      </xdr:nvSpPr>
      <xdr:spPr>
        <a:xfrm>
          <a:off x="3746500" y="12989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52334</xdr:rowOff>
    </xdr:from>
    <xdr:ext cx="599010" cy="259045"/>
    <xdr:sp macro="" textlink="">
      <xdr:nvSpPr>
        <xdr:cNvPr id="196" name="テキスト ボックス 195"/>
        <xdr:cNvSpPr txBox="1"/>
      </xdr:nvSpPr>
      <xdr:spPr>
        <a:xfrm>
          <a:off x="3497795" y="1308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101168</xdr:rowOff>
    </xdr:from>
    <xdr:to>
      <xdr:col>15</xdr:col>
      <xdr:colOff>101600</xdr:colOff>
      <xdr:row>76</xdr:row>
      <xdr:rowOff>31319</xdr:rowOff>
    </xdr:to>
    <xdr:sp macro="" textlink="">
      <xdr:nvSpPr>
        <xdr:cNvPr id="197" name="楕円 196"/>
        <xdr:cNvSpPr/>
      </xdr:nvSpPr>
      <xdr:spPr>
        <a:xfrm>
          <a:off x="2857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47845</xdr:rowOff>
    </xdr:from>
    <xdr:ext cx="599010" cy="259045"/>
    <xdr:sp macro="" textlink="">
      <xdr:nvSpPr>
        <xdr:cNvPr id="198" name="テキスト ボックス 197"/>
        <xdr:cNvSpPr txBox="1"/>
      </xdr:nvSpPr>
      <xdr:spPr>
        <a:xfrm>
          <a:off x="2608795" y="127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1556</xdr:rowOff>
    </xdr:from>
    <xdr:to>
      <xdr:col>10</xdr:col>
      <xdr:colOff>165100</xdr:colOff>
      <xdr:row>75</xdr:row>
      <xdr:rowOff>103156</xdr:rowOff>
    </xdr:to>
    <xdr:sp macro="" textlink="">
      <xdr:nvSpPr>
        <xdr:cNvPr id="199" name="楕円 198"/>
        <xdr:cNvSpPr/>
      </xdr:nvSpPr>
      <xdr:spPr>
        <a:xfrm>
          <a:off x="1968500" y="128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94283</xdr:rowOff>
    </xdr:from>
    <xdr:ext cx="599010" cy="259045"/>
    <xdr:sp macro="" textlink="">
      <xdr:nvSpPr>
        <xdr:cNvPr id="200" name="テキスト ボックス 199"/>
        <xdr:cNvSpPr txBox="1"/>
      </xdr:nvSpPr>
      <xdr:spPr>
        <a:xfrm>
          <a:off x="1719795" y="129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164167</xdr:rowOff>
    </xdr:from>
    <xdr:to>
      <xdr:col>6</xdr:col>
      <xdr:colOff>38100</xdr:colOff>
      <xdr:row>76</xdr:row>
      <xdr:rowOff>94317</xdr:rowOff>
    </xdr:to>
    <xdr:sp macro="" textlink="">
      <xdr:nvSpPr>
        <xdr:cNvPr id="201" name="楕円 200"/>
        <xdr:cNvSpPr/>
      </xdr:nvSpPr>
      <xdr:spPr>
        <a:xfrm>
          <a:off x="1079500" y="130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85444</xdr:rowOff>
    </xdr:from>
    <xdr:ext cx="599010" cy="259045"/>
    <xdr:sp macro="" textlink="">
      <xdr:nvSpPr>
        <xdr:cNvPr id="202" name="テキスト ボックス 201"/>
        <xdr:cNvSpPr txBox="1"/>
      </xdr:nvSpPr>
      <xdr:spPr>
        <a:xfrm>
          <a:off x="830795" y="131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28" name="直線コネクタ 227"/>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29"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0" name="直線コネクタ 229"/>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1"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2" name="直線コネクタ 231"/>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89745</xdr:rowOff>
    </xdr:from>
    <xdr:to>
      <xdr:col>24</xdr:col>
      <xdr:colOff>63500</xdr:colOff>
      <xdr:row>97</xdr:row>
      <xdr:rowOff>101186</xdr:rowOff>
    </xdr:to>
    <xdr:cxnSp macro="">
      <xdr:nvCxnSpPr>
        <xdr:cNvPr id="233" name="直線コネクタ 232"/>
        <xdr:cNvCxnSpPr/>
      </xdr:nvCxnSpPr>
      <xdr:spPr>
        <a:xfrm flipV="1">
          <a:off x="3797300" y="16377495"/>
          <a:ext cx="838200" cy="3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100235</xdr:rowOff>
    </xdr:from>
    <xdr:ext cx="534377" cy="259045"/>
    <xdr:sp macro="" textlink="">
      <xdr:nvSpPr>
        <xdr:cNvPr id="234" name="衛生費平均値テキスト"/>
        <xdr:cNvSpPr txBox="1"/>
      </xdr:nvSpPr>
      <xdr:spPr>
        <a:xfrm>
          <a:off x="4686300" y="1655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5" name="フローチャート: 判断 234"/>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101186</xdr:rowOff>
    </xdr:from>
    <xdr:to>
      <xdr:col>19</xdr:col>
      <xdr:colOff>177800</xdr:colOff>
      <xdr:row>98</xdr:row>
      <xdr:rowOff>26989</xdr:rowOff>
    </xdr:to>
    <xdr:cxnSp macro="">
      <xdr:nvCxnSpPr>
        <xdr:cNvPr id="236" name="直線コネクタ 235"/>
        <xdr:cNvCxnSpPr/>
      </xdr:nvCxnSpPr>
      <xdr:spPr>
        <a:xfrm flipV="1">
          <a:off x="2908300" y="16731836"/>
          <a:ext cx="889000" cy="9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7" name="フローチャート: 判断 236"/>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130936</xdr:rowOff>
    </xdr:from>
    <xdr:ext cx="534377" cy="259045"/>
    <xdr:sp macro="" textlink="">
      <xdr:nvSpPr>
        <xdr:cNvPr id="238" name="テキスト ボックス 237"/>
        <xdr:cNvSpPr txBox="1"/>
      </xdr:nvSpPr>
      <xdr:spPr>
        <a:xfrm>
          <a:off x="3530111" y="16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23256</xdr:rowOff>
    </xdr:from>
    <xdr:to>
      <xdr:col>15</xdr:col>
      <xdr:colOff>50800</xdr:colOff>
      <xdr:row>98</xdr:row>
      <xdr:rowOff>26989</xdr:rowOff>
    </xdr:to>
    <xdr:cxnSp macro="">
      <xdr:nvCxnSpPr>
        <xdr:cNvPr id="239" name="直線コネクタ 238"/>
        <xdr:cNvCxnSpPr/>
      </xdr:nvCxnSpPr>
      <xdr:spPr>
        <a:xfrm>
          <a:off x="2019300" y="1682535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0" name="フローチャート: 判断 239"/>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1" name="テキスト ボックス 240"/>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23256</xdr:rowOff>
    </xdr:from>
    <xdr:to>
      <xdr:col>10</xdr:col>
      <xdr:colOff>114300</xdr:colOff>
      <xdr:row>98</xdr:row>
      <xdr:rowOff>23397</xdr:rowOff>
    </xdr:to>
    <xdr:cxnSp macro="">
      <xdr:nvCxnSpPr>
        <xdr:cNvPr id="242" name="直線コネクタ 241"/>
        <xdr:cNvCxnSpPr/>
      </xdr:nvCxnSpPr>
      <xdr:spPr>
        <a:xfrm flipV="1">
          <a:off x="1130300" y="16825356"/>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43321</xdr:rowOff>
    </xdr:from>
    <xdr:to>
      <xdr:col>10</xdr:col>
      <xdr:colOff>165100</xdr:colOff>
      <xdr:row>97</xdr:row>
      <xdr:rowOff>144921</xdr:rowOff>
    </xdr:to>
    <xdr:sp macro="" textlink="">
      <xdr:nvSpPr>
        <xdr:cNvPr id="243" name="フローチャート: 判断 242"/>
        <xdr:cNvSpPr/>
      </xdr:nvSpPr>
      <xdr:spPr>
        <a:xfrm>
          <a:off x="1968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161448</xdr:rowOff>
    </xdr:from>
    <xdr:ext cx="534377" cy="259045"/>
    <xdr:sp macro="" textlink="">
      <xdr:nvSpPr>
        <xdr:cNvPr id="244" name="テキスト ボックス 243"/>
        <xdr:cNvSpPr txBox="1"/>
      </xdr:nvSpPr>
      <xdr:spPr>
        <a:xfrm>
          <a:off x="1752111" y="164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48754</xdr:rowOff>
    </xdr:from>
    <xdr:to>
      <xdr:col>6</xdr:col>
      <xdr:colOff>38100</xdr:colOff>
      <xdr:row>97</xdr:row>
      <xdr:rowOff>150354</xdr:rowOff>
    </xdr:to>
    <xdr:sp macro="" textlink="">
      <xdr:nvSpPr>
        <xdr:cNvPr id="245" name="フローチャート: 判断 244"/>
        <xdr:cNvSpPr/>
      </xdr:nvSpPr>
      <xdr:spPr>
        <a:xfrm>
          <a:off x="1079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166881</xdr:rowOff>
    </xdr:from>
    <xdr:ext cx="534377" cy="259045"/>
    <xdr:sp macro="" textlink="">
      <xdr:nvSpPr>
        <xdr:cNvPr id="246" name="テキスト ボックス 245"/>
        <xdr:cNvSpPr txBox="1"/>
      </xdr:nvSpPr>
      <xdr:spPr>
        <a:xfrm>
          <a:off x="863111" y="164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38945</xdr:rowOff>
    </xdr:from>
    <xdr:to>
      <xdr:col>24</xdr:col>
      <xdr:colOff>114300</xdr:colOff>
      <xdr:row>95</xdr:row>
      <xdr:rowOff>140545</xdr:rowOff>
    </xdr:to>
    <xdr:sp macro="" textlink="">
      <xdr:nvSpPr>
        <xdr:cNvPr id="252" name="楕円 251"/>
        <xdr:cNvSpPr/>
      </xdr:nvSpPr>
      <xdr:spPr>
        <a:xfrm>
          <a:off x="4584700" y="163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61822</xdr:rowOff>
    </xdr:from>
    <xdr:ext cx="534377" cy="259045"/>
    <xdr:sp macro="" textlink="">
      <xdr:nvSpPr>
        <xdr:cNvPr id="253" name="衛生費該当値テキスト"/>
        <xdr:cNvSpPr txBox="1"/>
      </xdr:nvSpPr>
      <xdr:spPr>
        <a:xfrm>
          <a:off x="4686300" y="1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50386</xdr:rowOff>
    </xdr:from>
    <xdr:to>
      <xdr:col>20</xdr:col>
      <xdr:colOff>38100</xdr:colOff>
      <xdr:row>97</xdr:row>
      <xdr:rowOff>151986</xdr:rowOff>
    </xdr:to>
    <xdr:sp macro="" textlink="">
      <xdr:nvSpPr>
        <xdr:cNvPr id="254" name="楕円 253"/>
        <xdr:cNvSpPr/>
      </xdr:nvSpPr>
      <xdr:spPr>
        <a:xfrm>
          <a:off x="3746500" y="166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143113</xdr:rowOff>
    </xdr:from>
    <xdr:ext cx="534377" cy="259045"/>
    <xdr:sp macro="" textlink="">
      <xdr:nvSpPr>
        <xdr:cNvPr id="255" name="テキスト ボックス 254"/>
        <xdr:cNvSpPr txBox="1"/>
      </xdr:nvSpPr>
      <xdr:spPr>
        <a:xfrm>
          <a:off x="3530111" y="167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147639</xdr:rowOff>
    </xdr:from>
    <xdr:to>
      <xdr:col>15</xdr:col>
      <xdr:colOff>101600</xdr:colOff>
      <xdr:row>98</xdr:row>
      <xdr:rowOff>77789</xdr:rowOff>
    </xdr:to>
    <xdr:sp macro="" textlink="">
      <xdr:nvSpPr>
        <xdr:cNvPr id="256" name="楕円 255"/>
        <xdr:cNvSpPr/>
      </xdr:nvSpPr>
      <xdr:spPr>
        <a:xfrm>
          <a:off x="2857500" y="167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68916</xdr:rowOff>
    </xdr:from>
    <xdr:ext cx="534377" cy="259045"/>
    <xdr:sp macro="" textlink="">
      <xdr:nvSpPr>
        <xdr:cNvPr id="257" name="テキスト ボックス 256"/>
        <xdr:cNvSpPr txBox="1"/>
      </xdr:nvSpPr>
      <xdr:spPr>
        <a:xfrm>
          <a:off x="2641111" y="168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143906</xdr:rowOff>
    </xdr:from>
    <xdr:to>
      <xdr:col>10</xdr:col>
      <xdr:colOff>165100</xdr:colOff>
      <xdr:row>98</xdr:row>
      <xdr:rowOff>74056</xdr:rowOff>
    </xdr:to>
    <xdr:sp macro="" textlink="">
      <xdr:nvSpPr>
        <xdr:cNvPr id="258" name="楕円 257"/>
        <xdr:cNvSpPr/>
      </xdr:nvSpPr>
      <xdr:spPr>
        <a:xfrm>
          <a:off x="1968500" y="167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65183</xdr:rowOff>
    </xdr:from>
    <xdr:ext cx="534377" cy="259045"/>
    <xdr:sp macro="" textlink="">
      <xdr:nvSpPr>
        <xdr:cNvPr id="259" name="テキスト ボックス 258"/>
        <xdr:cNvSpPr txBox="1"/>
      </xdr:nvSpPr>
      <xdr:spPr>
        <a:xfrm>
          <a:off x="1752111" y="168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144047</xdr:rowOff>
    </xdr:from>
    <xdr:to>
      <xdr:col>6</xdr:col>
      <xdr:colOff>38100</xdr:colOff>
      <xdr:row>98</xdr:row>
      <xdr:rowOff>74197</xdr:rowOff>
    </xdr:to>
    <xdr:sp macro="" textlink="">
      <xdr:nvSpPr>
        <xdr:cNvPr id="260" name="楕円 259"/>
        <xdr:cNvSpPr/>
      </xdr:nvSpPr>
      <xdr:spPr>
        <a:xfrm>
          <a:off x="1079500" y="167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65324</xdr:rowOff>
    </xdr:from>
    <xdr:ext cx="534377" cy="259045"/>
    <xdr:sp macro="" textlink="">
      <xdr:nvSpPr>
        <xdr:cNvPr id="261" name="テキスト ボックス 260"/>
        <xdr:cNvSpPr txBox="1"/>
      </xdr:nvSpPr>
      <xdr:spPr>
        <a:xfrm>
          <a:off x="863111" y="1686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3" name="直線コネクタ 282"/>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4"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5" name="直線コネクタ 284"/>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6"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7" name="直線コネクタ 286"/>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127813</xdr:rowOff>
    </xdr:from>
    <xdr:to>
      <xdr:col>55</xdr:col>
      <xdr:colOff>0</xdr:colOff>
      <xdr:row>38</xdr:row>
      <xdr:rowOff>128636</xdr:rowOff>
    </xdr:to>
    <xdr:cxnSp macro="">
      <xdr:nvCxnSpPr>
        <xdr:cNvPr id="288" name="直線コネクタ 287"/>
        <xdr:cNvCxnSpPr/>
      </xdr:nvCxnSpPr>
      <xdr:spPr>
        <a:xfrm>
          <a:off x="9639300" y="6642913"/>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89"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0" name="フローチャート: 判断 289"/>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127173</xdr:rowOff>
    </xdr:from>
    <xdr:to>
      <xdr:col>50</xdr:col>
      <xdr:colOff>114300</xdr:colOff>
      <xdr:row>38</xdr:row>
      <xdr:rowOff>127813</xdr:rowOff>
    </xdr:to>
    <xdr:cxnSp macro="">
      <xdr:nvCxnSpPr>
        <xdr:cNvPr id="291" name="直線コネクタ 290"/>
        <xdr:cNvCxnSpPr/>
      </xdr:nvCxnSpPr>
      <xdr:spPr>
        <a:xfrm>
          <a:off x="8750300" y="664227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2" name="フローチャート: 判断 291"/>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3" name="テキスト ボックス 292"/>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94620</xdr:rowOff>
    </xdr:from>
    <xdr:to>
      <xdr:col>45</xdr:col>
      <xdr:colOff>177800</xdr:colOff>
      <xdr:row>38</xdr:row>
      <xdr:rowOff>127173</xdr:rowOff>
    </xdr:to>
    <xdr:cxnSp macro="">
      <xdr:nvCxnSpPr>
        <xdr:cNvPr id="294" name="直線コネクタ 293"/>
        <xdr:cNvCxnSpPr/>
      </xdr:nvCxnSpPr>
      <xdr:spPr>
        <a:xfrm>
          <a:off x="7861300" y="660972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5" name="フローチャート: 判断 294"/>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6" name="テキスト ボックス 295"/>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88860</xdr:rowOff>
    </xdr:from>
    <xdr:to>
      <xdr:col>41</xdr:col>
      <xdr:colOff>50800</xdr:colOff>
      <xdr:row>38</xdr:row>
      <xdr:rowOff>94620</xdr:rowOff>
    </xdr:to>
    <xdr:cxnSp macro="">
      <xdr:nvCxnSpPr>
        <xdr:cNvPr id="297" name="直線コネクタ 296"/>
        <xdr:cNvCxnSpPr/>
      </xdr:nvCxnSpPr>
      <xdr:spPr>
        <a:xfrm>
          <a:off x="6972300" y="6603960"/>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8" name="フローチャート: 判断 297"/>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299" name="テキスト ボックス 298"/>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0" name="フローチャート: 判断 299"/>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1" name="テキスト ボックス 300"/>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77836</xdr:rowOff>
    </xdr:from>
    <xdr:to>
      <xdr:col>55</xdr:col>
      <xdr:colOff>50800</xdr:colOff>
      <xdr:row>39</xdr:row>
      <xdr:rowOff>7986</xdr:rowOff>
    </xdr:to>
    <xdr:sp macro="" textlink="">
      <xdr:nvSpPr>
        <xdr:cNvPr id="307" name="楕円 306"/>
        <xdr:cNvSpPr/>
      </xdr:nvSpPr>
      <xdr:spPr>
        <a:xfrm>
          <a:off x="104267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164213</xdr:rowOff>
    </xdr:from>
    <xdr:ext cx="378565" cy="259045"/>
    <xdr:sp macro="" textlink="">
      <xdr:nvSpPr>
        <xdr:cNvPr id="308" name="労働費該当値テキスト"/>
        <xdr:cNvSpPr txBox="1"/>
      </xdr:nvSpPr>
      <xdr:spPr>
        <a:xfrm>
          <a:off x="10528300" y="650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77013</xdr:rowOff>
    </xdr:from>
    <xdr:to>
      <xdr:col>50</xdr:col>
      <xdr:colOff>165100</xdr:colOff>
      <xdr:row>39</xdr:row>
      <xdr:rowOff>7163</xdr:rowOff>
    </xdr:to>
    <xdr:sp macro="" textlink="">
      <xdr:nvSpPr>
        <xdr:cNvPr id="309" name="楕円 308"/>
        <xdr:cNvSpPr/>
      </xdr:nvSpPr>
      <xdr:spPr>
        <a:xfrm>
          <a:off x="9588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169740</xdr:rowOff>
    </xdr:from>
    <xdr:ext cx="378565" cy="259045"/>
    <xdr:sp macro="" textlink="">
      <xdr:nvSpPr>
        <xdr:cNvPr id="310" name="テキスト ボックス 309"/>
        <xdr:cNvSpPr txBox="1"/>
      </xdr:nvSpPr>
      <xdr:spPr>
        <a:xfrm>
          <a:off x="9450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76373</xdr:rowOff>
    </xdr:from>
    <xdr:to>
      <xdr:col>46</xdr:col>
      <xdr:colOff>38100</xdr:colOff>
      <xdr:row>39</xdr:row>
      <xdr:rowOff>6523</xdr:rowOff>
    </xdr:to>
    <xdr:sp macro="" textlink="">
      <xdr:nvSpPr>
        <xdr:cNvPr id="311" name="楕円 310"/>
        <xdr:cNvSpPr/>
      </xdr:nvSpPr>
      <xdr:spPr>
        <a:xfrm>
          <a:off x="8699500" y="6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169100</xdr:rowOff>
    </xdr:from>
    <xdr:ext cx="378565" cy="259045"/>
    <xdr:sp macro="" textlink="">
      <xdr:nvSpPr>
        <xdr:cNvPr id="312" name="テキスト ボックス 311"/>
        <xdr:cNvSpPr txBox="1"/>
      </xdr:nvSpPr>
      <xdr:spPr>
        <a:xfrm>
          <a:off x="8561017" y="6684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43820</xdr:rowOff>
    </xdr:from>
    <xdr:to>
      <xdr:col>41</xdr:col>
      <xdr:colOff>101600</xdr:colOff>
      <xdr:row>38</xdr:row>
      <xdr:rowOff>145420</xdr:rowOff>
    </xdr:to>
    <xdr:sp macro="" textlink="">
      <xdr:nvSpPr>
        <xdr:cNvPr id="313" name="楕円 312"/>
        <xdr:cNvSpPr/>
      </xdr:nvSpPr>
      <xdr:spPr>
        <a:xfrm>
          <a:off x="7810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136547</xdr:rowOff>
    </xdr:from>
    <xdr:ext cx="378565" cy="259045"/>
    <xdr:sp macro="" textlink="">
      <xdr:nvSpPr>
        <xdr:cNvPr id="314" name="テキスト ボックス 313"/>
        <xdr:cNvSpPr txBox="1"/>
      </xdr:nvSpPr>
      <xdr:spPr>
        <a:xfrm>
          <a:off x="7672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38060</xdr:rowOff>
    </xdr:from>
    <xdr:to>
      <xdr:col>36</xdr:col>
      <xdr:colOff>165100</xdr:colOff>
      <xdr:row>38</xdr:row>
      <xdr:rowOff>139660</xdr:rowOff>
    </xdr:to>
    <xdr:sp macro="" textlink="">
      <xdr:nvSpPr>
        <xdr:cNvPr id="315" name="楕円 314"/>
        <xdr:cNvSpPr/>
      </xdr:nvSpPr>
      <xdr:spPr>
        <a:xfrm>
          <a:off x="6921500" y="65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130787</xdr:rowOff>
    </xdr:from>
    <xdr:ext cx="378565" cy="259045"/>
    <xdr:sp macro="" textlink="">
      <xdr:nvSpPr>
        <xdr:cNvPr id="316" name="テキスト ボックス 315"/>
        <xdr:cNvSpPr txBox="1"/>
      </xdr:nvSpPr>
      <xdr:spPr>
        <a:xfrm>
          <a:off x="6783017" y="664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8" name="直線コネクタ 337"/>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39"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0" name="直線コネクタ 339"/>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1"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2" name="直線コネクタ 341"/>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152090</xdr:rowOff>
    </xdr:from>
    <xdr:to>
      <xdr:col>55</xdr:col>
      <xdr:colOff>0</xdr:colOff>
      <xdr:row>56</xdr:row>
      <xdr:rowOff>167086</xdr:rowOff>
    </xdr:to>
    <xdr:cxnSp macro="">
      <xdr:nvCxnSpPr>
        <xdr:cNvPr id="343" name="直線コネクタ 342"/>
        <xdr:cNvCxnSpPr/>
      </xdr:nvCxnSpPr>
      <xdr:spPr>
        <a:xfrm flipV="1">
          <a:off x="9639300" y="9753290"/>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4"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5" name="フローチャート: 判断 344"/>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167086</xdr:rowOff>
    </xdr:from>
    <xdr:to>
      <xdr:col>50</xdr:col>
      <xdr:colOff>114300</xdr:colOff>
      <xdr:row>57</xdr:row>
      <xdr:rowOff>11684</xdr:rowOff>
    </xdr:to>
    <xdr:cxnSp macro="">
      <xdr:nvCxnSpPr>
        <xdr:cNvPr id="346" name="直線コネクタ 345"/>
        <xdr:cNvCxnSpPr/>
      </xdr:nvCxnSpPr>
      <xdr:spPr>
        <a:xfrm flipV="1">
          <a:off x="8750300" y="9768286"/>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7" name="フローチャート: 判断 346"/>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8" name="テキスト ボックス 347"/>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11684</xdr:rowOff>
    </xdr:from>
    <xdr:to>
      <xdr:col>45</xdr:col>
      <xdr:colOff>177800</xdr:colOff>
      <xdr:row>57</xdr:row>
      <xdr:rowOff>43756</xdr:rowOff>
    </xdr:to>
    <xdr:cxnSp macro="">
      <xdr:nvCxnSpPr>
        <xdr:cNvPr id="349" name="直線コネクタ 348"/>
        <xdr:cNvCxnSpPr/>
      </xdr:nvCxnSpPr>
      <xdr:spPr>
        <a:xfrm flipV="1">
          <a:off x="7861300" y="9784334"/>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0" name="フローチャート: 判断 349"/>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1" name="テキスト ボックス 350"/>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33972</xdr:rowOff>
    </xdr:from>
    <xdr:to>
      <xdr:col>41</xdr:col>
      <xdr:colOff>50800</xdr:colOff>
      <xdr:row>57</xdr:row>
      <xdr:rowOff>43756</xdr:rowOff>
    </xdr:to>
    <xdr:cxnSp macro="">
      <xdr:nvCxnSpPr>
        <xdr:cNvPr id="352" name="直線コネクタ 351"/>
        <xdr:cNvCxnSpPr/>
      </xdr:nvCxnSpPr>
      <xdr:spPr>
        <a:xfrm>
          <a:off x="6972300" y="980662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3" name="フローチャート: 判断 352"/>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162653</xdr:rowOff>
    </xdr:from>
    <xdr:ext cx="469744" cy="259045"/>
    <xdr:sp macro="" textlink="">
      <xdr:nvSpPr>
        <xdr:cNvPr id="354" name="テキスト ボックス 353"/>
        <xdr:cNvSpPr txBox="1"/>
      </xdr:nvSpPr>
      <xdr:spPr>
        <a:xfrm>
          <a:off x="7626428" y="99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5" name="フローチャート: 判断 354"/>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12463</xdr:rowOff>
    </xdr:from>
    <xdr:ext cx="469744" cy="259045"/>
    <xdr:sp macro="" textlink="">
      <xdr:nvSpPr>
        <xdr:cNvPr id="356" name="テキスト ボックス 355"/>
        <xdr:cNvSpPr txBox="1"/>
      </xdr:nvSpPr>
      <xdr:spPr>
        <a:xfrm>
          <a:off x="6737428"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101290</xdr:rowOff>
    </xdr:from>
    <xdr:to>
      <xdr:col>55</xdr:col>
      <xdr:colOff>50800</xdr:colOff>
      <xdr:row>57</xdr:row>
      <xdr:rowOff>31440</xdr:rowOff>
    </xdr:to>
    <xdr:sp macro="" textlink="">
      <xdr:nvSpPr>
        <xdr:cNvPr id="362" name="楕円 361"/>
        <xdr:cNvSpPr/>
      </xdr:nvSpPr>
      <xdr:spPr>
        <a:xfrm>
          <a:off x="10426700" y="97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124167</xdr:rowOff>
    </xdr:from>
    <xdr:ext cx="534377" cy="259045"/>
    <xdr:sp macro="" textlink="">
      <xdr:nvSpPr>
        <xdr:cNvPr id="363" name="農林水産業費該当値テキスト"/>
        <xdr:cNvSpPr txBox="1"/>
      </xdr:nvSpPr>
      <xdr:spPr>
        <a:xfrm>
          <a:off x="10528300" y="95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116286</xdr:rowOff>
    </xdr:from>
    <xdr:to>
      <xdr:col>50</xdr:col>
      <xdr:colOff>165100</xdr:colOff>
      <xdr:row>57</xdr:row>
      <xdr:rowOff>46436</xdr:rowOff>
    </xdr:to>
    <xdr:sp macro="" textlink="">
      <xdr:nvSpPr>
        <xdr:cNvPr id="364" name="楕円 363"/>
        <xdr:cNvSpPr/>
      </xdr:nvSpPr>
      <xdr:spPr>
        <a:xfrm>
          <a:off x="9588500" y="97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62963</xdr:rowOff>
    </xdr:from>
    <xdr:ext cx="534377" cy="259045"/>
    <xdr:sp macro="" textlink="">
      <xdr:nvSpPr>
        <xdr:cNvPr id="365" name="テキスト ボックス 364"/>
        <xdr:cNvSpPr txBox="1"/>
      </xdr:nvSpPr>
      <xdr:spPr>
        <a:xfrm>
          <a:off x="9372111" y="94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132334</xdr:rowOff>
    </xdr:from>
    <xdr:to>
      <xdr:col>46</xdr:col>
      <xdr:colOff>38100</xdr:colOff>
      <xdr:row>57</xdr:row>
      <xdr:rowOff>62484</xdr:rowOff>
    </xdr:to>
    <xdr:sp macro="" textlink="">
      <xdr:nvSpPr>
        <xdr:cNvPr id="366" name="楕円 365"/>
        <xdr:cNvSpPr/>
      </xdr:nvSpPr>
      <xdr:spPr>
        <a:xfrm>
          <a:off x="86995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79011</xdr:rowOff>
    </xdr:from>
    <xdr:ext cx="534377" cy="259045"/>
    <xdr:sp macro="" textlink="">
      <xdr:nvSpPr>
        <xdr:cNvPr id="367" name="テキスト ボックス 366"/>
        <xdr:cNvSpPr txBox="1"/>
      </xdr:nvSpPr>
      <xdr:spPr>
        <a:xfrm>
          <a:off x="8483111" y="95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164406</xdr:rowOff>
    </xdr:from>
    <xdr:to>
      <xdr:col>41</xdr:col>
      <xdr:colOff>101600</xdr:colOff>
      <xdr:row>57</xdr:row>
      <xdr:rowOff>94556</xdr:rowOff>
    </xdr:to>
    <xdr:sp macro="" textlink="">
      <xdr:nvSpPr>
        <xdr:cNvPr id="368" name="楕円 367"/>
        <xdr:cNvSpPr/>
      </xdr:nvSpPr>
      <xdr:spPr>
        <a:xfrm>
          <a:off x="7810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111083</xdr:rowOff>
    </xdr:from>
    <xdr:ext cx="534377" cy="259045"/>
    <xdr:sp macro="" textlink="">
      <xdr:nvSpPr>
        <xdr:cNvPr id="369" name="テキスト ボックス 368"/>
        <xdr:cNvSpPr txBox="1"/>
      </xdr:nvSpPr>
      <xdr:spPr>
        <a:xfrm>
          <a:off x="7594111" y="95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154622</xdr:rowOff>
    </xdr:from>
    <xdr:to>
      <xdr:col>36</xdr:col>
      <xdr:colOff>165100</xdr:colOff>
      <xdr:row>57</xdr:row>
      <xdr:rowOff>84772</xdr:rowOff>
    </xdr:to>
    <xdr:sp macro="" textlink="">
      <xdr:nvSpPr>
        <xdr:cNvPr id="370" name="楕円 369"/>
        <xdr:cNvSpPr/>
      </xdr:nvSpPr>
      <xdr:spPr>
        <a:xfrm>
          <a:off x="6921500" y="9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101299</xdr:rowOff>
    </xdr:from>
    <xdr:ext cx="534377" cy="259045"/>
    <xdr:sp macro="" textlink="">
      <xdr:nvSpPr>
        <xdr:cNvPr id="371" name="テキスト ボックス 370"/>
        <xdr:cNvSpPr txBox="1"/>
      </xdr:nvSpPr>
      <xdr:spPr>
        <a:xfrm>
          <a:off x="670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3" name="直線コネクタ 392"/>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4"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5" name="直線コネクタ 394"/>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6"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7" name="直線コネクタ 396"/>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6107</xdr:rowOff>
    </xdr:from>
    <xdr:to>
      <xdr:col>55</xdr:col>
      <xdr:colOff>0</xdr:colOff>
      <xdr:row>76</xdr:row>
      <xdr:rowOff>146467</xdr:rowOff>
    </xdr:to>
    <xdr:cxnSp macro="">
      <xdr:nvCxnSpPr>
        <xdr:cNvPr id="398" name="直線コネクタ 397"/>
        <xdr:cNvCxnSpPr/>
      </xdr:nvCxnSpPr>
      <xdr:spPr>
        <a:xfrm>
          <a:off x="9639300" y="13036307"/>
          <a:ext cx="8382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399"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0" name="フローチャート: 判断 399"/>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6107</xdr:rowOff>
    </xdr:from>
    <xdr:to>
      <xdr:col>50</xdr:col>
      <xdr:colOff>114300</xdr:colOff>
      <xdr:row>76</xdr:row>
      <xdr:rowOff>162514</xdr:rowOff>
    </xdr:to>
    <xdr:cxnSp macro="">
      <xdr:nvCxnSpPr>
        <xdr:cNvPr id="401" name="直線コネクタ 400"/>
        <xdr:cNvCxnSpPr/>
      </xdr:nvCxnSpPr>
      <xdr:spPr>
        <a:xfrm flipV="1">
          <a:off x="8750300" y="13036307"/>
          <a:ext cx="8890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2" name="フローチャート: 判断 401"/>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3" name="テキスト ボックス 402"/>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162514</xdr:rowOff>
    </xdr:from>
    <xdr:to>
      <xdr:col>45</xdr:col>
      <xdr:colOff>177800</xdr:colOff>
      <xdr:row>77</xdr:row>
      <xdr:rowOff>49678</xdr:rowOff>
    </xdr:to>
    <xdr:cxnSp macro="">
      <xdr:nvCxnSpPr>
        <xdr:cNvPr id="404" name="直線コネクタ 403"/>
        <xdr:cNvCxnSpPr/>
      </xdr:nvCxnSpPr>
      <xdr:spPr>
        <a:xfrm flipV="1">
          <a:off x="7861300" y="13192714"/>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5" name="フローチャート: 判断 404"/>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6" name="テキスト ボックス 405"/>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67737</xdr:rowOff>
    </xdr:from>
    <xdr:to>
      <xdr:col>41</xdr:col>
      <xdr:colOff>50800</xdr:colOff>
      <xdr:row>77</xdr:row>
      <xdr:rowOff>49678</xdr:rowOff>
    </xdr:to>
    <xdr:cxnSp macro="">
      <xdr:nvCxnSpPr>
        <xdr:cNvPr id="407" name="直線コネクタ 406"/>
        <xdr:cNvCxnSpPr/>
      </xdr:nvCxnSpPr>
      <xdr:spPr>
        <a:xfrm>
          <a:off x="6972300" y="13097937"/>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8" name="フローチャート: 判断 407"/>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09" name="テキスト ボックス 408"/>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0" name="フローチャート: 判断 409"/>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1" name="テキスト ボックス 410"/>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95667</xdr:rowOff>
    </xdr:from>
    <xdr:to>
      <xdr:col>55</xdr:col>
      <xdr:colOff>50800</xdr:colOff>
      <xdr:row>77</xdr:row>
      <xdr:rowOff>25817</xdr:rowOff>
    </xdr:to>
    <xdr:sp macro="" textlink="">
      <xdr:nvSpPr>
        <xdr:cNvPr id="417" name="楕円 416"/>
        <xdr:cNvSpPr/>
      </xdr:nvSpPr>
      <xdr:spPr>
        <a:xfrm>
          <a:off x="10426700" y="131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74094</xdr:rowOff>
    </xdr:from>
    <xdr:ext cx="469744" cy="259045"/>
    <xdr:sp macro="" textlink="">
      <xdr:nvSpPr>
        <xdr:cNvPr id="418" name="商工費該当値テキスト"/>
        <xdr:cNvSpPr txBox="1"/>
      </xdr:nvSpPr>
      <xdr:spPr>
        <a:xfrm>
          <a:off x="10528300" y="131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126756</xdr:rowOff>
    </xdr:from>
    <xdr:to>
      <xdr:col>50</xdr:col>
      <xdr:colOff>165100</xdr:colOff>
      <xdr:row>76</xdr:row>
      <xdr:rowOff>56905</xdr:rowOff>
    </xdr:to>
    <xdr:sp macro="" textlink="">
      <xdr:nvSpPr>
        <xdr:cNvPr id="419" name="楕円 418"/>
        <xdr:cNvSpPr/>
      </xdr:nvSpPr>
      <xdr:spPr>
        <a:xfrm>
          <a:off x="9588500" y="129855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73433</xdr:rowOff>
    </xdr:from>
    <xdr:ext cx="534377" cy="259045"/>
    <xdr:sp macro="" textlink="">
      <xdr:nvSpPr>
        <xdr:cNvPr id="420" name="テキスト ボックス 419"/>
        <xdr:cNvSpPr txBox="1"/>
      </xdr:nvSpPr>
      <xdr:spPr>
        <a:xfrm>
          <a:off x="9372111" y="127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111714</xdr:rowOff>
    </xdr:from>
    <xdr:to>
      <xdr:col>46</xdr:col>
      <xdr:colOff>38100</xdr:colOff>
      <xdr:row>77</xdr:row>
      <xdr:rowOff>41864</xdr:rowOff>
    </xdr:to>
    <xdr:sp macro="" textlink="">
      <xdr:nvSpPr>
        <xdr:cNvPr id="421" name="楕円 420"/>
        <xdr:cNvSpPr/>
      </xdr:nvSpPr>
      <xdr:spPr>
        <a:xfrm>
          <a:off x="8699500" y="131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32991</xdr:rowOff>
    </xdr:from>
    <xdr:ext cx="469744" cy="259045"/>
    <xdr:sp macro="" textlink="">
      <xdr:nvSpPr>
        <xdr:cNvPr id="422" name="テキスト ボックス 421"/>
        <xdr:cNvSpPr txBox="1"/>
      </xdr:nvSpPr>
      <xdr:spPr>
        <a:xfrm>
          <a:off x="8515428" y="1323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170328</xdr:rowOff>
    </xdr:from>
    <xdr:to>
      <xdr:col>41</xdr:col>
      <xdr:colOff>101600</xdr:colOff>
      <xdr:row>77</xdr:row>
      <xdr:rowOff>100478</xdr:rowOff>
    </xdr:to>
    <xdr:sp macro="" textlink="">
      <xdr:nvSpPr>
        <xdr:cNvPr id="423" name="楕円 422"/>
        <xdr:cNvSpPr/>
      </xdr:nvSpPr>
      <xdr:spPr>
        <a:xfrm>
          <a:off x="78105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91605</xdr:rowOff>
    </xdr:from>
    <xdr:ext cx="469744" cy="259045"/>
    <xdr:sp macro="" textlink="">
      <xdr:nvSpPr>
        <xdr:cNvPr id="424" name="テキスト ボックス 423"/>
        <xdr:cNvSpPr txBox="1"/>
      </xdr:nvSpPr>
      <xdr:spPr>
        <a:xfrm>
          <a:off x="7626428" y="1329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16937</xdr:rowOff>
    </xdr:from>
    <xdr:to>
      <xdr:col>36</xdr:col>
      <xdr:colOff>165100</xdr:colOff>
      <xdr:row>76</xdr:row>
      <xdr:rowOff>118537</xdr:rowOff>
    </xdr:to>
    <xdr:sp macro="" textlink="">
      <xdr:nvSpPr>
        <xdr:cNvPr id="425" name="楕円 424"/>
        <xdr:cNvSpPr/>
      </xdr:nvSpPr>
      <xdr:spPr>
        <a:xfrm>
          <a:off x="6921500" y="130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135064</xdr:rowOff>
    </xdr:from>
    <xdr:ext cx="469744" cy="259045"/>
    <xdr:sp macro="" textlink="">
      <xdr:nvSpPr>
        <xdr:cNvPr id="426" name="テキスト ボックス 425"/>
        <xdr:cNvSpPr txBox="1"/>
      </xdr:nvSpPr>
      <xdr:spPr>
        <a:xfrm>
          <a:off x="6737428" y="1282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2" name="直線コネクタ 451"/>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3"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4" name="直線コネクタ 453"/>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5"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6" name="直線コネクタ 455"/>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69030</xdr:rowOff>
    </xdr:from>
    <xdr:to>
      <xdr:col>55</xdr:col>
      <xdr:colOff>0</xdr:colOff>
      <xdr:row>98</xdr:row>
      <xdr:rowOff>103513</xdr:rowOff>
    </xdr:to>
    <xdr:cxnSp macro="">
      <xdr:nvCxnSpPr>
        <xdr:cNvPr id="457" name="直線コネクタ 456"/>
        <xdr:cNvCxnSpPr/>
      </xdr:nvCxnSpPr>
      <xdr:spPr>
        <a:xfrm flipV="1">
          <a:off x="9639300" y="16871130"/>
          <a:ext cx="8382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8"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59" name="フローチャート: 判断 458"/>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103513</xdr:rowOff>
    </xdr:from>
    <xdr:to>
      <xdr:col>50</xdr:col>
      <xdr:colOff>114300</xdr:colOff>
      <xdr:row>98</xdr:row>
      <xdr:rowOff>111565</xdr:rowOff>
    </xdr:to>
    <xdr:cxnSp macro="">
      <xdr:nvCxnSpPr>
        <xdr:cNvPr id="460" name="直線コネクタ 459"/>
        <xdr:cNvCxnSpPr/>
      </xdr:nvCxnSpPr>
      <xdr:spPr>
        <a:xfrm flipV="1">
          <a:off x="8750300" y="16905613"/>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1" name="フローチャート: 判断 460"/>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2" name="テキスト ボックス 461"/>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91342</xdr:rowOff>
    </xdr:from>
    <xdr:to>
      <xdr:col>45</xdr:col>
      <xdr:colOff>177800</xdr:colOff>
      <xdr:row>98</xdr:row>
      <xdr:rowOff>111565</xdr:rowOff>
    </xdr:to>
    <xdr:cxnSp macro="">
      <xdr:nvCxnSpPr>
        <xdr:cNvPr id="463" name="直線コネクタ 462"/>
        <xdr:cNvCxnSpPr/>
      </xdr:nvCxnSpPr>
      <xdr:spPr>
        <a:xfrm>
          <a:off x="7861300" y="16893442"/>
          <a:ext cx="8890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4" name="フローチャート: 判断 463"/>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5" name="テキスト ボックス 464"/>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41532</xdr:rowOff>
    </xdr:from>
    <xdr:to>
      <xdr:col>41</xdr:col>
      <xdr:colOff>50800</xdr:colOff>
      <xdr:row>98</xdr:row>
      <xdr:rowOff>91342</xdr:rowOff>
    </xdr:to>
    <xdr:cxnSp macro="">
      <xdr:nvCxnSpPr>
        <xdr:cNvPr id="466" name="直線コネクタ 465"/>
        <xdr:cNvCxnSpPr/>
      </xdr:nvCxnSpPr>
      <xdr:spPr>
        <a:xfrm>
          <a:off x="6972300" y="16843632"/>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7" name="フローチャート: 判断 466"/>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8" name="テキスト ボックス 467"/>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69" name="フローチャート: 判断 468"/>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0" name="テキスト ボックス 469"/>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18230</xdr:rowOff>
    </xdr:from>
    <xdr:to>
      <xdr:col>55</xdr:col>
      <xdr:colOff>50800</xdr:colOff>
      <xdr:row>98</xdr:row>
      <xdr:rowOff>119830</xdr:rowOff>
    </xdr:to>
    <xdr:sp macro="" textlink="">
      <xdr:nvSpPr>
        <xdr:cNvPr id="476" name="楕円 475"/>
        <xdr:cNvSpPr/>
      </xdr:nvSpPr>
      <xdr:spPr>
        <a:xfrm>
          <a:off x="10426700" y="168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41107</xdr:rowOff>
    </xdr:from>
    <xdr:ext cx="534377" cy="259045"/>
    <xdr:sp macro="" textlink="">
      <xdr:nvSpPr>
        <xdr:cNvPr id="477" name="土木費該当値テキスト"/>
        <xdr:cNvSpPr txBox="1"/>
      </xdr:nvSpPr>
      <xdr:spPr>
        <a:xfrm>
          <a:off x="10528300" y="166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52713</xdr:rowOff>
    </xdr:from>
    <xdr:to>
      <xdr:col>50</xdr:col>
      <xdr:colOff>165100</xdr:colOff>
      <xdr:row>98</xdr:row>
      <xdr:rowOff>154313</xdr:rowOff>
    </xdr:to>
    <xdr:sp macro="" textlink="">
      <xdr:nvSpPr>
        <xdr:cNvPr id="478" name="楕円 477"/>
        <xdr:cNvSpPr/>
      </xdr:nvSpPr>
      <xdr:spPr>
        <a:xfrm>
          <a:off x="95885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145440</xdr:rowOff>
    </xdr:from>
    <xdr:ext cx="534377" cy="259045"/>
    <xdr:sp macro="" textlink="">
      <xdr:nvSpPr>
        <xdr:cNvPr id="479" name="テキスト ボックス 478"/>
        <xdr:cNvSpPr txBox="1"/>
      </xdr:nvSpPr>
      <xdr:spPr>
        <a:xfrm>
          <a:off x="9372111" y="169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60765</xdr:rowOff>
    </xdr:from>
    <xdr:to>
      <xdr:col>46</xdr:col>
      <xdr:colOff>38100</xdr:colOff>
      <xdr:row>98</xdr:row>
      <xdr:rowOff>162365</xdr:rowOff>
    </xdr:to>
    <xdr:sp macro="" textlink="">
      <xdr:nvSpPr>
        <xdr:cNvPr id="480" name="楕円 479"/>
        <xdr:cNvSpPr/>
      </xdr:nvSpPr>
      <xdr:spPr>
        <a:xfrm>
          <a:off x="8699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7442</xdr:rowOff>
    </xdr:from>
    <xdr:ext cx="534377" cy="259045"/>
    <xdr:sp macro="" textlink="">
      <xdr:nvSpPr>
        <xdr:cNvPr id="481" name="テキスト ボックス 480"/>
        <xdr:cNvSpPr txBox="1"/>
      </xdr:nvSpPr>
      <xdr:spPr>
        <a:xfrm>
          <a:off x="8483111" y="166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40542</xdr:rowOff>
    </xdr:from>
    <xdr:to>
      <xdr:col>41</xdr:col>
      <xdr:colOff>101600</xdr:colOff>
      <xdr:row>98</xdr:row>
      <xdr:rowOff>142142</xdr:rowOff>
    </xdr:to>
    <xdr:sp macro="" textlink="">
      <xdr:nvSpPr>
        <xdr:cNvPr id="482" name="楕円 481"/>
        <xdr:cNvSpPr/>
      </xdr:nvSpPr>
      <xdr:spPr>
        <a:xfrm>
          <a:off x="7810500" y="168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158669</xdr:rowOff>
    </xdr:from>
    <xdr:ext cx="534377" cy="259045"/>
    <xdr:sp macro="" textlink="">
      <xdr:nvSpPr>
        <xdr:cNvPr id="483" name="テキスト ボックス 482"/>
        <xdr:cNvSpPr txBox="1"/>
      </xdr:nvSpPr>
      <xdr:spPr>
        <a:xfrm>
          <a:off x="7594111" y="1661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162182</xdr:rowOff>
    </xdr:from>
    <xdr:to>
      <xdr:col>36</xdr:col>
      <xdr:colOff>165100</xdr:colOff>
      <xdr:row>98</xdr:row>
      <xdr:rowOff>92332</xdr:rowOff>
    </xdr:to>
    <xdr:sp macro="" textlink="">
      <xdr:nvSpPr>
        <xdr:cNvPr id="484" name="楕円 483"/>
        <xdr:cNvSpPr/>
      </xdr:nvSpPr>
      <xdr:spPr>
        <a:xfrm>
          <a:off x="6921500" y="167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108859</xdr:rowOff>
    </xdr:from>
    <xdr:ext cx="534377" cy="259045"/>
    <xdr:sp macro="" textlink="">
      <xdr:nvSpPr>
        <xdr:cNvPr id="485" name="テキスト ボックス 484"/>
        <xdr:cNvSpPr txBox="1"/>
      </xdr:nvSpPr>
      <xdr:spPr>
        <a:xfrm>
          <a:off x="6705111" y="1656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8" name="テキスト ボックス 497"/>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6" name="直線コネクタ 505"/>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7"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8" name="直線コネクタ 507"/>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09"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0" name="直線コネクタ 509"/>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88836</xdr:rowOff>
    </xdr:from>
    <xdr:to>
      <xdr:col>85</xdr:col>
      <xdr:colOff>127000</xdr:colOff>
      <xdr:row>37</xdr:row>
      <xdr:rowOff>51632</xdr:rowOff>
    </xdr:to>
    <xdr:cxnSp macro="">
      <xdr:nvCxnSpPr>
        <xdr:cNvPr id="511" name="直線コネクタ 510"/>
        <xdr:cNvCxnSpPr/>
      </xdr:nvCxnSpPr>
      <xdr:spPr>
        <a:xfrm>
          <a:off x="15481300" y="6089586"/>
          <a:ext cx="838200" cy="3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2"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3" name="フローチャート: 判断 512"/>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137300</xdr:rowOff>
    </xdr:from>
    <xdr:to>
      <xdr:col>81</xdr:col>
      <xdr:colOff>50800</xdr:colOff>
      <xdr:row>35</xdr:row>
      <xdr:rowOff>88836</xdr:rowOff>
    </xdr:to>
    <xdr:cxnSp macro="">
      <xdr:nvCxnSpPr>
        <xdr:cNvPr id="514" name="直線コネクタ 513"/>
        <xdr:cNvCxnSpPr/>
      </xdr:nvCxnSpPr>
      <xdr:spPr>
        <a:xfrm>
          <a:off x="14592300" y="5795150"/>
          <a:ext cx="889000" cy="2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5" name="フローチャート: 判断 514"/>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6" name="テキスト ボックス 515"/>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137300</xdr:rowOff>
    </xdr:from>
    <xdr:to>
      <xdr:col>76</xdr:col>
      <xdr:colOff>114300</xdr:colOff>
      <xdr:row>36</xdr:row>
      <xdr:rowOff>124555</xdr:rowOff>
    </xdr:to>
    <xdr:cxnSp macro="">
      <xdr:nvCxnSpPr>
        <xdr:cNvPr id="517" name="直線コネクタ 516"/>
        <xdr:cNvCxnSpPr/>
      </xdr:nvCxnSpPr>
      <xdr:spPr>
        <a:xfrm flipV="1">
          <a:off x="13703300" y="5795150"/>
          <a:ext cx="889000" cy="50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8" name="フローチャート: 判断 517"/>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19" name="テキスト ボックス 518"/>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124555</xdr:rowOff>
    </xdr:from>
    <xdr:to>
      <xdr:col>71</xdr:col>
      <xdr:colOff>177800</xdr:colOff>
      <xdr:row>37</xdr:row>
      <xdr:rowOff>93294</xdr:rowOff>
    </xdr:to>
    <xdr:cxnSp macro="">
      <xdr:nvCxnSpPr>
        <xdr:cNvPr id="520" name="直線コネクタ 519"/>
        <xdr:cNvCxnSpPr/>
      </xdr:nvCxnSpPr>
      <xdr:spPr>
        <a:xfrm flipV="1">
          <a:off x="12814300" y="6296755"/>
          <a:ext cx="889000" cy="1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1" name="フローチャート: 判断 520"/>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2" name="テキスト ボックス 521"/>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3" name="フローチャート: 判断 522"/>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4" name="テキスト ボックス 523"/>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832</xdr:rowOff>
    </xdr:from>
    <xdr:to>
      <xdr:col>85</xdr:col>
      <xdr:colOff>177800</xdr:colOff>
      <xdr:row>37</xdr:row>
      <xdr:rowOff>102432</xdr:rowOff>
    </xdr:to>
    <xdr:sp macro="" textlink="">
      <xdr:nvSpPr>
        <xdr:cNvPr id="530" name="楕円 529"/>
        <xdr:cNvSpPr/>
      </xdr:nvSpPr>
      <xdr:spPr>
        <a:xfrm>
          <a:off x="16268700" y="63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150709</xdr:rowOff>
    </xdr:from>
    <xdr:ext cx="534377" cy="259045"/>
    <xdr:sp macro="" textlink="">
      <xdr:nvSpPr>
        <xdr:cNvPr id="531" name="消防費該当値テキスト"/>
        <xdr:cNvSpPr txBox="1"/>
      </xdr:nvSpPr>
      <xdr:spPr>
        <a:xfrm>
          <a:off x="16370300" y="63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38036</xdr:rowOff>
    </xdr:from>
    <xdr:to>
      <xdr:col>81</xdr:col>
      <xdr:colOff>101600</xdr:colOff>
      <xdr:row>35</xdr:row>
      <xdr:rowOff>139636</xdr:rowOff>
    </xdr:to>
    <xdr:sp macro="" textlink="">
      <xdr:nvSpPr>
        <xdr:cNvPr id="532" name="楕円 531"/>
        <xdr:cNvSpPr/>
      </xdr:nvSpPr>
      <xdr:spPr>
        <a:xfrm>
          <a:off x="15430500" y="6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156163</xdr:rowOff>
    </xdr:from>
    <xdr:ext cx="534377" cy="259045"/>
    <xdr:sp macro="" textlink="">
      <xdr:nvSpPr>
        <xdr:cNvPr id="533" name="テキスト ボックス 532"/>
        <xdr:cNvSpPr txBox="1"/>
      </xdr:nvSpPr>
      <xdr:spPr>
        <a:xfrm>
          <a:off x="15214111" y="5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86500</xdr:rowOff>
    </xdr:from>
    <xdr:to>
      <xdr:col>76</xdr:col>
      <xdr:colOff>165100</xdr:colOff>
      <xdr:row>34</xdr:row>
      <xdr:rowOff>16650</xdr:rowOff>
    </xdr:to>
    <xdr:sp macro="" textlink="">
      <xdr:nvSpPr>
        <xdr:cNvPr id="534" name="楕円 533"/>
        <xdr:cNvSpPr/>
      </xdr:nvSpPr>
      <xdr:spPr>
        <a:xfrm>
          <a:off x="14541500" y="57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33177</xdr:rowOff>
    </xdr:from>
    <xdr:ext cx="534377" cy="259045"/>
    <xdr:sp macro="" textlink="">
      <xdr:nvSpPr>
        <xdr:cNvPr id="535" name="テキスト ボックス 534"/>
        <xdr:cNvSpPr txBox="1"/>
      </xdr:nvSpPr>
      <xdr:spPr>
        <a:xfrm>
          <a:off x="14325111" y="55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73755</xdr:rowOff>
    </xdr:from>
    <xdr:to>
      <xdr:col>72</xdr:col>
      <xdr:colOff>38100</xdr:colOff>
      <xdr:row>37</xdr:row>
      <xdr:rowOff>3905</xdr:rowOff>
    </xdr:to>
    <xdr:sp macro="" textlink="">
      <xdr:nvSpPr>
        <xdr:cNvPr id="536" name="楕円 535"/>
        <xdr:cNvSpPr/>
      </xdr:nvSpPr>
      <xdr:spPr>
        <a:xfrm>
          <a:off x="13652500" y="62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166482</xdr:rowOff>
    </xdr:from>
    <xdr:ext cx="534377" cy="259045"/>
    <xdr:sp macro="" textlink="">
      <xdr:nvSpPr>
        <xdr:cNvPr id="537" name="テキスト ボックス 536"/>
        <xdr:cNvSpPr txBox="1"/>
      </xdr:nvSpPr>
      <xdr:spPr>
        <a:xfrm>
          <a:off x="13436111" y="63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42494</xdr:rowOff>
    </xdr:from>
    <xdr:to>
      <xdr:col>67</xdr:col>
      <xdr:colOff>101600</xdr:colOff>
      <xdr:row>37</xdr:row>
      <xdr:rowOff>144094</xdr:rowOff>
    </xdr:to>
    <xdr:sp macro="" textlink="">
      <xdr:nvSpPr>
        <xdr:cNvPr id="538" name="楕円 537"/>
        <xdr:cNvSpPr/>
      </xdr:nvSpPr>
      <xdr:spPr>
        <a:xfrm>
          <a:off x="12763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135221</xdr:rowOff>
    </xdr:from>
    <xdr:ext cx="534377" cy="259045"/>
    <xdr:sp macro="" textlink="">
      <xdr:nvSpPr>
        <xdr:cNvPr id="539" name="テキスト ボックス 538"/>
        <xdr:cNvSpPr txBox="1"/>
      </xdr:nvSpPr>
      <xdr:spPr>
        <a:xfrm>
          <a:off x="12547111" y="64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8" name="テキスト ボックス 55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4" name="直線コネクタ 563"/>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5"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6" name="直線コネクタ 565"/>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7"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8" name="直線コネクタ 567"/>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69138</xdr:rowOff>
    </xdr:from>
    <xdr:to>
      <xdr:col>85</xdr:col>
      <xdr:colOff>127000</xdr:colOff>
      <xdr:row>56</xdr:row>
      <xdr:rowOff>165227</xdr:rowOff>
    </xdr:to>
    <xdr:cxnSp macro="">
      <xdr:nvCxnSpPr>
        <xdr:cNvPr id="569" name="直線コネクタ 568"/>
        <xdr:cNvCxnSpPr/>
      </xdr:nvCxnSpPr>
      <xdr:spPr>
        <a:xfrm flipV="1">
          <a:off x="15481300" y="9670338"/>
          <a:ext cx="838200" cy="9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0"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1" name="フローチャート: 判断 570"/>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165227</xdr:rowOff>
    </xdr:from>
    <xdr:to>
      <xdr:col>81</xdr:col>
      <xdr:colOff>50800</xdr:colOff>
      <xdr:row>57</xdr:row>
      <xdr:rowOff>38202</xdr:rowOff>
    </xdr:to>
    <xdr:cxnSp macro="">
      <xdr:nvCxnSpPr>
        <xdr:cNvPr id="572" name="直線コネクタ 571"/>
        <xdr:cNvCxnSpPr/>
      </xdr:nvCxnSpPr>
      <xdr:spPr>
        <a:xfrm flipV="1">
          <a:off x="14592300" y="9766427"/>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3" name="フローチャート: 判断 572"/>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4" name="テキスト ボックス 573"/>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32563</xdr:rowOff>
    </xdr:from>
    <xdr:to>
      <xdr:col>76</xdr:col>
      <xdr:colOff>114300</xdr:colOff>
      <xdr:row>57</xdr:row>
      <xdr:rowOff>38202</xdr:rowOff>
    </xdr:to>
    <xdr:cxnSp macro="">
      <xdr:nvCxnSpPr>
        <xdr:cNvPr id="575" name="直線コネクタ 574"/>
        <xdr:cNvCxnSpPr/>
      </xdr:nvCxnSpPr>
      <xdr:spPr>
        <a:xfrm>
          <a:off x="13703300" y="980521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6" name="フローチャート: 判断 575"/>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7" name="テキスト ボックス 576"/>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65939</xdr:rowOff>
    </xdr:from>
    <xdr:to>
      <xdr:col>71</xdr:col>
      <xdr:colOff>177800</xdr:colOff>
      <xdr:row>57</xdr:row>
      <xdr:rowOff>32563</xdr:rowOff>
    </xdr:to>
    <xdr:cxnSp macro="">
      <xdr:nvCxnSpPr>
        <xdr:cNvPr id="578" name="直線コネクタ 577"/>
        <xdr:cNvCxnSpPr/>
      </xdr:nvCxnSpPr>
      <xdr:spPr>
        <a:xfrm>
          <a:off x="12814300" y="9667139"/>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79" name="フローチャート: 判断 578"/>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0" name="テキスト ボックス 579"/>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1" name="フローチャート: 判断 580"/>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2" name="テキスト ボックス 581"/>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18338</xdr:rowOff>
    </xdr:from>
    <xdr:to>
      <xdr:col>85</xdr:col>
      <xdr:colOff>177800</xdr:colOff>
      <xdr:row>56</xdr:row>
      <xdr:rowOff>119938</xdr:rowOff>
    </xdr:to>
    <xdr:sp macro="" textlink="">
      <xdr:nvSpPr>
        <xdr:cNvPr id="588" name="楕円 587"/>
        <xdr:cNvSpPr/>
      </xdr:nvSpPr>
      <xdr:spPr>
        <a:xfrm>
          <a:off x="16268700" y="9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41215</xdr:rowOff>
    </xdr:from>
    <xdr:ext cx="534377" cy="259045"/>
    <xdr:sp macro="" textlink="">
      <xdr:nvSpPr>
        <xdr:cNvPr id="589" name="教育費該当値テキスト"/>
        <xdr:cNvSpPr txBox="1"/>
      </xdr:nvSpPr>
      <xdr:spPr>
        <a:xfrm>
          <a:off x="16370300" y="9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114427</xdr:rowOff>
    </xdr:from>
    <xdr:to>
      <xdr:col>81</xdr:col>
      <xdr:colOff>101600</xdr:colOff>
      <xdr:row>57</xdr:row>
      <xdr:rowOff>44577</xdr:rowOff>
    </xdr:to>
    <xdr:sp macro="" textlink="">
      <xdr:nvSpPr>
        <xdr:cNvPr id="590" name="楕円 589"/>
        <xdr:cNvSpPr/>
      </xdr:nvSpPr>
      <xdr:spPr>
        <a:xfrm>
          <a:off x="15430500" y="97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35704</xdr:rowOff>
    </xdr:from>
    <xdr:ext cx="534377" cy="259045"/>
    <xdr:sp macro="" textlink="">
      <xdr:nvSpPr>
        <xdr:cNvPr id="591" name="テキスト ボックス 590"/>
        <xdr:cNvSpPr txBox="1"/>
      </xdr:nvSpPr>
      <xdr:spPr>
        <a:xfrm>
          <a:off x="15214111" y="98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158852</xdr:rowOff>
    </xdr:from>
    <xdr:to>
      <xdr:col>76</xdr:col>
      <xdr:colOff>165100</xdr:colOff>
      <xdr:row>57</xdr:row>
      <xdr:rowOff>89002</xdr:rowOff>
    </xdr:to>
    <xdr:sp macro="" textlink="">
      <xdr:nvSpPr>
        <xdr:cNvPr id="592" name="楕円 591"/>
        <xdr:cNvSpPr/>
      </xdr:nvSpPr>
      <xdr:spPr>
        <a:xfrm>
          <a:off x="145415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80129</xdr:rowOff>
    </xdr:from>
    <xdr:ext cx="534377" cy="259045"/>
    <xdr:sp macro="" textlink="">
      <xdr:nvSpPr>
        <xdr:cNvPr id="593" name="テキスト ボックス 592"/>
        <xdr:cNvSpPr txBox="1"/>
      </xdr:nvSpPr>
      <xdr:spPr>
        <a:xfrm>
          <a:off x="14325111" y="98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153213</xdr:rowOff>
    </xdr:from>
    <xdr:to>
      <xdr:col>72</xdr:col>
      <xdr:colOff>38100</xdr:colOff>
      <xdr:row>57</xdr:row>
      <xdr:rowOff>83363</xdr:rowOff>
    </xdr:to>
    <xdr:sp macro="" textlink="">
      <xdr:nvSpPr>
        <xdr:cNvPr id="594" name="楕円 593"/>
        <xdr:cNvSpPr/>
      </xdr:nvSpPr>
      <xdr:spPr>
        <a:xfrm>
          <a:off x="13652500" y="97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74490</xdr:rowOff>
    </xdr:from>
    <xdr:ext cx="534377" cy="259045"/>
    <xdr:sp macro="" textlink="">
      <xdr:nvSpPr>
        <xdr:cNvPr id="595" name="テキスト ボックス 594"/>
        <xdr:cNvSpPr txBox="1"/>
      </xdr:nvSpPr>
      <xdr:spPr>
        <a:xfrm>
          <a:off x="13436111" y="98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15139</xdr:rowOff>
    </xdr:from>
    <xdr:to>
      <xdr:col>67</xdr:col>
      <xdr:colOff>101600</xdr:colOff>
      <xdr:row>56</xdr:row>
      <xdr:rowOff>116739</xdr:rowOff>
    </xdr:to>
    <xdr:sp macro="" textlink="">
      <xdr:nvSpPr>
        <xdr:cNvPr id="596" name="楕円 595"/>
        <xdr:cNvSpPr/>
      </xdr:nvSpPr>
      <xdr:spPr>
        <a:xfrm>
          <a:off x="12763500" y="96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133266</xdr:rowOff>
    </xdr:from>
    <xdr:ext cx="534377" cy="259045"/>
    <xdr:sp macro="" textlink="">
      <xdr:nvSpPr>
        <xdr:cNvPr id="597" name="テキスト ボックス 596"/>
        <xdr:cNvSpPr txBox="1"/>
      </xdr:nvSpPr>
      <xdr:spPr>
        <a:xfrm>
          <a:off x="12547111" y="93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1" name="直線コネクタ 620"/>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2"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4"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5" name="直線コネクタ 624"/>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7"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8" name="フローチャート: 判断 627"/>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0" name="フローチャート: 判断 629"/>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1" name="テキスト ボックス 630"/>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39878</xdr:rowOff>
    </xdr:from>
    <xdr:to>
      <xdr:col>76</xdr:col>
      <xdr:colOff>114300</xdr:colOff>
      <xdr:row>79</xdr:row>
      <xdr:rowOff>44450</xdr:rowOff>
    </xdr:to>
    <xdr:cxnSp macro="">
      <xdr:nvCxnSpPr>
        <xdr:cNvPr id="632" name="直線コネクタ 631"/>
        <xdr:cNvCxnSpPr/>
      </xdr:nvCxnSpPr>
      <xdr:spPr>
        <a:xfrm>
          <a:off x="13703300" y="13584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3" name="フローチャート: 判断 632"/>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4" name="テキスト ボックス 633"/>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11722</xdr:rowOff>
    </xdr:from>
    <xdr:to>
      <xdr:col>71</xdr:col>
      <xdr:colOff>177800</xdr:colOff>
      <xdr:row>79</xdr:row>
      <xdr:rowOff>39878</xdr:rowOff>
    </xdr:to>
    <xdr:cxnSp macro="">
      <xdr:nvCxnSpPr>
        <xdr:cNvPr id="635" name="直線コネクタ 634"/>
        <xdr:cNvCxnSpPr/>
      </xdr:nvCxnSpPr>
      <xdr:spPr>
        <a:xfrm>
          <a:off x="12814300" y="13556272"/>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6" name="フローチャート: 判断 635"/>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7" name="テキスト ボックス 636"/>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8" name="フローチャート: 判断 637"/>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72928</xdr:rowOff>
    </xdr:from>
    <xdr:ext cx="378565" cy="259045"/>
    <xdr:sp macro="" textlink="">
      <xdr:nvSpPr>
        <xdr:cNvPr id="639" name="テキスト ボックス 638"/>
        <xdr:cNvSpPr txBox="1"/>
      </xdr:nvSpPr>
      <xdr:spPr>
        <a:xfrm>
          <a:off x="12625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6"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160528</xdr:rowOff>
    </xdr:from>
    <xdr:to>
      <xdr:col>72</xdr:col>
      <xdr:colOff>38100</xdr:colOff>
      <xdr:row>79</xdr:row>
      <xdr:rowOff>90678</xdr:rowOff>
    </xdr:to>
    <xdr:sp macro="" textlink="">
      <xdr:nvSpPr>
        <xdr:cNvPr id="651" name="楕円 650"/>
        <xdr:cNvSpPr/>
      </xdr:nvSpPr>
      <xdr:spPr>
        <a:xfrm>
          <a:off x="13652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81805</xdr:rowOff>
    </xdr:from>
    <xdr:ext cx="378565" cy="259045"/>
    <xdr:sp macro="" textlink="">
      <xdr:nvSpPr>
        <xdr:cNvPr id="652" name="テキスト ボックス 651"/>
        <xdr:cNvSpPr txBox="1"/>
      </xdr:nvSpPr>
      <xdr:spPr>
        <a:xfrm>
          <a:off x="13514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132372</xdr:rowOff>
    </xdr:from>
    <xdr:to>
      <xdr:col>67</xdr:col>
      <xdr:colOff>101600</xdr:colOff>
      <xdr:row>79</xdr:row>
      <xdr:rowOff>62522</xdr:rowOff>
    </xdr:to>
    <xdr:sp macro="" textlink="">
      <xdr:nvSpPr>
        <xdr:cNvPr id="653" name="楕円 652"/>
        <xdr:cNvSpPr/>
      </xdr:nvSpPr>
      <xdr:spPr>
        <a:xfrm>
          <a:off x="12763500" y="135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79049</xdr:rowOff>
    </xdr:from>
    <xdr:ext cx="469744" cy="259045"/>
    <xdr:sp macro="" textlink="">
      <xdr:nvSpPr>
        <xdr:cNvPr id="654" name="テキスト ボックス 653"/>
        <xdr:cNvSpPr txBox="1"/>
      </xdr:nvSpPr>
      <xdr:spPr>
        <a:xfrm>
          <a:off x="12579428" y="132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6" name="直線コネクタ 675"/>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7"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8" name="直線コネクタ 677"/>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79"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0" name="直線コネクタ 679"/>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138762</xdr:rowOff>
    </xdr:from>
    <xdr:to>
      <xdr:col>85</xdr:col>
      <xdr:colOff>127000</xdr:colOff>
      <xdr:row>90</xdr:row>
      <xdr:rowOff>140591</xdr:rowOff>
    </xdr:to>
    <xdr:cxnSp macro="">
      <xdr:nvCxnSpPr>
        <xdr:cNvPr id="681" name="直線コネクタ 680"/>
        <xdr:cNvCxnSpPr/>
      </xdr:nvCxnSpPr>
      <xdr:spPr>
        <a:xfrm flipV="1">
          <a:off x="15481300" y="1556926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2"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3" name="フローチャート: 判断 682"/>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112427</xdr:rowOff>
    </xdr:from>
    <xdr:to>
      <xdr:col>81</xdr:col>
      <xdr:colOff>50800</xdr:colOff>
      <xdr:row>90</xdr:row>
      <xdr:rowOff>140591</xdr:rowOff>
    </xdr:to>
    <xdr:cxnSp macro="">
      <xdr:nvCxnSpPr>
        <xdr:cNvPr id="684" name="直線コネクタ 683"/>
        <xdr:cNvCxnSpPr/>
      </xdr:nvCxnSpPr>
      <xdr:spPr>
        <a:xfrm>
          <a:off x="14592300" y="15542927"/>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5" name="フローチャート: 判断 684"/>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6" name="テキスト ボックス 685"/>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80995</xdr:rowOff>
    </xdr:from>
    <xdr:to>
      <xdr:col>76</xdr:col>
      <xdr:colOff>114300</xdr:colOff>
      <xdr:row>90</xdr:row>
      <xdr:rowOff>112427</xdr:rowOff>
    </xdr:to>
    <xdr:cxnSp macro="">
      <xdr:nvCxnSpPr>
        <xdr:cNvPr id="687" name="直線コネクタ 686"/>
        <xdr:cNvCxnSpPr/>
      </xdr:nvCxnSpPr>
      <xdr:spPr>
        <a:xfrm>
          <a:off x="13703300" y="1551149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8" name="フローチャート: 判断 687"/>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89" name="テキスト ボックス 688"/>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22588</xdr:rowOff>
    </xdr:from>
    <xdr:to>
      <xdr:col>71</xdr:col>
      <xdr:colOff>177800</xdr:colOff>
      <xdr:row>90</xdr:row>
      <xdr:rowOff>80995</xdr:rowOff>
    </xdr:to>
    <xdr:cxnSp macro="">
      <xdr:nvCxnSpPr>
        <xdr:cNvPr id="690" name="直線コネクタ 689"/>
        <xdr:cNvCxnSpPr/>
      </xdr:nvCxnSpPr>
      <xdr:spPr>
        <a:xfrm>
          <a:off x="12814300" y="15453088"/>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1" name="フローチャート: 判断 690"/>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2" name="テキスト ボックス 691"/>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3" name="フローチャート: 判断 692"/>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4" name="テキスト ボックス 693"/>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87962</xdr:rowOff>
    </xdr:from>
    <xdr:to>
      <xdr:col>85</xdr:col>
      <xdr:colOff>177800</xdr:colOff>
      <xdr:row>91</xdr:row>
      <xdr:rowOff>18112</xdr:rowOff>
    </xdr:to>
    <xdr:sp macro="" textlink="">
      <xdr:nvSpPr>
        <xdr:cNvPr id="700" name="楕円 699"/>
        <xdr:cNvSpPr/>
      </xdr:nvSpPr>
      <xdr:spPr>
        <a:xfrm>
          <a:off x="16268700" y="155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110839</xdr:rowOff>
    </xdr:from>
    <xdr:ext cx="534377" cy="259045"/>
    <xdr:sp macro="" textlink="">
      <xdr:nvSpPr>
        <xdr:cNvPr id="701" name="公債費該当値テキスト"/>
        <xdr:cNvSpPr txBox="1"/>
      </xdr:nvSpPr>
      <xdr:spPr>
        <a:xfrm>
          <a:off x="16370300" y="153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89791</xdr:rowOff>
    </xdr:from>
    <xdr:to>
      <xdr:col>81</xdr:col>
      <xdr:colOff>101600</xdr:colOff>
      <xdr:row>91</xdr:row>
      <xdr:rowOff>19941</xdr:rowOff>
    </xdr:to>
    <xdr:sp macro="" textlink="">
      <xdr:nvSpPr>
        <xdr:cNvPr id="702" name="楕円 701"/>
        <xdr:cNvSpPr/>
      </xdr:nvSpPr>
      <xdr:spPr>
        <a:xfrm>
          <a:off x="15430500" y="155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36468</xdr:rowOff>
    </xdr:from>
    <xdr:ext cx="534377" cy="259045"/>
    <xdr:sp macro="" textlink="">
      <xdr:nvSpPr>
        <xdr:cNvPr id="703" name="テキスト ボックス 702"/>
        <xdr:cNvSpPr txBox="1"/>
      </xdr:nvSpPr>
      <xdr:spPr>
        <a:xfrm>
          <a:off x="15214111" y="152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61627</xdr:rowOff>
    </xdr:from>
    <xdr:to>
      <xdr:col>76</xdr:col>
      <xdr:colOff>165100</xdr:colOff>
      <xdr:row>90</xdr:row>
      <xdr:rowOff>163227</xdr:rowOff>
    </xdr:to>
    <xdr:sp macro="" textlink="">
      <xdr:nvSpPr>
        <xdr:cNvPr id="704" name="楕円 703"/>
        <xdr:cNvSpPr/>
      </xdr:nvSpPr>
      <xdr:spPr>
        <a:xfrm>
          <a:off x="14541500" y="154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8304</xdr:rowOff>
    </xdr:from>
    <xdr:ext cx="534377" cy="259045"/>
    <xdr:sp macro="" textlink="">
      <xdr:nvSpPr>
        <xdr:cNvPr id="705" name="テキスト ボックス 704"/>
        <xdr:cNvSpPr txBox="1"/>
      </xdr:nvSpPr>
      <xdr:spPr>
        <a:xfrm>
          <a:off x="14325111" y="15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30195</xdr:rowOff>
    </xdr:from>
    <xdr:to>
      <xdr:col>72</xdr:col>
      <xdr:colOff>38100</xdr:colOff>
      <xdr:row>90</xdr:row>
      <xdr:rowOff>131795</xdr:rowOff>
    </xdr:to>
    <xdr:sp macro="" textlink="">
      <xdr:nvSpPr>
        <xdr:cNvPr id="706" name="楕円 705"/>
        <xdr:cNvSpPr/>
      </xdr:nvSpPr>
      <xdr:spPr>
        <a:xfrm>
          <a:off x="13652500" y="154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148322</xdr:rowOff>
    </xdr:from>
    <xdr:ext cx="534377" cy="259045"/>
    <xdr:sp macro="" textlink="">
      <xdr:nvSpPr>
        <xdr:cNvPr id="707" name="テキスト ボックス 706"/>
        <xdr:cNvSpPr txBox="1"/>
      </xdr:nvSpPr>
      <xdr:spPr>
        <a:xfrm>
          <a:off x="13436111" y="1523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143238</xdr:rowOff>
    </xdr:from>
    <xdr:to>
      <xdr:col>67</xdr:col>
      <xdr:colOff>101600</xdr:colOff>
      <xdr:row>90</xdr:row>
      <xdr:rowOff>73388</xdr:rowOff>
    </xdr:to>
    <xdr:sp macro="" textlink="">
      <xdr:nvSpPr>
        <xdr:cNvPr id="708" name="楕円 707"/>
        <xdr:cNvSpPr/>
      </xdr:nvSpPr>
      <xdr:spPr>
        <a:xfrm>
          <a:off x="12763500" y="154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89915</xdr:rowOff>
    </xdr:from>
    <xdr:ext cx="534377" cy="259045"/>
    <xdr:sp macro="" textlink="">
      <xdr:nvSpPr>
        <xdr:cNvPr id="709" name="テキスト ボックス 708"/>
        <xdr:cNvSpPr txBox="1"/>
      </xdr:nvSpPr>
      <xdr:spPr>
        <a:xfrm>
          <a:off x="12547111" y="1517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3" name="テキスト ボックス 72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3" name="直線コネクタ 732"/>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7" name="直線コネクタ 73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39"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0" name="フローチャート: 判断 739"/>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2" name="フローチャート: 判断 741"/>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3" name="テキスト ボックス 742"/>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5" name="フローチャート: 判断 74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6" name="テキスト ボックス 745"/>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8" name="フローチャート: 判断 747"/>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49" name="テキスト ボックス 748"/>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0" name="フローチャート: 判断 749"/>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1" name="テキスト ボックス 750"/>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8"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目的別歳出の特徴は，性質別と同様に公債費が大きいことである。類似団体中の順位はワースト２位であるが，本市は合併団体ではなく過疎地域も有しないため実質公債費比率で比較するとワースト１位となる。</a:t>
          </a:r>
        </a:p>
        <a:p>
          <a:r>
            <a:rPr kumimoji="1" lang="ja-JP" altLang="en-US" sz="1300">
              <a:latin typeface="ＭＳ Ｐゴシック" panose="020B0600070205080204" pitchFamily="50" charset="-128"/>
              <a:ea typeface="ＭＳ Ｐゴシック" panose="020B0600070205080204" pitchFamily="50" charset="-128"/>
            </a:rPr>
            <a:t>　衛生費は、新ごみ処理場建設が本格化がしたことにより、大きく伸びている。また、土木費については、駅周辺施設の整備及び市営住宅の建替等による建設事業費の増加に加え、記録的な豪雪による除雪費の増加により増額となった。</a:t>
          </a:r>
        </a:p>
        <a:p>
          <a:r>
            <a:rPr kumimoji="1" lang="ja-JP" altLang="en-US" sz="1300">
              <a:latin typeface="ＭＳ Ｐゴシック" panose="020B0600070205080204" pitchFamily="50" charset="-128"/>
              <a:ea typeface="ＭＳ Ｐゴシック" panose="020B0600070205080204" pitchFamily="50" charset="-128"/>
            </a:rPr>
            <a:t>　消防費は，防災行政無線の整備が完了したことにより減少となっている。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歳入面における個人住民税の増や企業収益の改善による法人市民税の増に加え，歳出面での行財政改革による人件費の削減・公債費の抑制の効果により、実質収支は黒字を維持している。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平成２９年度は、繰上償還を１億円行ったものの、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新ごみ処理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場建設</a:t>
          </a:r>
          <a:r>
            <a:rPr kumimoji="1" lang="ja-JP" altLang="en-US" sz="1200">
              <a:latin typeface="ＭＳ Ｐゴシック" panose="020B0600070205080204" pitchFamily="50" charset="-128"/>
              <a:ea typeface="ＭＳ Ｐゴシック" panose="020B0600070205080204" pitchFamily="50" charset="-128"/>
            </a:rPr>
            <a:t>の本格化や小松駅周辺整備等の主要事業建設、公立小松大学開学準備等のため、財政調整基金を５億円取崩したため、財政調整基金残高及び実質単年度収支は減少している。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一般会計をはじめ、平成２９年度の全ての会計で実質赤字額は発生していない。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2031_komatsu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H25</v>
          </cell>
          <cell r="D3">
            <v>80531</v>
          </cell>
          <cell r="F3">
            <v>50840</v>
          </cell>
        </row>
        <row r="5">
          <cell r="A5" t="str">
            <v xml:space="preserve"> H26</v>
          </cell>
          <cell r="D5">
            <v>52420</v>
          </cell>
          <cell r="F5">
            <v>53605</v>
          </cell>
        </row>
        <row r="7">
          <cell r="A7" t="str">
            <v xml:space="preserve"> H27</v>
          </cell>
          <cell r="D7">
            <v>53528</v>
          </cell>
          <cell r="F7">
            <v>46440</v>
          </cell>
        </row>
        <row r="9">
          <cell r="A9" t="str">
            <v xml:space="preserve"> H28</v>
          </cell>
          <cell r="D9">
            <v>58414</v>
          </cell>
          <cell r="F9">
            <v>63257</v>
          </cell>
        </row>
        <row r="11">
          <cell r="A11" t="str">
            <v xml:space="preserve"> H29</v>
          </cell>
          <cell r="D11">
            <v>101010</v>
          </cell>
          <cell r="F11">
            <v>52308</v>
          </cell>
        </row>
        <row r="18">
          <cell r="B18" t="str">
            <v>H25</v>
          </cell>
          <cell r="C18" t="str">
            <v>H26</v>
          </cell>
          <cell r="D18" t="str">
            <v>H27</v>
          </cell>
          <cell r="E18" t="str">
            <v>H28</v>
          </cell>
          <cell r="F18" t="str">
            <v>H29</v>
          </cell>
        </row>
        <row r="19">
          <cell r="A19" t="str">
            <v>実質収支額</v>
          </cell>
          <cell r="B19">
            <v>2.4500000000000002</v>
          </cell>
          <cell r="C19">
            <v>2.0699999999999998</v>
          </cell>
          <cell r="D19">
            <v>2.37</v>
          </cell>
          <cell r="E19">
            <v>2.21</v>
          </cell>
          <cell r="F19">
            <v>2.25</v>
          </cell>
        </row>
        <row r="20">
          <cell r="A20" t="str">
            <v>財政調整基金残高</v>
          </cell>
          <cell r="B20">
            <v>7.47</v>
          </cell>
          <cell r="C20">
            <v>8.36</v>
          </cell>
          <cell r="D20">
            <v>8.91</v>
          </cell>
          <cell r="E20">
            <v>8.98</v>
          </cell>
          <cell r="F20">
            <v>8.11</v>
          </cell>
        </row>
        <row r="21">
          <cell r="A21" t="str">
            <v>実質単年度収支</v>
          </cell>
          <cell r="B21">
            <v>1.22</v>
          </cell>
          <cell r="C21">
            <v>0.28999999999999998</v>
          </cell>
          <cell r="D21">
            <v>0.32</v>
          </cell>
          <cell r="E21">
            <v>-1.39</v>
          </cell>
          <cell r="F21">
            <v>-1.57</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1.48</v>
          </cell>
          <cell r="D27" t="e">
            <v>#N/A</v>
          </cell>
          <cell r="E27">
            <v>1.63</v>
          </cell>
          <cell r="F27" t="e">
            <v>#N/A</v>
          </cell>
          <cell r="G27">
            <v>0.66</v>
          </cell>
          <cell r="H27" t="e">
            <v>#N/A</v>
          </cell>
          <cell r="I27">
            <v>2.46</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小松市公債管理特別会計</v>
          </cell>
          <cell r="B29" t="e">
            <v>#N/A</v>
          </cell>
          <cell r="C29">
            <v>0</v>
          </cell>
          <cell r="D29" t="e">
            <v>#N/A</v>
          </cell>
          <cell r="E29">
            <v>0</v>
          </cell>
          <cell r="F29" t="e">
            <v>#N/A</v>
          </cell>
          <cell r="G29">
            <v>0</v>
          </cell>
          <cell r="H29" t="e">
            <v>#N/A</v>
          </cell>
          <cell r="I29">
            <v>0</v>
          </cell>
          <cell r="J29" t="e">
            <v>#N/A</v>
          </cell>
          <cell r="K29">
            <v>0</v>
          </cell>
        </row>
        <row r="30">
          <cell r="A30" t="str">
            <v>小松市後期高齢者医療特別会計</v>
          </cell>
          <cell r="B30" t="e">
            <v>#N/A</v>
          </cell>
          <cell r="C30">
            <v>0</v>
          </cell>
          <cell r="D30" t="e">
            <v>#N/A</v>
          </cell>
          <cell r="E30">
            <v>0</v>
          </cell>
          <cell r="F30" t="e">
            <v>#N/A</v>
          </cell>
          <cell r="G30">
            <v>0.01</v>
          </cell>
          <cell r="H30" t="e">
            <v>#N/A</v>
          </cell>
          <cell r="I30">
            <v>0.01</v>
          </cell>
          <cell r="J30" t="e">
            <v>#N/A</v>
          </cell>
          <cell r="K30">
            <v>0.13</v>
          </cell>
        </row>
        <row r="31">
          <cell r="A31" t="str">
            <v>小松市介護保険事業特別会計</v>
          </cell>
          <cell r="B31" t="e">
            <v>#N/A</v>
          </cell>
          <cell r="C31">
            <v>0.08</v>
          </cell>
          <cell r="D31" t="e">
            <v>#N/A</v>
          </cell>
          <cell r="E31">
            <v>0.25</v>
          </cell>
          <cell r="F31" t="e">
            <v>#N/A</v>
          </cell>
          <cell r="G31">
            <v>0.36</v>
          </cell>
          <cell r="H31" t="e">
            <v>#N/A</v>
          </cell>
          <cell r="I31">
            <v>0.9</v>
          </cell>
          <cell r="J31" t="e">
            <v>#N/A</v>
          </cell>
          <cell r="K31">
            <v>0.83</v>
          </cell>
        </row>
        <row r="32">
          <cell r="A32" t="str">
            <v>小松市国民健康保険事業特別会計</v>
          </cell>
          <cell r="B32" t="e">
            <v>#N/A</v>
          </cell>
          <cell r="C32">
            <v>0.32</v>
          </cell>
          <cell r="D32" t="e">
            <v>#N/A</v>
          </cell>
          <cell r="E32">
            <v>0.96</v>
          </cell>
          <cell r="F32" t="e">
            <v>#N/A</v>
          </cell>
          <cell r="G32">
            <v>1.22</v>
          </cell>
          <cell r="H32" t="e">
            <v>#N/A</v>
          </cell>
          <cell r="I32">
            <v>0.54</v>
          </cell>
          <cell r="J32" t="e">
            <v>#N/A</v>
          </cell>
          <cell r="K32">
            <v>0.93</v>
          </cell>
        </row>
        <row r="33">
          <cell r="A33" t="str">
            <v>一般会計</v>
          </cell>
          <cell r="B33" t="e">
            <v>#N/A</v>
          </cell>
          <cell r="C33">
            <v>2.4500000000000002</v>
          </cell>
          <cell r="D33" t="e">
            <v>#N/A</v>
          </cell>
          <cell r="E33">
            <v>2.0699999999999998</v>
          </cell>
          <cell r="F33" t="e">
            <v>#N/A</v>
          </cell>
          <cell r="G33">
            <v>2.37</v>
          </cell>
          <cell r="H33" t="e">
            <v>#N/A</v>
          </cell>
          <cell r="I33">
            <v>2.2000000000000002</v>
          </cell>
          <cell r="J33" t="e">
            <v>#N/A</v>
          </cell>
          <cell r="K33">
            <v>2.2400000000000002</v>
          </cell>
        </row>
        <row r="34">
          <cell r="A34" t="str">
            <v>小松市下水道事業会計</v>
          </cell>
          <cell r="B34" t="e">
            <v>#VALUE!</v>
          </cell>
          <cell r="C34" t="e">
            <v>#VALUE!</v>
          </cell>
          <cell r="D34" t="e">
            <v>#VALUE!</v>
          </cell>
          <cell r="E34" t="e">
            <v>#VALUE!</v>
          </cell>
          <cell r="F34" t="e">
            <v>#VALUE!</v>
          </cell>
          <cell r="G34" t="e">
            <v>#VALUE!</v>
          </cell>
          <cell r="H34" t="e">
            <v>#VALUE!</v>
          </cell>
          <cell r="I34" t="e">
            <v>#VALUE!</v>
          </cell>
          <cell r="J34" t="e">
            <v>#N/A</v>
          </cell>
          <cell r="K34">
            <v>2.63</v>
          </cell>
        </row>
        <row r="35">
          <cell r="A35" t="str">
            <v>小松市水道事業会計</v>
          </cell>
          <cell r="B35" t="e">
            <v>#N/A</v>
          </cell>
          <cell r="C35">
            <v>4.0599999999999996</v>
          </cell>
          <cell r="D35" t="e">
            <v>#N/A</v>
          </cell>
          <cell r="E35">
            <v>4.84</v>
          </cell>
          <cell r="F35" t="e">
            <v>#N/A</v>
          </cell>
          <cell r="G35">
            <v>6.39</v>
          </cell>
          <cell r="H35" t="e">
            <v>#N/A</v>
          </cell>
          <cell r="I35">
            <v>8.36</v>
          </cell>
          <cell r="J35" t="e">
            <v>#N/A</v>
          </cell>
          <cell r="K35">
            <v>9.7200000000000006</v>
          </cell>
        </row>
        <row r="36">
          <cell r="A36" t="str">
            <v>国民健康保険小松市民病院事業会計</v>
          </cell>
          <cell r="B36" t="e">
            <v>#N/A</v>
          </cell>
          <cell r="C36">
            <v>9.66</v>
          </cell>
          <cell r="D36" t="e">
            <v>#N/A</v>
          </cell>
          <cell r="E36">
            <v>11.77</v>
          </cell>
          <cell r="F36" t="e">
            <v>#N/A</v>
          </cell>
          <cell r="G36">
            <v>12.35</v>
          </cell>
          <cell r="H36" t="e">
            <v>#N/A</v>
          </cell>
          <cell r="I36">
            <v>12.04</v>
          </cell>
          <cell r="J36" t="e">
            <v>#N/A</v>
          </cell>
          <cell r="K36">
            <v>10.33</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5860</v>
          </cell>
          <cell r="G42">
            <v>6029</v>
          </cell>
          <cell r="J42">
            <v>5883</v>
          </cell>
          <cell r="M42">
            <v>5864</v>
          </cell>
          <cell r="P42">
            <v>5780</v>
          </cell>
        </row>
        <row r="43">
          <cell r="A43" t="str">
            <v>一時借入金の利子</v>
          </cell>
          <cell r="B43">
            <v>0</v>
          </cell>
          <cell r="E43">
            <v>0</v>
          </cell>
          <cell r="H43">
            <v>0</v>
          </cell>
          <cell r="K43">
            <v>0</v>
          </cell>
          <cell r="N43" t="str">
            <v>-</v>
          </cell>
        </row>
        <row r="44">
          <cell r="A44" t="str">
            <v>債務負担行為に基づく支出額</v>
          </cell>
          <cell r="B44">
            <v>59</v>
          </cell>
          <cell r="E44">
            <v>57</v>
          </cell>
          <cell r="H44">
            <v>30</v>
          </cell>
          <cell r="K44">
            <v>29</v>
          </cell>
          <cell r="N44">
            <v>27</v>
          </cell>
        </row>
        <row r="45">
          <cell r="A45" t="str">
            <v>組合等が起こした地方債の元利償還金に対する負担金等</v>
          </cell>
          <cell r="B45">
            <v>3</v>
          </cell>
          <cell r="E45">
            <v>3</v>
          </cell>
          <cell r="H45">
            <v>2</v>
          </cell>
          <cell r="K45">
            <v>2</v>
          </cell>
          <cell r="N45" t="str">
            <v>-</v>
          </cell>
        </row>
        <row r="46">
          <cell r="A46" t="str">
            <v>公営企業債の元利償還金に対する繰入金</v>
          </cell>
          <cell r="B46">
            <v>2403</v>
          </cell>
          <cell r="E46">
            <v>2425</v>
          </cell>
          <cell r="H46">
            <v>2517</v>
          </cell>
          <cell r="K46">
            <v>2507</v>
          </cell>
          <cell r="N46">
            <v>2603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6647</v>
          </cell>
          <cell r="E49">
            <v>6529</v>
          </cell>
          <cell r="H49">
            <v>6545</v>
          </cell>
          <cell r="K49">
            <v>6515</v>
          </cell>
          <cell r="N49">
            <v>6419</v>
          </cell>
        </row>
        <row r="50">
          <cell r="A50" t="str">
            <v>実質公債費比率の分子</v>
          </cell>
          <cell r="B50" t="e">
            <v>#N/A</v>
          </cell>
          <cell r="C50">
            <v>3252</v>
          </cell>
          <cell r="D50" t="e">
            <v>#N/A</v>
          </cell>
          <cell r="E50" t="e">
            <v>#N/A</v>
          </cell>
          <cell r="F50">
            <v>2985</v>
          </cell>
          <cell r="G50" t="e">
            <v>#N/A</v>
          </cell>
          <cell r="H50" t="e">
            <v>#N/A</v>
          </cell>
          <cell r="I50">
            <v>3211</v>
          </cell>
          <cell r="J50" t="e">
            <v>#N/A</v>
          </cell>
          <cell r="K50" t="e">
            <v>#N/A</v>
          </cell>
          <cell r="L50">
            <v>3189</v>
          </cell>
          <cell r="M50" t="e">
            <v>#N/A</v>
          </cell>
          <cell r="N50" t="e">
            <v>#N/A</v>
          </cell>
          <cell r="O50">
            <v>3269</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61034</v>
          </cell>
          <cell r="G56">
            <v>59943</v>
          </cell>
          <cell r="J56">
            <v>58832</v>
          </cell>
          <cell r="M56">
            <v>58005</v>
          </cell>
          <cell r="P56">
            <v>57660</v>
          </cell>
        </row>
        <row r="57">
          <cell r="A57" t="str">
            <v>充当可能特定歳入</v>
          </cell>
          <cell r="D57">
            <v>15593</v>
          </cell>
          <cell r="G57">
            <v>14251</v>
          </cell>
          <cell r="J57">
            <v>14377</v>
          </cell>
          <cell r="M57">
            <v>14265</v>
          </cell>
          <cell r="P57">
            <v>14193</v>
          </cell>
        </row>
        <row r="58">
          <cell r="A58" t="str">
            <v>充当可能基金</v>
          </cell>
          <cell r="D58">
            <v>4208</v>
          </cell>
          <cell r="G58">
            <v>4650</v>
          </cell>
          <cell r="J58">
            <v>4974</v>
          </cell>
          <cell r="M58">
            <v>5245</v>
          </cell>
          <cell r="P58">
            <v>4965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447</v>
          </cell>
          <cell r="E61">
            <v>5</v>
          </cell>
          <cell r="H61">
            <v>314</v>
          </cell>
          <cell r="K61">
            <v>357</v>
          </cell>
          <cell r="N61">
            <v>332</v>
          </cell>
        </row>
        <row r="62">
          <cell r="A62" t="str">
            <v>退職手当負担見込額</v>
          </cell>
          <cell r="B62">
            <v>5190</v>
          </cell>
          <cell r="E62">
            <v>4677</v>
          </cell>
          <cell r="H62">
            <v>4473</v>
          </cell>
          <cell r="K62">
            <v>4685</v>
          </cell>
          <cell r="N62">
            <v>4340</v>
          </cell>
        </row>
        <row r="63">
          <cell r="A63" t="str">
            <v>組合等負担等見込額</v>
          </cell>
          <cell r="B63">
            <v>20</v>
          </cell>
          <cell r="E63">
            <v>17</v>
          </cell>
          <cell r="H63">
            <v>12</v>
          </cell>
          <cell r="K63">
            <v>9</v>
          </cell>
          <cell r="N63">
            <v>4</v>
          </cell>
        </row>
        <row r="64">
          <cell r="A64" t="str">
            <v>公営企業債等繰入見込額</v>
          </cell>
          <cell r="B64">
            <v>40722</v>
          </cell>
          <cell r="E64">
            <v>40291</v>
          </cell>
          <cell r="H64">
            <v>39245</v>
          </cell>
          <cell r="K64">
            <v>38454</v>
          </cell>
          <cell r="N64">
            <v>37685</v>
          </cell>
        </row>
        <row r="65">
          <cell r="A65" t="str">
            <v>債務負担行為に基づく支出予定額</v>
          </cell>
          <cell r="B65">
            <v>2178</v>
          </cell>
          <cell r="E65">
            <v>1847</v>
          </cell>
          <cell r="H65">
            <v>1659</v>
          </cell>
          <cell r="K65">
            <v>1517</v>
          </cell>
          <cell r="N65">
            <v>1535</v>
          </cell>
        </row>
        <row r="66">
          <cell r="A66" t="str">
            <v>一般会計等に係る地方債の現在高</v>
          </cell>
          <cell r="B66">
            <v>70660</v>
          </cell>
          <cell r="E66">
            <v>68824</v>
          </cell>
          <cell r="H66">
            <v>66589</v>
          </cell>
          <cell r="K66">
            <v>65595</v>
          </cell>
          <cell r="N66">
            <v>65507</v>
          </cell>
        </row>
        <row r="67">
          <cell r="A67" t="str">
            <v>将来負担比率の分子</v>
          </cell>
          <cell r="B67" t="e">
            <v>#N/A</v>
          </cell>
          <cell r="C67">
            <v>38383</v>
          </cell>
          <cell r="D67" t="e">
            <v>#N/A</v>
          </cell>
          <cell r="E67" t="e">
            <v>#N/A</v>
          </cell>
          <cell r="F67">
            <v>36817</v>
          </cell>
          <cell r="G67" t="e">
            <v>#N/A</v>
          </cell>
          <cell r="H67" t="e">
            <v>#N/A</v>
          </cell>
          <cell r="I67">
            <v>34108</v>
          </cell>
          <cell r="J67" t="e">
            <v>#N/A</v>
          </cell>
          <cell r="K67" t="e">
            <v>#N/A</v>
          </cell>
          <cell r="L67">
            <v>33101</v>
          </cell>
          <cell r="M67" t="e">
            <v>#N/A</v>
          </cell>
          <cell r="N67" t="e">
            <v>#N/A</v>
          </cell>
          <cell r="O67">
            <v>32585</v>
          </cell>
          <cell r="P67" t="e">
            <v>#N/A</v>
          </cell>
        </row>
        <row r="71">
          <cell r="B71" t="str">
            <v>H27</v>
          </cell>
          <cell r="C71" t="str">
            <v>H28</v>
          </cell>
          <cell r="D71" t="str">
            <v>H29</v>
          </cell>
        </row>
        <row r="72">
          <cell r="A72" t="str">
            <v>財政調整基金</v>
          </cell>
          <cell r="B72">
            <v>2229</v>
          </cell>
          <cell r="C72">
            <v>2230</v>
          </cell>
          <cell r="D72">
            <v>2011</v>
          </cell>
        </row>
        <row r="73">
          <cell r="A73" t="str">
            <v>減債基金</v>
          </cell>
          <cell r="B73">
            <v>112</v>
          </cell>
          <cell r="C73">
            <v>212</v>
          </cell>
          <cell r="D73">
            <v>212</v>
          </cell>
        </row>
        <row r="74">
          <cell r="A74" t="str">
            <v>その他特定目的基金</v>
          </cell>
          <cell r="B74">
            <v>1908</v>
          </cell>
          <cell r="C74">
            <v>1882</v>
          </cell>
          <cell r="D74">
            <v>1733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418" t="s">
        <v>455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60</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456</v>
      </c>
      <c r="C3" s="420"/>
      <c r="D3" s="420"/>
      <c r="E3" s="421"/>
      <c r="F3" s="421"/>
      <c r="G3" s="421"/>
      <c r="H3" s="421"/>
      <c r="I3" s="421"/>
      <c r="J3" s="421"/>
      <c r="K3" s="421"/>
      <c r="L3" s="421" t="s">
        <v>457</v>
      </c>
      <c r="M3" s="421"/>
      <c r="N3" s="421"/>
      <c r="O3" s="421"/>
      <c r="P3" s="421"/>
      <c r="Q3" s="421"/>
      <c r="R3" s="428"/>
      <c r="S3" s="428"/>
      <c r="T3" s="428"/>
      <c r="U3" s="428"/>
      <c r="V3" s="429"/>
      <c r="W3" s="403" t="s">
        <v>458</v>
      </c>
      <c r="X3" s="404"/>
      <c r="Y3" s="404"/>
      <c r="Z3" s="404"/>
      <c r="AA3" s="404"/>
      <c r="AB3" s="420"/>
      <c r="AC3" s="428" t="s">
        <v>459</v>
      </c>
      <c r="AD3" s="404"/>
      <c r="AE3" s="404"/>
      <c r="AF3" s="404"/>
      <c r="AG3" s="404"/>
      <c r="AH3" s="404"/>
      <c r="AI3" s="404"/>
      <c r="AJ3" s="404"/>
      <c r="AK3" s="404"/>
      <c r="AL3" s="405"/>
      <c r="AM3" s="403" t="s">
        <v>460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61</v>
      </c>
      <c r="BO3" s="404"/>
      <c r="BP3" s="404"/>
      <c r="BQ3" s="404"/>
      <c r="BR3" s="404"/>
      <c r="BS3" s="404"/>
      <c r="BT3" s="404"/>
      <c r="BU3" s="405"/>
      <c r="BV3" s="403" t="s">
        <v>62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63</v>
      </c>
      <c r="CU3" s="404"/>
      <c r="CV3" s="404"/>
      <c r="CW3" s="404"/>
      <c r="CX3" s="404"/>
      <c r="CY3" s="404"/>
      <c r="CZ3" s="404"/>
      <c r="DA3" s="405"/>
      <c r="DB3" s="403" t="s">
        <v>64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461</v>
      </c>
      <c r="AZ4" s="407"/>
      <c r="BA4" s="407"/>
      <c r="BB4" s="407"/>
      <c r="BC4" s="407"/>
      <c r="BD4" s="407"/>
      <c r="BE4" s="407"/>
      <c r="BF4" s="407"/>
      <c r="BG4" s="407"/>
      <c r="BH4" s="407"/>
      <c r="BI4" s="407"/>
      <c r="BJ4" s="407"/>
      <c r="BK4" s="407"/>
      <c r="BL4" s="407"/>
      <c r="BM4" s="408"/>
      <c r="BN4" s="409">
        <v>48527353</v>
      </c>
      <c r="BO4" s="410"/>
      <c r="BP4" s="410"/>
      <c r="BQ4" s="410"/>
      <c r="BR4" s="410"/>
      <c r="BS4" s="410"/>
      <c r="BT4" s="410"/>
      <c r="BU4" s="411"/>
      <c r="BV4" s="409">
        <v>43257868</v>
      </c>
      <c r="BW4" s="410"/>
      <c r="BX4" s="410"/>
      <c r="BY4" s="410"/>
      <c r="BZ4" s="410"/>
      <c r="CA4" s="410"/>
      <c r="CB4" s="410"/>
      <c r="CC4" s="411"/>
      <c r="CD4" s="412" t="s">
        <v>65</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66</v>
      </c>
      <c r="AN5" s="470"/>
      <c r="AO5" s="470"/>
      <c r="AP5" s="470"/>
      <c r="AQ5" s="470"/>
      <c r="AR5" s="470"/>
      <c r="AS5" s="470"/>
      <c r="AT5" s="471"/>
      <c r="AU5" s="472" t="s">
        <v>462</v>
      </c>
      <c r="AV5" s="473"/>
      <c r="AW5" s="473"/>
      <c r="AX5" s="473"/>
      <c r="AY5" s="474" t="s">
        <v>68</v>
      </c>
      <c r="AZ5" s="475"/>
      <c r="BA5" s="475"/>
      <c r="BB5" s="475"/>
      <c r="BC5" s="475"/>
      <c r="BD5" s="475"/>
      <c r="BE5" s="475"/>
      <c r="BF5" s="475"/>
      <c r="BG5" s="475"/>
      <c r="BH5" s="475"/>
      <c r="BI5" s="475"/>
      <c r="BJ5" s="475"/>
      <c r="BK5" s="475"/>
      <c r="BL5" s="475"/>
      <c r="BM5" s="476"/>
      <c r="BN5" s="477">
        <v>47762860</v>
      </c>
      <c r="BO5" s="478"/>
      <c r="BP5" s="478"/>
      <c r="BQ5" s="478"/>
      <c r="BR5" s="478"/>
      <c r="BS5" s="478"/>
      <c r="BT5" s="478"/>
      <c r="BU5" s="479"/>
      <c r="BV5" s="477">
        <v>42668703</v>
      </c>
      <c r="BW5" s="478"/>
      <c r="BX5" s="478"/>
      <c r="BY5" s="478"/>
      <c r="BZ5" s="478"/>
      <c r="CA5" s="478"/>
      <c r="CB5" s="478"/>
      <c r="CC5" s="479"/>
      <c r="CD5" s="480" t="s">
        <v>69</v>
      </c>
      <c r="CE5" s="481"/>
      <c r="CF5" s="481"/>
      <c r="CG5" s="481"/>
      <c r="CH5" s="481"/>
      <c r="CI5" s="481"/>
      <c r="CJ5" s="481"/>
      <c r="CK5" s="481"/>
      <c r="CL5" s="481"/>
      <c r="CM5" s="481"/>
      <c r="CN5" s="481"/>
      <c r="CO5" s="481"/>
      <c r="CP5" s="481"/>
      <c r="CQ5" s="481"/>
      <c r="CR5" s="481"/>
      <c r="CS5" s="482"/>
      <c r="CT5" s="443">
        <v>94.6</v>
      </c>
      <c r="CU5" s="444"/>
      <c r="CV5" s="444"/>
      <c r="CW5" s="444"/>
      <c r="CX5" s="444"/>
      <c r="CY5" s="444"/>
      <c r="CZ5" s="444"/>
      <c r="DA5" s="445"/>
      <c r="DB5" s="443">
        <v>95.5</v>
      </c>
      <c r="DC5" s="444"/>
      <c r="DD5" s="444"/>
      <c r="DE5" s="444"/>
      <c r="DF5" s="444"/>
      <c r="DG5" s="444"/>
      <c r="DH5" s="444"/>
      <c r="DI5" s="445"/>
      <c r="DJ5" s="165"/>
      <c r="DK5" s="165"/>
      <c r="DL5" s="165"/>
      <c r="DM5" s="165"/>
      <c r="DN5" s="165"/>
      <c r="DO5" s="165"/>
    </row>
    <row r="6" spans="1:119" ht="18.75" customHeight="1" x14ac:dyDescent="0.15">
      <c r="A6" s="166"/>
      <c r="B6" s="446" t="s">
        <v>70</v>
      </c>
      <c r="C6" s="447"/>
      <c r="D6" s="447"/>
      <c r="E6" s="448"/>
      <c r="F6" s="448"/>
      <c r="G6" s="448"/>
      <c r="H6" s="448"/>
      <c r="I6" s="448"/>
      <c r="J6" s="448"/>
      <c r="K6" s="448"/>
      <c r="L6" s="448" t="s">
        <v>463</v>
      </c>
      <c r="M6" s="448"/>
      <c r="N6" s="448"/>
      <c r="O6" s="448"/>
      <c r="P6" s="448"/>
      <c r="Q6" s="448"/>
      <c r="R6" s="452"/>
      <c r="S6" s="452"/>
      <c r="T6" s="452"/>
      <c r="U6" s="452"/>
      <c r="V6" s="453"/>
      <c r="W6" s="456" t="s">
        <v>71</v>
      </c>
      <c r="X6" s="457"/>
      <c r="Y6" s="457"/>
      <c r="Z6" s="457"/>
      <c r="AA6" s="457"/>
      <c r="AB6" s="447"/>
      <c r="AC6" s="460" t="s">
        <v>464</v>
      </c>
      <c r="AD6" s="461"/>
      <c r="AE6" s="461"/>
      <c r="AF6" s="461"/>
      <c r="AG6" s="461"/>
      <c r="AH6" s="461"/>
      <c r="AI6" s="461"/>
      <c r="AJ6" s="461"/>
      <c r="AK6" s="461"/>
      <c r="AL6" s="462"/>
      <c r="AM6" s="469" t="s">
        <v>72</v>
      </c>
      <c r="AN6" s="470"/>
      <c r="AO6" s="470"/>
      <c r="AP6" s="470"/>
      <c r="AQ6" s="470"/>
      <c r="AR6" s="470"/>
      <c r="AS6" s="470"/>
      <c r="AT6" s="471"/>
      <c r="AU6" s="472" t="s">
        <v>67</v>
      </c>
      <c r="AV6" s="473"/>
      <c r="AW6" s="473"/>
      <c r="AX6" s="473"/>
      <c r="AY6" s="474" t="s">
        <v>465</v>
      </c>
      <c r="AZ6" s="475"/>
      <c r="BA6" s="475"/>
      <c r="BB6" s="475"/>
      <c r="BC6" s="475"/>
      <c r="BD6" s="475"/>
      <c r="BE6" s="475"/>
      <c r="BF6" s="475"/>
      <c r="BG6" s="475"/>
      <c r="BH6" s="475"/>
      <c r="BI6" s="475"/>
      <c r="BJ6" s="475"/>
      <c r="BK6" s="475"/>
      <c r="BL6" s="475"/>
      <c r="BM6" s="476"/>
      <c r="BN6" s="477">
        <v>764493</v>
      </c>
      <c r="BO6" s="478"/>
      <c r="BP6" s="478"/>
      <c r="BQ6" s="478"/>
      <c r="BR6" s="478"/>
      <c r="BS6" s="478"/>
      <c r="BT6" s="478"/>
      <c r="BU6" s="479"/>
      <c r="BV6" s="477">
        <v>589165</v>
      </c>
      <c r="BW6" s="478"/>
      <c r="BX6" s="478"/>
      <c r="BY6" s="478"/>
      <c r="BZ6" s="478"/>
      <c r="CA6" s="478"/>
      <c r="CB6" s="478"/>
      <c r="CC6" s="479"/>
      <c r="CD6" s="480" t="s">
        <v>73</v>
      </c>
      <c r="CE6" s="481"/>
      <c r="CF6" s="481"/>
      <c r="CG6" s="481"/>
      <c r="CH6" s="481"/>
      <c r="CI6" s="481"/>
      <c r="CJ6" s="481"/>
      <c r="CK6" s="481"/>
      <c r="CL6" s="481"/>
      <c r="CM6" s="481"/>
      <c r="CN6" s="481"/>
      <c r="CO6" s="481"/>
      <c r="CP6" s="481"/>
      <c r="CQ6" s="481"/>
      <c r="CR6" s="481"/>
      <c r="CS6" s="482"/>
      <c r="CT6" s="483">
        <v>102</v>
      </c>
      <c r="CU6" s="484"/>
      <c r="CV6" s="484"/>
      <c r="CW6" s="484"/>
      <c r="CX6" s="484"/>
      <c r="CY6" s="484"/>
      <c r="CZ6" s="484"/>
      <c r="DA6" s="485"/>
      <c r="DB6" s="483">
        <v>103.6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74</v>
      </c>
      <c r="AN7" s="470"/>
      <c r="AO7" s="470"/>
      <c r="AP7" s="470"/>
      <c r="AQ7" s="470"/>
      <c r="AR7" s="470"/>
      <c r="AS7" s="470"/>
      <c r="AT7" s="471"/>
      <c r="AU7" s="472" t="s">
        <v>466</v>
      </c>
      <c r="AV7" s="473"/>
      <c r="AW7" s="473"/>
      <c r="AX7" s="473"/>
      <c r="AY7" s="474" t="s">
        <v>75</v>
      </c>
      <c r="AZ7" s="475"/>
      <c r="BA7" s="475"/>
      <c r="BB7" s="475"/>
      <c r="BC7" s="475"/>
      <c r="BD7" s="475"/>
      <c r="BE7" s="475"/>
      <c r="BF7" s="475"/>
      <c r="BG7" s="475"/>
      <c r="BH7" s="475"/>
      <c r="BI7" s="475"/>
      <c r="BJ7" s="475"/>
      <c r="BK7" s="475"/>
      <c r="BL7" s="475"/>
      <c r="BM7" s="476"/>
      <c r="BN7" s="477">
        <v>207095</v>
      </c>
      <c r="BO7" s="478"/>
      <c r="BP7" s="478"/>
      <c r="BQ7" s="478"/>
      <c r="BR7" s="478"/>
      <c r="BS7" s="478"/>
      <c r="BT7" s="478"/>
      <c r="BU7" s="479"/>
      <c r="BV7" s="477">
        <v>41174</v>
      </c>
      <c r="BW7" s="478"/>
      <c r="BX7" s="478"/>
      <c r="BY7" s="478"/>
      <c r="BZ7" s="478"/>
      <c r="CA7" s="478"/>
      <c r="CB7" s="478"/>
      <c r="CC7" s="479"/>
      <c r="CD7" s="480" t="s">
        <v>76</v>
      </c>
      <c r="CE7" s="481"/>
      <c r="CF7" s="481"/>
      <c r="CG7" s="481"/>
      <c r="CH7" s="481"/>
      <c r="CI7" s="481"/>
      <c r="CJ7" s="481"/>
      <c r="CK7" s="481"/>
      <c r="CL7" s="481"/>
      <c r="CM7" s="481"/>
      <c r="CN7" s="481"/>
      <c r="CO7" s="481"/>
      <c r="CP7" s="481"/>
      <c r="CQ7" s="481"/>
      <c r="CR7" s="481"/>
      <c r="CS7" s="482"/>
      <c r="CT7" s="477">
        <v>24787858</v>
      </c>
      <c r="CU7" s="478"/>
      <c r="CV7" s="478"/>
      <c r="CW7" s="478"/>
      <c r="CX7" s="478"/>
      <c r="CY7" s="478"/>
      <c r="CZ7" s="478"/>
      <c r="DA7" s="479"/>
      <c r="DB7" s="477">
        <v>24842591</v>
      </c>
      <c r="DC7" s="478"/>
      <c r="DD7" s="478"/>
      <c r="DE7" s="478"/>
      <c r="DF7" s="478"/>
      <c r="DG7" s="478"/>
      <c r="DH7" s="478"/>
      <c r="DI7" s="479"/>
      <c r="DJ7" s="165"/>
      <c r="DK7" s="165"/>
      <c r="DL7" s="165"/>
      <c r="DM7" s="165"/>
      <c r="DN7" s="165"/>
      <c r="DO7" s="165"/>
    </row>
    <row r="8" spans="1:119" ht="18.75" customHeight="1" thickBot="1" x14ac:dyDescent="0.2">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77</v>
      </c>
      <c r="AN8" s="470"/>
      <c r="AO8" s="470"/>
      <c r="AP8" s="470"/>
      <c r="AQ8" s="470"/>
      <c r="AR8" s="470"/>
      <c r="AS8" s="470"/>
      <c r="AT8" s="471"/>
      <c r="AU8" s="472" t="s">
        <v>467</v>
      </c>
      <c r="AV8" s="473"/>
      <c r="AW8" s="473"/>
      <c r="AX8" s="473"/>
      <c r="AY8" s="474" t="s">
        <v>468</v>
      </c>
      <c r="AZ8" s="475"/>
      <c r="BA8" s="475"/>
      <c r="BB8" s="475"/>
      <c r="BC8" s="475"/>
      <c r="BD8" s="475"/>
      <c r="BE8" s="475"/>
      <c r="BF8" s="475"/>
      <c r="BG8" s="475"/>
      <c r="BH8" s="475"/>
      <c r="BI8" s="475"/>
      <c r="BJ8" s="475"/>
      <c r="BK8" s="475"/>
      <c r="BL8" s="475"/>
      <c r="BM8" s="476"/>
      <c r="BN8" s="477">
        <v>557398</v>
      </c>
      <c r="BO8" s="478"/>
      <c r="BP8" s="478"/>
      <c r="BQ8" s="478"/>
      <c r="BR8" s="478"/>
      <c r="BS8" s="478"/>
      <c r="BT8" s="478"/>
      <c r="BU8" s="479"/>
      <c r="BV8" s="477">
        <v>547991</v>
      </c>
      <c r="BW8" s="478"/>
      <c r="BX8" s="478"/>
      <c r="BY8" s="478"/>
      <c r="BZ8" s="478"/>
      <c r="CA8" s="478"/>
      <c r="CB8" s="478"/>
      <c r="CC8" s="479"/>
      <c r="CD8" s="480" t="s">
        <v>78</v>
      </c>
      <c r="CE8" s="481"/>
      <c r="CF8" s="481"/>
      <c r="CG8" s="481"/>
      <c r="CH8" s="481"/>
      <c r="CI8" s="481"/>
      <c r="CJ8" s="481"/>
      <c r="CK8" s="481"/>
      <c r="CL8" s="481"/>
      <c r="CM8" s="481"/>
      <c r="CN8" s="481"/>
      <c r="CO8" s="481"/>
      <c r="CP8" s="481"/>
      <c r="CQ8" s="481"/>
      <c r="CR8" s="481"/>
      <c r="CS8" s="482"/>
      <c r="CT8" s="486">
        <v>0.71</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x14ac:dyDescent="0.2">
      <c r="A9" s="166"/>
      <c r="B9" s="440" t="s">
        <v>79</v>
      </c>
      <c r="C9" s="441"/>
      <c r="D9" s="441"/>
      <c r="E9" s="441"/>
      <c r="F9" s="441"/>
      <c r="G9" s="441"/>
      <c r="H9" s="441"/>
      <c r="I9" s="441"/>
      <c r="J9" s="441"/>
      <c r="K9" s="489"/>
      <c r="L9" s="490" t="s">
        <v>80</v>
      </c>
      <c r="M9" s="491"/>
      <c r="N9" s="491"/>
      <c r="O9" s="491"/>
      <c r="P9" s="491"/>
      <c r="Q9" s="492"/>
      <c r="R9" s="493">
        <v>106919</v>
      </c>
      <c r="S9" s="494"/>
      <c r="T9" s="494"/>
      <c r="U9" s="494"/>
      <c r="V9" s="495"/>
      <c r="W9" s="403" t="s">
        <v>81</v>
      </c>
      <c r="X9" s="404"/>
      <c r="Y9" s="404"/>
      <c r="Z9" s="404"/>
      <c r="AA9" s="404"/>
      <c r="AB9" s="404"/>
      <c r="AC9" s="404"/>
      <c r="AD9" s="404"/>
      <c r="AE9" s="404"/>
      <c r="AF9" s="404"/>
      <c r="AG9" s="404"/>
      <c r="AH9" s="404"/>
      <c r="AI9" s="404"/>
      <c r="AJ9" s="404"/>
      <c r="AK9" s="404"/>
      <c r="AL9" s="405"/>
      <c r="AM9" s="469" t="s">
        <v>82</v>
      </c>
      <c r="AN9" s="470"/>
      <c r="AO9" s="470"/>
      <c r="AP9" s="470"/>
      <c r="AQ9" s="470"/>
      <c r="AR9" s="470"/>
      <c r="AS9" s="470"/>
      <c r="AT9" s="471"/>
      <c r="AU9" s="472" t="s">
        <v>469</v>
      </c>
      <c r="AV9" s="473"/>
      <c r="AW9" s="473"/>
      <c r="AX9" s="473"/>
      <c r="AY9" s="474" t="s">
        <v>470</v>
      </c>
      <c r="AZ9" s="475"/>
      <c r="BA9" s="475"/>
      <c r="BB9" s="475"/>
      <c r="BC9" s="475"/>
      <c r="BD9" s="475"/>
      <c r="BE9" s="475"/>
      <c r="BF9" s="475"/>
      <c r="BG9" s="475"/>
      <c r="BH9" s="475"/>
      <c r="BI9" s="475"/>
      <c r="BJ9" s="475"/>
      <c r="BK9" s="475"/>
      <c r="BL9" s="475"/>
      <c r="BM9" s="476"/>
      <c r="BN9" s="477">
        <v>9407</v>
      </c>
      <c r="BO9" s="478"/>
      <c r="BP9" s="478"/>
      <c r="BQ9" s="478"/>
      <c r="BR9" s="478"/>
      <c r="BS9" s="478"/>
      <c r="BT9" s="478"/>
      <c r="BU9" s="479"/>
      <c r="BV9" s="477">
        <v>-45816</v>
      </c>
      <c r="BW9" s="478"/>
      <c r="BX9" s="478"/>
      <c r="BY9" s="478"/>
      <c r="BZ9" s="478"/>
      <c r="CA9" s="478"/>
      <c r="CB9" s="478"/>
      <c r="CC9" s="479"/>
      <c r="CD9" s="480" t="s">
        <v>83</v>
      </c>
      <c r="CE9" s="481"/>
      <c r="CF9" s="481"/>
      <c r="CG9" s="481"/>
      <c r="CH9" s="481"/>
      <c r="CI9" s="481"/>
      <c r="CJ9" s="481"/>
      <c r="CK9" s="481"/>
      <c r="CL9" s="481"/>
      <c r="CM9" s="481"/>
      <c r="CN9" s="481"/>
      <c r="CO9" s="481"/>
      <c r="CP9" s="481"/>
      <c r="CQ9" s="481"/>
      <c r="CR9" s="481"/>
      <c r="CS9" s="482"/>
      <c r="CT9" s="443">
        <v>21.6</v>
      </c>
      <c r="CU9" s="444"/>
      <c r="CV9" s="444"/>
      <c r="CW9" s="444"/>
      <c r="CX9" s="444"/>
      <c r="CY9" s="444"/>
      <c r="CZ9" s="444"/>
      <c r="DA9" s="445"/>
      <c r="DB9" s="443">
        <v>22.3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84</v>
      </c>
      <c r="M10" s="470"/>
      <c r="N10" s="470"/>
      <c r="O10" s="470"/>
      <c r="P10" s="470"/>
      <c r="Q10" s="471"/>
      <c r="R10" s="497">
        <v>108433</v>
      </c>
      <c r="S10" s="498"/>
      <c r="T10" s="498"/>
      <c r="U10" s="498"/>
      <c r="V10" s="499"/>
      <c r="W10" s="434"/>
      <c r="X10" s="435"/>
      <c r="Y10" s="435"/>
      <c r="Z10" s="435"/>
      <c r="AA10" s="435"/>
      <c r="AB10" s="435"/>
      <c r="AC10" s="435"/>
      <c r="AD10" s="435"/>
      <c r="AE10" s="435"/>
      <c r="AF10" s="435"/>
      <c r="AG10" s="435"/>
      <c r="AH10" s="435"/>
      <c r="AI10" s="435"/>
      <c r="AJ10" s="435"/>
      <c r="AK10" s="435"/>
      <c r="AL10" s="438"/>
      <c r="AM10" s="469" t="s">
        <v>85</v>
      </c>
      <c r="AN10" s="470"/>
      <c r="AO10" s="470"/>
      <c r="AP10" s="470"/>
      <c r="AQ10" s="470"/>
      <c r="AR10" s="470"/>
      <c r="AS10" s="470"/>
      <c r="AT10" s="471"/>
      <c r="AU10" s="472" t="s">
        <v>471</v>
      </c>
      <c r="AV10" s="473"/>
      <c r="AW10" s="473"/>
      <c r="AX10" s="473"/>
      <c r="AY10" s="474" t="s">
        <v>472</v>
      </c>
      <c r="AZ10" s="475"/>
      <c r="BA10" s="475"/>
      <c r="BB10" s="475"/>
      <c r="BC10" s="475"/>
      <c r="BD10" s="475"/>
      <c r="BE10" s="475"/>
      <c r="BF10" s="475"/>
      <c r="BG10" s="475"/>
      <c r="BH10" s="475"/>
      <c r="BI10" s="475"/>
      <c r="BJ10" s="475"/>
      <c r="BK10" s="475"/>
      <c r="BL10" s="475"/>
      <c r="BM10" s="476"/>
      <c r="BN10" s="477">
        <v>742</v>
      </c>
      <c r="BO10" s="478"/>
      <c r="BP10" s="478"/>
      <c r="BQ10" s="478"/>
      <c r="BR10" s="478"/>
      <c r="BS10" s="478"/>
      <c r="BT10" s="478"/>
      <c r="BU10" s="479"/>
      <c r="BV10" s="477">
        <v>1174</v>
      </c>
      <c r="BW10" s="478"/>
      <c r="BX10" s="478"/>
      <c r="BY10" s="478"/>
      <c r="BZ10" s="478"/>
      <c r="CA10" s="478"/>
      <c r="CB10" s="478"/>
      <c r="CC10" s="479"/>
      <c r="CD10" s="384" t="s">
        <v>473</v>
      </c>
      <c r="CE10" s="385"/>
      <c r="CF10" s="385"/>
      <c r="CG10" s="385"/>
      <c r="CH10" s="385"/>
      <c r="CI10" s="385"/>
      <c r="CJ10" s="385"/>
      <c r="CK10" s="385"/>
      <c r="CL10" s="385"/>
      <c r="CM10" s="385"/>
      <c r="CN10" s="385"/>
      <c r="CO10" s="385"/>
      <c r="CP10" s="385"/>
      <c r="CQ10" s="385"/>
      <c r="CR10" s="385"/>
      <c r="CS10" s="386"/>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86</v>
      </c>
      <c r="M11" s="501"/>
      <c r="N11" s="501"/>
      <c r="O11" s="501"/>
      <c r="P11" s="501"/>
      <c r="Q11" s="502"/>
      <c r="R11" s="503" t="s">
        <v>474</v>
      </c>
      <c r="S11" s="504"/>
      <c r="T11" s="504"/>
      <c r="U11" s="504"/>
      <c r="V11" s="505"/>
      <c r="W11" s="434"/>
      <c r="X11" s="435"/>
      <c r="Y11" s="435"/>
      <c r="Z11" s="435"/>
      <c r="AA11" s="435"/>
      <c r="AB11" s="435"/>
      <c r="AC11" s="435"/>
      <c r="AD11" s="435"/>
      <c r="AE11" s="435"/>
      <c r="AF11" s="435"/>
      <c r="AG11" s="435"/>
      <c r="AH11" s="435"/>
      <c r="AI11" s="435"/>
      <c r="AJ11" s="435"/>
      <c r="AK11" s="435"/>
      <c r="AL11" s="438"/>
      <c r="AM11" s="469" t="s">
        <v>87</v>
      </c>
      <c r="AN11" s="470"/>
      <c r="AO11" s="470"/>
      <c r="AP11" s="470"/>
      <c r="AQ11" s="470"/>
      <c r="AR11" s="470"/>
      <c r="AS11" s="470"/>
      <c r="AT11" s="471"/>
      <c r="AU11" s="472" t="s">
        <v>469</v>
      </c>
      <c r="AV11" s="473"/>
      <c r="AW11" s="473"/>
      <c r="AX11" s="473"/>
      <c r="AY11" s="474" t="s">
        <v>475</v>
      </c>
      <c r="AZ11" s="475"/>
      <c r="BA11" s="475"/>
      <c r="BB11" s="475"/>
      <c r="BC11" s="475"/>
      <c r="BD11" s="475"/>
      <c r="BE11" s="475"/>
      <c r="BF11" s="475"/>
      <c r="BG11" s="475"/>
      <c r="BH11" s="475"/>
      <c r="BI11" s="475"/>
      <c r="BJ11" s="475"/>
      <c r="BK11" s="475"/>
      <c r="BL11" s="475"/>
      <c r="BM11" s="476"/>
      <c r="BN11" s="477">
        <v>100000</v>
      </c>
      <c r="BO11" s="478"/>
      <c r="BP11" s="478"/>
      <c r="BQ11" s="478"/>
      <c r="BR11" s="478"/>
      <c r="BS11" s="478"/>
      <c r="BT11" s="478"/>
      <c r="BU11" s="479"/>
      <c r="BV11" s="477">
        <v>0</v>
      </c>
      <c r="BW11" s="478"/>
      <c r="BX11" s="478"/>
      <c r="BY11" s="478"/>
      <c r="BZ11" s="478"/>
      <c r="CA11" s="478"/>
      <c r="CB11" s="478"/>
      <c r="CC11" s="479"/>
      <c r="CD11" s="480" t="s">
        <v>88</v>
      </c>
      <c r="CE11" s="481"/>
      <c r="CF11" s="481"/>
      <c r="CG11" s="481"/>
      <c r="CH11" s="481"/>
      <c r="CI11" s="481"/>
      <c r="CJ11" s="481"/>
      <c r="CK11" s="481"/>
      <c r="CL11" s="481"/>
      <c r="CM11" s="481"/>
      <c r="CN11" s="481"/>
      <c r="CO11" s="481"/>
      <c r="CP11" s="481"/>
      <c r="CQ11" s="481"/>
      <c r="CR11" s="481"/>
      <c r="CS11" s="482"/>
      <c r="CT11" s="486" t="s">
        <v>476</v>
      </c>
      <c r="CU11" s="487"/>
      <c r="CV11" s="487"/>
      <c r="CW11" s="487"/>
      <c r="CX11" s="487"/>
      <c r="CY11" s="487"/>
      <c r="CZ11" s="487"/>
      <c r="DA11" s="488"/>
      <c r="DB11" s="486" t="s">
        <v>476</v>
      </c>
      <c r="DC11" s="487"/>
      <c r="DD11" s="487"/>
      <c r="DE11" s="487"/>
      <c r="DF11" s="487"/>
      <c r="DG11" s="487"/>
      <c r="DH11" s="487"/>
      <c r="DI11" s="488"/>
      <c r="DJ11" s="165"/>
      <c r="DK11" s="165"/>
      <c r="DL11" s="165"/>
      <c r="DM11" s="165"/>
      <c r="DN11" s="165"/>
      <c r="DO11" s="165"/>
    </row>
    <row r="12" spans="1:119" ht="18.75" customHeight="1" x14ac:dyDescent="0.15">
      <c r="A12" s="166"/>
      <c r="B12" s="506" t="s">
        <v>90</v>
      </c>
      <c r="C12" s="507"/>
      <c r="D12" s="507"/>
      <c r="E12" s="507"/>
      <c r="F12" s="507"/>
      <c r="G12" s="507"/>
      <c r="H12" s="507"/>
      <c r="I12" s="507"/>
      <c r="J12" s="507"/>
      <c r="K12" s="508"/>
      <c r="L12" s="515" t="s">
        <v>477</v>
      </c>
      <c r="M12" s="516"/>
      <c r="N12" s="516"/>
      <c r="O12" s="516"/>
      <c r="P12" s="516"/>
      <c r="Q12" s="517"/>
      <c r="R12" s="518">
        <v>108583</v>
      </c>
      <c r="S12" s="519"/>
      <c r="T12" s="519"/>
      <c r="U12" s="519"/>
      <c r="V12" s="520"/>
      <c r="W12" s="521" t="s">
        <v>1</v>
      </c>
      <c r="X12" s="473"/>
      <c r="Y12" s="473"/>
      <c r="Z12" s="473"/>
      <c r="AA12" s="473"/>
      <c r="AB12" s="522"/>
      <c r="AC12" s="472" t="s">
        <v>91</v>
      </c>
      <c r="AD12" s="473"/>
      <c r="AE12" s="473"/>
      <c r="AF12" s="473"/>
      <c r="AG12" s="522"/>
      <c r="AH12" s="472" t="s">
        <v>92</v>
      </c>
      <c r="AI12" s="473"/>
      <c r="AJ12" s="473"/>
      <c r="AK12" s="473"/>
      <c r="AL12" s="523"/>
      <c r="AM12" s="469" t="s">
        <v>93</v>
      </c>
      <c r="AN12" s="470"/>
      <c r="AO12" s="470"/>
      <c r="AP12" s="470"/>
      <c r="AQ12" s="470"/>
      <c r="AR12" s="470"/>
      <c r="AS12" s="470"/>
      <c r="AT12" s="471"/>
      <c r="AU12" s="472" t="s">
        <v>462</v>
      </c>
      <c r="AV12" s="473"/>
      <c r="AW12" s="473"/>
      <c r="AX12" s="473"/>
      <c r="AY12" s="474" t="s">
        <v>478</v>
      </c>
      <c r="AZ12" s="475"/>
      <c r="BA12" s="475"/>
      <c r="BB12" s="475"/>
      <c r="BC12" s="475"/>
      <c r="BD12" s="475"/>
      <c r="BE12" s="475"/>
      <c r="BF12" s="475"/>
      <c r="BG12" s="475"/>
      <c r="BH12" s="475"/>
      <c r="BI12" s="475"/>
      <c r="BJ12" s="475"/>
      <c r="BK12" s="475"/>
      <c r="BL12" s="475"/>
      <c r="BM12" s="476"/>
      <c r="BN12" s="477">
        <v>500000</v>
      </c>
      <c r="BO12" s="478"/>
      <c r="BP12" s="478"/>
      <c r="BQ12" s="478"/>
      <c r="BR12" s="478"/>
      <c r="BS12" s="478"/>
      <c r="BT12" s="478"/>
      <c r="BU12" s="479"/>
      <c r="BV12" s="477">
        <v>300000</v>
      </c>
      <c r="BW12" s="478"/>
      <c r="BX12" s="478"/>
      <c r="BY12" s="478"/>
      <c r="BZ12" s="478"/>
      <c r="CA12" s="478"/>
      <c r="CB12" s="478"/>
      <c r="CC12" s="479"/>
      <c r="CD12" s="480" t="s">
        <v>94</v>
      </c>
      <c r="CE12" s="481"/>
      <c r="CF12" s="481"/>
      <c r="CG12" s="481"/>
      <c r="CH12" s="481"/>
      <c r="CI12" s="481"/>
      <c r="CJ12" s="481"/>
      <c r="CK12" s="481"/>
      <c r="CL12" s="481"/>
      <c r="CM12" s="481"/>
      <c r="CN12" s="481"/>
      <c r="CO12" s="481"/>
      <c r="CP12" s="481"/>
      <c r="CQ12" s="481"/>
      <c r="CR12" s="481"/>
      <c r="CS12" s="482"/>
      <c r="CT12" s="486" t="s">
        <v>479</v>
      </c>
      <c r="CU12" s="487"/>
      <c r="CV12" s="487"/>
      <c r="CW12" s="487"/>
      <c r="CX12" s="487"/>
      <c r="CY12" s="487"/>
      <c r="CZ12" s="487"/>
      <c r="DA12" s="488"/>
      <c r="DB12" s="486" t="s">
        <v>479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3"/>
      <c r="M13" s="534" t="s">
        <v>480</v>
      </c>
      <c r="N13" s="535"/>
      <c r="O13" s="535"/>
      <c r="P13" s="535"/>
      <c r="Q13" s="536"/>
      <c r="R13" s="527">
        <v>106749</v>
      </c>
      <c r="S13" s="528"/>
      <c r="T13" s="528"/>
      <c r="U13" s="528"/>
      <c r="V13" s="529"/>
      <c r="W13" s="456" t="s">
        <v>95</v>
      </c>
      <c r="X13" s="457"/>
      <c r="Y13" s="457"/>
      <c r="Z13" s="457"/>
      <c r="AA13" s="457"/>
      <c r="AB13" s="447"/>
      <c r="AC13" s="497">
        <v>1146</v>
      </c>
      <c r="AD13" s="498"/>
      <c r="AE13" s="498"/>
      <c r="AF13" s="498"/>
      <c r="AG13" s="537"/>
      <c r="AH13" s="497">
        <v>1143</v>
      </c>
      <c r="AI13" s="498"/>
      <c r="AJ13" s="498"/>
      <c r="AK13" s="498"/>
      <c r="AL13" s="499"/>
      <c r="AM13" s="469" t="s">
        <v>96</v>
      </c>
      <c r="AN13" s="470"/>
      <c r="AO13" s="470"/>
      <c r="AP13" s="470"/>
      <c r="AQ13" s="470"/>
      <c r="AR13" s="470"/>
      <c r="AS13" s="470"/>
      <c r="AT13" s="471"/>
      <c r="AU13" s="472" t="s">
        <v>481</v>
      </c>
      <c r="AV13" s="473"/>
      <c r="AW13" s="473"/>
      <c r="AX13" s="473"/>
      <c r="AY13" s="474" t="s">
        <v>482</v>
      </c>
      <c r="AZ13" s="475"/>
      <c r="BA13" s="475"/>
      <c r="BB13" s="475"/>
      <c r="BC13" s="475"/>
      <c r="BD13" s="475"/>
      <c r="BE13" s="475"/>
      <c r="BF13" s="475"/>
      <c r="BG13" s="475"/>
      <c r="BH13" s="475"/>
      <c r="BI13" s="475"/>
      <c r="BJ13" s="475"/>
      <c r="BK13" s="475"/>
      <c r="BL13" s="475"/>
      <c r="BM13" s="476"/>
      <c r="BN13" s="477">
        <v>-389851</v>
      </c>
      <c r="BO13" s="478"/>
      <c r="BP13" s="478"/>
      <c r="BQ13" s="478"/>
      <c r="BR13" s="478"/>
      <c r="BS13" s="478"/>
      <c r="BT13" s="478"/>
      <c r="BU13" s="479"/>
      <c r="BV13" s="477">
        <v>-344642</v>
      </c>
      <c r="BW13" s="478"/>
      <c r="BX13" s="478"/>
      <c r="BY13" s="478"/>
      <c r="BZ13" s="478"/>
      <c r="CA13" s="478"/>
      <c r="CB13" s="478"/>
      <c r="CC13" s="479"/>
      <c r="CD13" s="480" t="s">
        <v>97</v>
      </c>
      <c r="CE13" s="481"/>
      <c r="CF13" s="481"/>
      <c r="CG13" s="481"/>
      <c r="CH13" s="481"/>
      <c r="CI13" s="481"/>
      <c r="CJ13" s="481"/>
      <c r="CK13" s="481"/>
      <c r="CL13" s="481"/>
      <c r="CM13" s="481"/>
      <c r="CN13" s="481"/>
      <c r="CO13" s="481"/>
      <c r="CP13" s="481"/>
      <c r="CQ13" s="481"/>
      <c r="CR13" s="481"/>
      <c r="CS13" s="482"/>
      <c r="CT13" s="443">
        <v>16</v>
      </c>
      <c r="CU13" s="444"/>
      <c r="CV13" s="444"/>
      <c r="CW13" s="444"/>
      <c r="CX13" s="444"/>
      <c r="CY13" s="444"/>
      <c r="CZ13" s="444"/>
      <c r="DA13" s="445"/>
      <c r="DB13" s="443">
        <v>15.6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483</v>
      </c>
      <c r="M14" s="525"/>
      <c r="N14" s="525"/>
      <c r="O14" s="525"/>
      <c r="P14" s="525"/>
      <c r="Q14" s="526"/>
      <c r="R14" s="527">
        <v>108655</v>
      </c>
      <c r="S14" s="528"/>
      <c r="T14" s="528"/>
      <c r="U14" s="528"/>
      <c r="V14" s="529"/>
      <c r="W14" s="436"/>
      <c r="X14" s="437"/>
      <c r="Y14" s="437"/>
      <c r="Z14" s="437"/>
      <c r="AA14" s="437"/>
      <c r="AB14" s="426"/>
      <c r="AC14" s="530">
        <v>2.2000000000000002</v>
      </c>
      <c r="AD14" s="531"/>
      <c r="AE14" s="531"/>
      <c r="AF14" s="531"/>
      <c r="AG14" s="532"/>
      <c r="AH14" s="530">
        <v>2.1</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98</v>
      </c>
      <c r="CE14" s="539"/>
      <c r="CF14" s="539"/>
      <c r="CG14" s="539"/>
      <c r="CH14" s="539"/>
      <c r="CI14" s="539"/>
      <c r="CJ14" s="539"/>
      <c r="CK14" s="539"/>
      <c r="CL14" s="539"/>
      <c r="CM14" s="539"/>
      <c r="CN14" s="539"/>
      <c r="CO14" s="539"/>
      <c r="CP14" s="539"/>
      <c r="CQ14" s="539"/>
      <c r="CR14" s="539"/>
      <c r="CS14" s="540"/>
      <c r="CT14" s="541">
        <v>162</v>
      </c>
      <c r="CU14" s="542"/>
      <c r="CV14" s="542"/>
      <c r="CW14" s="542"/>
      <c r="CX14" s="542"/>
      <c r="CY14" s="542"/>
      <c r="CZ14" s="542"/>
      <c r="DA14" s="543"/>
      <c r="DB14" s="541">
        <v>164.9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3"/>
      <c r="M15" s="534" t="s">
        <v>480</v>
      </c>
      <c r="N15" s="535"/>
      <c r="O15" s="535"/>
      <c r="P15" s="535"/>
      <c r="Q15" s="536"/>
      <c r="R15" s="527">
        <v>107021</v>
      </c>
      <c r="S15" s="528"/>
      <c r="T15" s="528"/>
      <c r="U15" s="528"/>
      <c r="V15" s="529"/>
      <c r="W15" s="456" t="s">
        <v>99</v>
      </c>
      <c r="X15" s="457"/>
      <c r="Y15" s="457"/>
      <c r="Z15" s="457"/>
      <c r="AA15" s="457"/>
      <c r="AB15" s="447"/>
      <c r="AC15" s="497">
        <v>20224</v>
      </c>
      <c r="AD15" s="498"/>
      <c r="AE15" s="498"/>
      <c r="AF15" s="498"/>
      <c r="AG15" s="537"/>
      <c r="AH15" s="497">
        <v>20088</v>
      </c>
      <c r="AI15" s="498"/>
      <c r="AJ15" s="498"/>
      <c r="AK15" s="498"/>
      <c r="AL15" s="499"/>
      <c r="AM15" s="469"/>
      <c r="AN15" s="470"/>
      <c r="AO15" s="470"/>
      <c r="AP15" s="470"/>
      <c r="AQ15" s="470"/>
      <c r="AR15" s="470"/>
      <c r="AS15" s="470"/>
      <c r="AT15" s="471"/>
      <c r="AU15" s="472"/>
      <c r="AV15" s="473"/>
      <c r="AW15" s="473"/>
      <c r="AX15" s="473"/>
      <c r="AY15" s="406" t="s">
        <v>484</v>
      </c>
      <c r="AZ15" s="407"/>
      <c r="BA15" s="407"/>
      <c r="BB15" s="407"/>
      <c r="BC15" s="407"/>
      <c r="BD15" s="407"/>
      <c r="BE15" s="407"/>
      <c r="BF15" s="407"/>
      <c r="BG15" s="407"/>
      <c r="BH15" s="407"/>
      <c r="BI15" s="407"/>
      <c r="BJ15" s="407"/>
      <c r="BK15" s="407"/>
      <c r="BL15" s="407"/>
      <c r="BM15" s="408"/>
      <c r="BN15" s="409">
        <v>13530382</v>
      </c>
      <c r="BO15" s="410"/>
      <c r="BP15" s="410"/>
      <c r="BQ15" s="410"/>
      <c r="BR15" s="410"/>
      <c r="BS15" s="410"/>
      <c r="BT15" s="410"/>
      <c r="BU15" s="411"/>
      <c r="BV15" s="409">
        <v>13971117</v>
      </c>
      <c r="BW15" s="410"/>
      <c r="BX15" s="410"/>
      <c r="BY15" s="410"/>
      <c r="BZ15" s="410"/>
      <c r="CA15" s="410"/>
      <c r="CB15" s="410"/>
      <c r="CC15" s="411"/>
      <c r="CD15" s="544" t="s">
        <v>485</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100</v>
      </c>
      <c r="M16" s="547"/>
      <c r="N16" s="547"/>
      <c r="O16" s="547"/>
      <c r="P16" s="547"/>
      <c r="Q16" s="548"/>
      <c r="R16" s="549" t="s">
        <v>486</v>
      </c>
      <c r="S16" s="550"/>
      <c r="T16" s="550"/>
      <c r="U16" s="550"/>
      <c r="V16" s="551"/>
      <c r="W16" s="436"/>
      <c r="X16" s="437"/>
      <c r="Y16" s="437"/>
      <c r="Z16" s="437"/>
      <c r="AA16" s="437"/>
      <c r="AB16" s="426"/>
      <c r="AC16" s="530">
        <v>38.200000000000003</v>
      </c>
      <c r="AD16" s="531"/>
      <c r="AE16" s="531"/>
      <c r="AF16" s="531"/>
      <c r="AG16" s="532"/>
      <c r="AH16" s="530">
        <v>37.6</v>
      </c>
      <c r="AI16" s="531"/>
      <c r="AJ16" s="531"/>
      <c r="AK16" s="531"/>
      <c r="AL16" s="533"/>
      <c r="AM16" s="469"/>
      <c r="AN16" s="470"/>
      <c r="AO16" s="470"/>
      <c r="AP16" s="470"/>
      <c r="AQ16" s="470"/>
      <c r="AR16" s="470"/>
      <c r="AS16" s="470"/>
      <c r="AT16" s="471"/>
      <c r="AU16" s="472"/>
      <c r="AV16" s="473"/>
      <c r="AW16" s="473"/>
      <c r="AX16" s="473"/>
      <c r="AY16" s="474" t="s">
        <v>487</v>
      </c>
      <c r="AZ16" s="475"/>
      <c r="BA16" s="475"/>
      <c r="BB16" s="475"/>
      <c r="BC16" s="475"/>
      <c r="BD16" s="475"/>
      <c r="BE16" s="475"/>
      <c r="BF16" s="475"/>
      <c r="BG16" s="475"/>
      <c r="BH16" s="475"/>
      <c r="BI16" s="475"/>
      <c r="BJ16" s="475"/>
      <c r="BK16" s="475"/>
      <c r="BL16" s="475"/>
      <c r="BM16" s="476"/>
      <c r="BN16" s="477">
        <v>19235144</v>
      </c>
      <c r="BO16" s="478"/>
      <c r="BP16" s="478"/>
      <c r="BQ16" s="478"/>
      <c r="BR16" s="478"/>
      <c r="BS16" s="478"/>
      <c r="BT16" s="478"/>
      <c r="BU16" s="479"/>
      <c r="BV16" s="477">
        <v>19457383</v>
      </c>
      <c r="BW16" s="478"/>
      <c r="BX16" s="478"/>
      <c r="BY16" s="478"/>
      <c r="BZ16" s="478"/>
      <c r="CA16" s="478"/>
      <c r="CB16" s="478"/>
      <c r="CC16" s="479"/>
      <c r="CD16" s="392"/>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77"/>
      <c r="M17" s="552" t="s">
        <v>488</v>
      </c>
      <c r="N17" s="553"/>
      <c r="O17" s="553"/>
      <c r="P17" s="553"/>
      <c r="Q17" s="554"/>
      <c r="R17" s="549" t="s">
        <v>489</v>
      </c>
      <c r="S17" s="550"/>
      <c r="T17" s="550"/>
      <c r="U17" s="550"/>
      <c r="V17" s="551"/>
      <c r="W17" s="456" t="s">
        <v>101</v>
      </c>
      <c r="X17" s="457"/>
      <c r="Y17" s="457"/>
      <c r="Z17" s="457"/>
      <c r="AA17" s="457"/>
      <c r="AB17" s="447"/>
      <c r="AC17" s="497">
        <v>31617</v>
      </c>
      <c r="AD17" s="498"/>
      <c r="AE17" s="498"/>
      <c r="AF17" s="498"/>
      <c r="AG17" s="537"/>
      <c r="AH17" s="497">
        <v>32214</v>
      </c>
      <c r="AI17" s="498"/>
      <c r="AJ17" s="498"/>
      <c r="AK17" s="498"/>
      <c r="AL17" s="499"/>
      <c r="AM17" s="469"/>
      <c r="AN17" s="470"/>
      <c r="AO17" s="470"/>
      <c r="AP17" s="470"/>
      <c r="AQ17" s="470"/>
      <c r="AR17" s="470"/>
      <c r="AS17" s="470"/>
      <c r="AT17" s="471"/>
      <c r="AU17" s="472"/>
      <c r="AV17" s="473"/>
      <c r="AW17" s="473"/>
      <c r="AX17" s="473"/>
      <c r="AY17" s="474" t="s">
        <v>490</v>
      </c>
      <c r="AZ17" s="475"/>
      <c r="BA17" s="475"/>
      <c r="BB17" s="475"/>
      <c r="BC17" s="475"/>
      <c r="BD17" s="475"/>
      <c r="BE17" s="475"/>
      <c r="BF17" s="475"/>
      <c r="BG17" s="475"/>
      <c r="BH17" s="475"/>
      <c r="BI17" s="475"/>
      <c r="BJ17" s="475"/>
      <c r="BK17" s="475"/>
      <c r="BL17" s="475"/>
      <c r="BM17" s="476"/>
      <c r="BN17" s="477">
        <v>17241802</v>
      </c>
      <c r="BO17" s="478"/>
      <c r="BP17" s="478"/>
      <c r="BQ17" s="478"/>
      <c r="BR17" s="478"/>
      <c r="BS17" s="478"/>
      <c r="BT17" s="478"/>
      <c r="BU17" s="479"/>
      <c r="BV17" s="477">
        <v>17836741</v>
      </c>
      <c r="BW17" s="478"/>
      <c r="BX17" s="478"/>
      <c r="BY17" s="478"/>
      <c r="BZ17" s="478"/>
      <c r="CA17" s="478"/>
      <c r="CB17" s="478"/>
      <c r="CC17" s="479"/>
      <c r="CD17" s="392"/>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102</v>
      </c>
      <c r="C18" s="489"/>
      <c r="D18" s="489"/>
      <c r="E18" s="558"/>
      <c r="F18" s="558"/>
      <c r="G18" s="558"/>
      <c r="H18" s="558"/>
      <c r="I18" s="558"/>
      <c r="J18" s="558"/>
      <c r="K18" s="558"/>
      <c r="L18" s="559">
        <v>371.05</v>
      </c>
      <c r="M18" s="559"/>
      <c r="N18" s="559"/>
      <c r="O18" s="559"/>
      <c r="P18" s="559"/>
      <c r="Q18" s="559"/>
      <c r="R18" s="560"/>
      <c r="S18" s="560"/>
      <c r="T18" s="560"/>
      <c r="U18" s="560"/>
      <c r="V18" s="561"/>
      <c r="W18" s="458"/>
      <c r="X18" s="459"/>
      <c r="Y18" s="459"/>
      <c r="Z18" s="459"/>
      <c r="AA18" s="459"/>
      <c r="AB18" s="450"/>
      <c r="AC18" s="562">
        <v>59.7</v>
      </c>
      <c r="AD18" s="563"/>
      <c r="AE18" s="563"/>
      <c r="AF18" s="563"/>
      <c r="AG18" s="564"/>
      <c r="AH18" s="562">
        <v>60.3</v>
      </c>
      <c r="AI18" s="563"/>
      <c r="AJ18" s="563"/>
      <c r="AK18" s="563"/>
      <c r="AL18" s="565"/>
      <c r="AM18" s="469"/>
      <c r="AN18" s="470"/>
      <c r="AO18" s="470"/>
      <c r="AP18" s="470"/>
      <c r="AQ18" s="470"/>
      <c r="AR18" s="470"/>
      <c r="AS18" s="470"/>
      <c r="AT18" s="471"/>
      <c r="AU18" s="472"/>
      <c r="AV18" s="473"/>
      <c r="AW18" s="473"/>
      <c r="AX18" s="473"/>
      <c r="AY18" s="474" t="s">
        <v>103</v>
      </c>
      <c r="AZ18" s="475"/>
      <c r="BA18" s="475"/>
      <c r="BB18" s="475"/>
      <c r="BC18" s="475"/>
      <c r="BD18" s="475"/>
      <c r="BE18" s="475"/>
      <c r="BF18" s="475"/>
      <c r="BG18" s="475"/>
      <c r="BH18" s="475"/>
      <c r="BI18" s="475"/>
      <c r="BJ18" s="475"/>
      <c r="BK18" s="475"/>
      <c r="BL18" s="475"/>
      <c r="BM18" s="476"/>
      <c r="BN18" s="477">
        <v>24262997</v>
      </c>
      <c r="BO18" s="478"/>
      <c r="BP18" s="478"/>
      <c r="BQ18" s="478"/>
      <c r="BR18" s="478"/>
      <c r="BS18" s="478"/>
      <c r="BT18" s="478"/>
      <c r="BU18" s="479"/>
      <c r="BV18" s="477">
        <v>23918471</v>
      </c>
      <c r="BW18" s="478"/>
      <c r="BX18" s="478"/>
      <c r="BY18" s="478"/>
      <c r="BZ18" s="478"/>
      <c r="CA18" s="478"/>
      <c r="CB18" s="478"/>
      <c r="CC18" s="479"/>
      <c r="CD18" s="392"/>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104</v>
      </c>
      <c r="C19" s="489"/>
      <c r="D19" s="489"/>
      <c r="E19" s="558"/>
      <c r="F19" s="558"/>
      <c r="G19" s="558"/>
      <c r="H19" s="558"/>
      <c r="I19" s="558"/>
      <c r="J19" s="558"/>
      <c r="K19" s="558"/>
      <c r="L19" s="566">
        <v>288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105</v>
      </c>
      <c r="AZ19" s="475"/>
      <c r="BA19" s="475"/>
      <c r="BB19" s="475"/>
      <c r="BC19" s="475"/>
      <c r="BD19" s="475"/>
      <c r="BE19" s="475"/>
      <c r="BF19" s="475"/>
      <c r="BG19" s="475"/>
      <c r="BH19" s="475"/>
      <c r="BI19" s="475"/>
      <c r="BJ19" s="475"/>
      <c r="BK19" s="475"/>
      <c r="BL19" s="475"/>
      <c r="BM19" s="476"/>
      <c r="BN19" s="477">
        <v>29279009</v>
      </c>
      <c r="BO19" s="478"/>
      <c r="BP19" s="478"/>
      <c r="BQ19" s="478"/>
      <c r="BR19" s="478"/>
      <c r="BS19" s="478"/>
      <c r="BT19" s="478"/>
      <c r="BU19" s="479"/>
      <c r="BV19" s="477">
        <v>28402095</v>
      </c>
      <c r="BW19" s="478"/>
      <c r="BX19" s="478"/>
      <c r="BY19" s="478"/>
      <c r="BZ19" s="478"/>
      <c r="CA19" s="478"/>
      <c r="CB19" s="478"/>
      <c r="CC19" s="479"/>
      <c r="CD19" s="392"/>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106</v>
      </c>
      <c r="C20" s="489"/>
      <c r="D20" s="489"/>
      <c r="E20" s="558"/>
      <c r="F20" s="558"/>
      <c r="G20" s="558"/>
      <c r="H20" s="558"/>
      <c r="I20" s="558"/>
      <c r="J20" s="558"/>
      <c r="K20" s="558"/>
      <c r="L20" s="566">
        <v>38166</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392"/>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107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392"/>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108</v>
      </c>
      <c r="C22" s="581"/>
      <c r="D22" s="582"/>
      <c r="E22" s="452" t="s">
        <v>1</v>
      </c>
      <c r="F22" s="457"/>
      <c r="G22" s="457"/>
      <c r="H22" s="457"/>
      <c r="I22" s="457"/>
      <c r="J22" s="457"/>
      <c r="K22" s="447"/>
      <c r="L22" s="452" t="s">
        <v>109</v>
      </c>
      <c r="M22" s="457"/>
      <c r="N22" s="457"/>
      <c r="O22" s="457"/>
      <c r="P22" s="447"/>
      <c r="Q22" s="589" t="s">
        <v>110</v>
      </c>
      <c r="R22" s="590"/>
      <c r="S22" s="590"/>
      <c r="T22" s="590"/>
      <c r="U22" s="590"/>
      <c r="V22" s="591"/>
      <c r="W22" s="595" t="s">
        <v>111</v>
      </c>
      <c r="X22" s="581"/>
      <c r="Y22" s="582"/>
      <c r="Z22" s="452" t="s">
        <v>1</v>
      </c>
      <c r="AA22" s="457"/>
      <c r="AB22" s="457"/>
      <c r="AC22" s="457"/>
      <c r="AD22" s="457"/>
      <c r="AE22" s="457"/>
      <c r="AF22" s="457"/>
      <c r="AG22" s="447"/>
      <c r="AH22" s="600" t="s">
        <v>112</v>
      </c>
      <c r="AI22" s="457"/>
      <c r="AJ22" s="457"/>
      <c r="AK22" s="457"/>
      <c r="AL22" s="447"/>
      <c r="AM22" s="600" t="s">
        <v>113</v>
      </c>
      <c r="AN22" s="601"/>
      <c r="AO22" s="601"/>
      <c r="AP22" s="601"/>
      <c r="AQ22" s="601"/>
      <c r="AR22" s="602"/>
      <c r="AS22" s="589" t="s">
        <v>110</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392"/>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114</v>
      </c>
      <c r="AZ23" s="407"/>
      <c r="BA23" s="407"/>
      <c r="BB23" s="407"/>
      <c r="BC23" s="407"/>
      <c r="BD23" s="407"/>
      <c r="BE23" s="407"/>
      <c r="BF23" s="407"/>
      <c r="BG23" s="407"/>
      <c r="BH23" s="407"/>
      <c r="BI23" s="407"/>
      <c r="BJ23" s="407"/>
      <c r="BK23" s="407"/>
      <c r="BL23" s="407"/>
      <c r="BM23" s="408"/>
      <c r="BN23" s="477">
        <v>65507404</v>
      </c>
      <c r="BO23" s="478"/>
      <c r="BP23" s="478"/>
      <c r="BQ23" s="478"/>
      <c r="BR23" s="478"/>
      <c r="BS23" s="478"/>
      <c r="BT23" s="478"/>
      <c r="BU23" s="479"/>
      <c r="BV23" s="477">
        <v>65595072</v>
      </c>
      <c r="BW23" s="478"/>
      <c r="BX23" s="478"/>
      <c r="BY23" s="478"/>
      <c r="BZ23" s="478"/>
      <c r="CA23" s="478"/>
      <c r="CB23" s="478"/>
      <c r="CC23" s="479"/>
      <c r="CD23" s="392"/>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115</v>
      </c>
      <c r="F24" s="470"/>
      <c r="G24" s="470"/>
      <c r="H24" s="470"/>
      <c r="I24" s="470"/>
      <c r="J24" s="470"/>
      <c r="K24" s="471"/>
      <c r="L24" s="497">
        <v>1</v>
      </c>
      <c r="M24" s="498"/>
      <c r="N24" s="498"/>
      <c r="O24" s="498"/>
      <c r="P24" s="537"/>
      <c r="Q24" s="497">
        <v>9450</v>
      </c>
      <c r="R24" s="498"/>
      <c r="S24" s="498"/>
      <c r="T24" s="498"/>
      <c r="U24" s="498"/>
      <c r="V24" s="537"/>
      <c r="W24" s="596"/>
      <c r="X24" s="584"/>
      <c r="Y24" s="585"/>
      <c r="Z24" s="496" t="s">
        <v>116</v>
      </c>
      <c r="AA24" s="470"/>
      <c r="AB24" s="470"/>
      <c r="AC24" s="470"/>
      <c r="AD24" s="470"/>
      <c r="AE24" s="470"/>
      <c r="AF24" s="470"/>
      <c r="AG24" s="471"/>
      <c r="AH24" s="497">
        <v>635</v>
      </c>
      <c r="AI24" s="498"/>
      <c r="AJ24" s="498"/>
      <c r="AK24" s="498"/>
      <c r="AL24" s="537"/>
      <c r="AM24" s="497">
        <v>1917065</v>
      </c>
      <c r="AN24" s="498"/>
      <c r="AO24" s="498"/>
      <c r="AP24" s="498"/>
      <c r="AQ24" s="498"/>
      <c r="AR24" s="537"/>
      <c r="AS24" s="497">
        <v>3019</v>
      </c>
      <c r="AT24" s="498"/>
      <c r="AU24" s="498"/>
      <c r="AV24" s="498"/>
      <c r="AW24" s="498"/>
      <c r="AX24" s="499"/>
      <c r="AY24" s="608" t="s">
        <v>117</v>
      </c>
      <c r="AZ24" s="609"/>
      <c r="BA24" s="609"/>
      <c r="BB24" s="609"/>
      <c r="BC24" s="609"/>
      <c r="BD24" s="609"/>
      <c r="BE24" s="609"/>
      <c r="BF24" s="609"/>
      <c r="BG24" s="609"/>
      <c r="BH24" s="609"/>
      <c r="BI24" s="609"/>
      <c r="BJ24" s="609"/>
      <c r="BK24" s="609"/>
      <c r="BL24" s="609"/>
      <c r="BM24" s="610"/>
      <c r="BN24" s="477">
        <v>27338245</v>
      </c>
      <c r="BO24" s="478"/>
      <c r="BP24" s="478"/>
      <c r="BQ24" s="478"/>
      <c r="BR24" s="478"/>
      <c r="BS24" s="478"/>
      <c r="BT24" s="478"/>
      <c r="BU24" s="479"/>
      <c r="BV24" s="477">
        <v>27656181</v>
      </c>
      <c r="BW24" s="478"/>
      <c r="BX24" s="478"/>
      <c r="BY24" s="478"/>
      <c r="BZ24" s="478"/>
      <c r="CA24" s="478"/>
      <c r="CB24" s="478"/>
      <c r="CC24" s="479"/>
      <c r="CD24" s="392"/>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118</v>
      </c>
      <c r="F25" s="470"/>
      <c r="G25" s="470"/>
      <c r="H25" s="470"/>
      <c r="I25" s="470"/>
      <c r="J25" s="470"/>
      <c r="K25" s="471"/>
      <c r="L25" s="497">
        <v>2</v>
      </c>
      <c r="M25" s="498"/>
      <c r="N25" s="498"/>
      <c r="O25" s="498"/>
      <c r="P25" s="537"/>
      <c r="Q25" s="497">
        <v>7740</v>
      </c>
      <c r="R25" s="498"/>
      <c r="S25" s="498"/>
      <c r="T25" s="498"/>
      <c r="U25" s="498"/>
      <c r="V25" s="537"/>
      <c r="W25" s="596"/>
      <c r="X25" s="584"/>
      <c r="Y25" s="585"/>
      <c r="Z25" s="496" t="s">
        <v>119</v>
      </c>
      <c r="AA25" s="470"/>
      <c r="AB25" s="470"/>
      <c r="AC25" s="470"/>
      <c r="AD25" s="470"/>
      <c r="AE25" s="470"/>
      <c r="AF25" s="470"/>
      <c r="AG25" s="471"/>
      <c r="AH25" s="497">
        <v>135</v>
      </c>
      <c r="AI25" s="498"/>
      <c r="AJ25" s="498"/>
      <c r="AK25" s="498"/>
      <c r="AL25" s="537"/>
      <c r="AM25" s="497">
        <v>361530</v>
      </c>
      <c r="AN25" s="498"/>
      <c r="AO25" s="498"/>
      <c r="AP25" s="498"/>
      <c r="AQ25" s="498"/>
      <c r="AR25" s="537"/>
      <c r="AS25" s="497">
        <v>2678</v>
      </c>
      <c r="AT25" s="498"/>
      <c r="AU25" s="498"/>
      <c r="AV25" s="498"/>
      <c r="AW25" s="498"/>
      <c r="AX25" s="499"/>
      <c r="AY25" s="406" t="s">
        <v>120</v>
      </c>
      <c r="AZ25" s="407"/>
      <c r="BA25" s="407"/>
      <c r="BB25" s="407"/>
      <c r="BC25" s="407"/>
      <c r="BD25" s="407"/>
      <c r="BE25" s="407"/>
      <c r="BF25" s="407"/>
      <c r="BG25" s="407"/>
      <c r="BH25" s="407"/>
      <c r="BI25" s="407"/>
      <c r="BJ25" s="407"/>
      <c r="BK25" s="407"/>
      <c r="BL25" s="407"/>
      <c r="BM25" s="408"/>
      <c r="BN25" s="409">
        <v>14176939</v>
      </c>
      <c r="BO25" s="410"/>
      <c r="BP25" s="410"/>
      <c r="BQ25" s="410"/>
      <c r="BR25" s="410"/>
      <c r="BS25" s="410"/>
      <c r="BT25" s="410"/>
      <c r="BU25" s="411"/>
      <c r="BV25" s="409">
        <v>19030443</v>
      </c>
      <c r="BW25" s="410"/>
      <c r="BX25" s="410"/>
      <c r="BY25" s="410"/>
      <c r="BZ25" s="410"/>
      <c r="CA25" s="410"/>
      <c r="CB25" s="410"/>
      <c r="CC25" s="411"/>
      <c r="CD25" s="392"/>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491</v>
      </c>
      <c r="F26" s="470"/>
      <c r="G26" s="470"/>
      <c r="H26" s="470"/>
      <c r="I26" s="470"/>
      <c r="J26" s="470"/>
      <c r="K26" s="471"/>
      <c r="L26" s="497">
        <v>1</v>
      </c>
      <c r="M26" s="498"/>
      <c r="N26" s="498"/>
      <c r="O26" s="498"/>
      <c r="P26" s="537"/>
      <c r="Q26" s="497">
        <v>6660</v>
      </c>
      <c r="R26" s="498"/>
      <c r="S26" s="498"/>
      <c r="T26" s="498"/>
      <c r="U26" s="498"/>
      <c r="V26" s="537"/>
      <c r="W26" s="596"/>
      <c r="X26" s="584"/>
      <c r="Y26" s="585"/>
      <c r="Z26" s="496" t="s">
        <v>121</v>
      </c>
      <c r="AA26" s="614"/>
      <c r="AB26" s="614"/>
      <c r="AC26" s="614"/>
      <c r="AD26" s="614"/>
      <c r="AE26" s="614"/>
      <c r="AF26" s="614"/>
      <c r="AG26" s="615"/>
      <c r="AH26" s="497">
        <v>60</v>
      </c>
      <c r="AI26" s="498"/>
      <c r="AJ26" s="498"/>
      <c r="AK26" s="498"/>
      <c r="AL26" s="537"/>
      <c r="AM26" s="497">
        <v>187260</v>
      </c>
      <c r="AN26" s="498"/>
      <c r="AO26" s="498"/>
      <c r="AP26" s="498"/>
      <c r="AQ26" s="498"/>
      <c r="AR26" s="537"/>
      <c r="AS26" s="497">
        <v>3121</v>
      </c>
      <c r="AT26" s="498"/>
      <c r="AU26" s="498"/>
      <c r="AV26" s="498"/>
      <c r="AW26" s="498"/>
      <c r="AX26" s="499"/>
      <c r="AY26" s="480" t="s">
        <v>122</v>
      </c>
      <c r="AZ26" s="481"/>
      <c r="BA26" s="481"/>
      <c r="BB26" s="481"/>
      <c r="BC26" s="481"/>
      <c r="BD26" s="481"/>
      <c r="BE26" s="481"/>
      <c r="BF26" s="481"/>
      <c r="BG26" s="481"/>
      <c r="BH26" s="481"/>
      <c r="BI26" s="481"/>
      <c r="BJ26" s="481"/>
      <c r="BK26" s="481"/>
      <c r="BL26" s="481"/>
      <c r="BM26" s="482"/>
      <c r="BN26" s="477" t="s">
        <v>479</v>
      </c>
      <c r="BO26" s="478"/>
      <c r="BP26" s="478"/>
      <c r="BQ26" s="478"/>
      <c r="BR26" s="478"/>
      <c r="BS26" s="478"/>
      <c r="BT26" s="478"/>
      <c r="BU26" s="479"/>
      <c r="BV26" s="477" t="s">
        <v>479</v>
      </c>
      <c r="BW26" s="478"/>
      <c r="BX26" s="478"/>
      <c r="BY26" s="478"/>
      <c r="BZ26" s="478"/>
      <c r="CA26" s="478"/>
      <c r="CB26" s="478"/>
      <c r="CC26" s="479"/>
      <c r="CD26" s="392"/>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123</v>
      </c>
      <c r="F27" s="470"/>
      <c r="G27" s="470"/>
      <c r="H27" s="470"/>
      <c r="I27" s="470"/>
      <c r="J27" s="470"/>
      <c r="K27" s="471"/>
      <c r="L27" s="497">
        <v>1</v>
      </c>
      <c r="M27" s="498"/>
      <c r="N27" s="498"/>
      <c r="O27" s="498"/>
      <c r="P27" s="537"/>
      <c r="Q27" s="497">
        <v>6200</v>
      </c>
      <c r="R27" s="498"/>
      <c r="S27" s="498"/>
      <c r="T27" s="498"/>
      <c r="U27" s="498"/>
      <c r="V27" s="537"/>
      <c r="W27" s="596"/>
      <c r="X27" s="584"/>
      <c r="Y27" s="585"/>
      <c r="Z27" s="496" t="s">
        <v>124</v>
      </c>
      <c r="AA27" s="470"/>
      <c r="AB27" s="470"/>
      <c r="AC27" s="470"/>
      <c r="AD27" s="470"/>
      <c r="AE27" s="470"/>
      <c r="AF27" s="470"/>
      <c r="AG27" s="471"/>
      <c r="AH27" s="497">
        <v>38</v>
      </c>
      <c r="AI27" s="498"/>
      <c r="AJ27" s="498"/>
      <c r="AK27" s="498"/>
      <c r="AL27" s="537"/>
      <c r="AM27" s="497">
        <v>147744</v>
      </c>
      <c r="AN27" s="498"/>
      <c r="AO27" s="498"/>
      <c r="AP27" s="498"/>
      <c r="AQ27" s="498"/>
      <c r="AR27" s="537"/>
      <c r="AS27" s="497">
        <v>3888</v>
      </c>
      <c r="AT27" s="498"/>
      <c r="AU27" s="498"/>
      <c r="AV27" s="498"/>
      <c r="AW27" s="498"/>
      <c r="AX27" s="499"/>
      <c r="AY27" s="538" t="s">
        <v>125</v>
      </c>
      <c r="AZ27" s="539"/>
      <c r="BA27" s="539"/>
      <c r="BB27" s="539"/>
      <c r="BC27" s="539"/>
      <c r="BD27" s="539"/>
      <c r="BE27" s="539"/>
      <c r="BF27" s="539"/>
      <c r="BG27" s="539"/>
      <c r="BH27" s="539"/>
      <c r="BI27" s="539"/>
      <c r="BJ27" s="539"/>
      <c r="BK27" s="539"/>
      <c r="BL27" s="539"/>
      <c r="BM27" s="540"/>
      <c r="BN27" s="611">
        <v>810345</v>
      </c>
      <c r="BO27" s="612"/>
      <c r="BP27" s="612"/>
      <c r="BQ27" s="612"/>
      <c r="BR27" s="612"/>
      <c r="BS27" s="612"/>
      <c r="BT27" s="612"/>
      <c r="BU27" s="613"/>
      <c r="BV27" s="611">
        <v>810345</v>
      </c>
      <c r="BW27" s="612"/>
      <c r="BX27" s="612"/>
      <c r="BY27" s="612"/>
      <c r="BZ27" s="612"/>
      <c r="CA27" s="612"/>
      <c r="CB27" s="612"/>
      <c r="CC27" s="613"/>
      <c r="CD27" s="387"/>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126</v>
      </c>
      <c r="F28" s="470"/>
      <c r="G28" s="470"/>
      <c r="H28" s="470"/>
      <c r="I28" s="470"/>
      <c r="J28" s="470"/>
      <c r="K28" s="471"/>
      <c r="L28" s="497">
        <v>1</v>
      </c>
      <c r="M28" s="498"/>
      <c r="N28" s="498"/>
      <c r="O28" s="498"/>
      <c r="P28" s="537"/>
      <c r="Q28" s="497">
        <v>5500</v>
      </c>
      <c r="R28" s="498"/>
      <c r="S28" s="498"/>
      <c r="T28" s="498"/>
      <c r="U28" s="498"/>
      <c r="V28" s="537"/>
      <c r="W28" s="596"/>
      <c r="X28" s="584"/>
      <c r="Y28" s="585"/>
      <c r="Z28" s="496" t="s">
        <v>127</v>
      </c>
      <c r="AA28" s="470"/>
      <c r="AB28" s="470"/>
      <c r="AC28" s="470"/>
      <c r="AD28" s="470"/>
      <c r="AE28" s="470"/>
      <c r="AF28" s="470"/>
      <c r="AG28" s="471"/>
      <c r="AH28" s="497" t="s">
        <v>492</v>
      </c>
      <c r="AI28" s="498"/>
      <c r="AJ28" s="498"/>
      <c r="AK28" s="498"/>
      <c r="AL28" s="537"/>
      <c r="AM28" s="497" t="s">
        <v>492</v>
      </c>
      <c r="AN28" s="498"/>
      <c r="AO28" s="498"/>
      <c r="AP28" s="498"/>
      <c r="AQ28" s="498"/>
      <c r="AR28" s="537"/>
      <c r="AS28" s="497" t="s">
        <v>492</v>
      </c>
      <c r="AT28" s="498"/>
      <c r="AU28" s="498"/>
      <c r="AV28" s="498"/>
      <c r="AW28" s="498"/>
      <c r="AX28" s="499"/>
      <c r="AY28" s="622" t="s">
        <v>128</v>
      </c>
      <c r="AZ28" s="623"/>
      <c r="BA28" s="623"/>
      <c r="BB28" s="624"/>
      <c r="BC28" s="406" t="s">
        <v>28</v>
      </c>
      <c r="BD28" s="407"/>
      <c r="BE28" s="407"/>
      <c r="BF28" s="407"/>
      <c r="BG28" s="407"/>
      <c r="BH28" s="407"/>
      <c r="BI28" s="407"/>
      <c r="BJ28" s="407"/>
      <c r="BK28" s="407"/>
      <c r="BL28" s="407"/>
      <c r="BM28" s="408"/>
      <c r="BN28" s="409">
        <v>2010928</v>
      </c>
      <c r="BO28" s="410"/>
      <c r="BP28" s="410"/>
      <c r="BQ28" s="410"/>
      <c r="BR28" s="410"/>
      <c r="BS28" s="410"/>
      <c r="BT28" s="410"/>
      <c r="BU28" s="411"/>
      <c r="BV28" s="409">
        <v>2230186</v>
      </c>
      <c r="BW28" s="410"/>
      <c r="BX28" s="410"/>
      <c r="BY28" s="410"/>
      <c r="BZ28" s="410"/>
      <c r="CA28" s="410"/>
      <c r="CB28" s="410"/>
      <c r="CC28" s="411"/>
      <c r="CD28" s="392"/>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129</v>
      </c>
      <c r="F29" s="470"/>
      <c r="G29" s="470"/>
      <c r="H29" s="470"/>
      <c r="I29" s="470"/>
      <c r="J29" s="470"/>
      <c r="K29" s="471"/>
      <c r="L29" s="497">
        <v>20</v>
      </c>
      <c r="M29" s="498"/>
      <c r="N29" s="498"/>
      <c r="O29" s="498"/>
      <c r="P29" s="537"/>
      <c r="Q29" s="497">
        <v>5200</v>
      </c>
      <c r="R29" s="498"/>
      <c r="S29" s="498"/>
      <c r="T29" s="498"/>
      <c r="U29" s="498"/>
      <c r="V29" s="537"/>
      <c r="W29" s="597"/>
      <c r="X29" s="598"/>
      <c r="Y29" s="599"/>
      <c r="Z29" s="496" t="s">
        <v>130</v>
      </c>
      <c r="AA29" s="470"/>
      <c r="AB29" s="470"/>
      <c r="AC29" s="470"/>
      <c r="AD29" s="470"/>
      <c r="AE29" s="470"/>
      <c r="AF29" s="470"/>
      <c r="AG29" s="471"/>
      <c r="AH29" s="497">
        <v>673</v>
      </c>
      <c r="AI29" s="498"/>
      <c r="AJ29" s="498"/>
      <c r="AK29" s="498"/>
      <c r="AL29" s="537"/>
      <c r="AM29" s="497">
        <v>2064809</v>
      </c>
      <c r="AN29" s="498"/>
      <c r="AO29" s="498"/>
      <c r="AP29" s="498"/>
      <c r="AQ29" s="498"/>
      <c r="AR29" s="537"/>
      <c r="AS29" s="497">
        <v>3068</v>
      </c>
      <c r="AT29" s="498"/>
      <c r="AU29" s="498"/>
      <c r="AV29" s="498"/>
      <c r="AW29" s="498"/>
      <c r="AX29" s="499"/>
      <c r="AY29" s="625"/>
      <c r="AZ29" s="626"/>
      <c r="BA29" s="626"/>
      <c r="BB29" s="627"/>
      <c r="BC29" s="474" t="s">
        <v>131</v>
      </c>
      <c r="BD29" s="475"/>
      <c r="BE29" s="475"/>
      <c r="BF29" s="475"/>
      <c r="BG29" s="475"/>
      <c r="BH29" s="475"/>
      <c r="BI29" s="475"/>
      <c r="BJ29" s="475"/>
      <c r="BK29" s="475"/>
      <c r="BL29" s="475"/>
      <c r="BM29" s="476"/>
      <c r="BN29" s="477">
        <v>211985</v>
      </c>
      <c r="BO29" s="478"/>
      <c r="BP29" s="478"/>
      <c r="BQ29" s="478"/>
      <c r="BR29" s="478"/>
      <c r="BS29" s="478"/>
      <c r="BT29" s="478"/>
      <c r="BU29" s="479"/>
      <c r="BV29" s="477">
        <v>211918</v>
      </c>
      <c r="BW29" s="478"/>
      <c r="BX29" s="478"/>
      <c r="BY29" s="478"/>
      <c r="BZ29" s="478"/>
      <c r="CA29" s="478"/>
      <c r="CB29" s="478"/>
      <c r="CC29" s="479"/>
      <c r="CD29" s="387"/>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132</v>
      </c>
      <c r="X30" s="620"/>
      <c r="Y30" s="620"/>
      <c r="Z30" s="620"/>
      <c r="AA30" s="620"/>
      <c r="AB30" s="620"/>
      <c r="AC30" s="620"/>
      <c r="AD30" s="620"/>
      <c r="AE30" s="620"/>
      <c r="AF30" s="620"/>
      <c r="AG30" s="621"/>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30</v>
      </c>
      <c r="BD30" s="609"/>
      <c r="BE30" s="609"/>
      <c r="BF30" s="609"/>
      <c r="BG30" s="609"/>
      <c r="BH30" s="609"/>
      <c r="BI30" s="609"/>
      <c r="BJ30" s="609"/>
      <c r="BK30" s="609"/>
      <c r="BL30" s="609"/>
      <c r="BM30" s="610"/>
      <c r="BN30" s="611">
        <v>1732982</v>
      </c>
      <c r="BO30" s="612"/>
      <c r="BP30" s="612"/>
      <c r="BQ30" s="612"/>
      <c r="BR30" s="612"/>
      <c r="BS30" s="612"/>
      <c r="BT30" s="612"/>
      <c r="BU30" s="613"/>
      <c r="BV30" s="611">
        <v>1882441</v>
      </c>
      <c r="BW30" s="612"/>
      <c r="BX30" s="612"/>
      <c r="BY30" s="612"/>
      <c r="BZ30" s="612"/>
      <c r="CA30" s="612"/>
      <c r="CB30" s="612"/>
      <c r="CC30" s="613"/>
      <c r="CD30" s="390"/>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493</v>
      </c>
      <c r="D32" s="187"/>
      <c r="E32" s="187"/>
      <c r="F32" s="184"/>
      <c r="G32" s="184"/>
      <c r="H32" s="184"/>
      <c r="I32" s="184"/>
      <c r="J32" s="184"/>
      <c r="K32" s="184"/>
      <c r="L32" s="184"/>
      <c r="M32" s="184"/>
      <c r="N32" s="184"/>
      <c r="O32" s="184"/>
      <c r="P32" s="184"/>
      <c r="Q32" s="184"/>
      <c r="R32" s="184"/>
      <c r="S32" s="184"/>
      <c r="T32" s="184"/>
      <c r="U32" s="184" t="s">
        <v>133</v>
      </c>
      <c r="V32" s="184"/>
      <c r="W32" s="184"/>
      <c r="X32" s="184"/>
      <c r="Y32" s="184"/>
      <c r="Z32" s="184"/>
      <c r="AA32" s="184"/>
      <c r="AB32" s="184"/>
      <c r="AC32" s="184"/>
      <c r="AD32" s="184"/>
      <c r="AE32" s="184"/>
      <c r="AF32" s="184"/>
      <c r="AG32" s="184"/>
      <c r="AH32" s="184"/>
      <c r="AI32" s="184"/>
      <c r="AJ32" s="184"/>
      <c r="AK32" s="184"/>
      <c r="AL32" s="184"/>
      <c r="AM32" s="188" t="s">
        <v>134</v>
      </c>
      <c r="AN32" s="184"/>
      <c r="AO32" s="184"/>
      <c r="AP32" s="184"/>
      <c r="AQ32" s="184"/>
      <c r="AR32" s="184"/>
      <c r="AS32" s="188"/>
      <c r="AT32" s="188"/>
      <c r="AU32" s="188"/>
      <c r="AV32" s="188"/>
      <c r="AW32" s="188"/>
      <c r="AX32" s="188"/>
      <c r="AY32" s="188"/>
      <c r="AZ32" s="188"/>
      <c r="BA32" s="188"/>
      <c r="BB32" s="184"/>
      <c r="BC32" s="188"/>
      <c r="BD32" s="184"/>
      <c r="BE32" s="188" t="s">
        <v>135</v>
      </c>
      <c r="BF32" s="184"/>
      <c r="BG32" s="184"/>
      <c r="BH32" s="184"/>
      <c r="BI32" s="184"/>
      <c r="BJ32" s="188"/>
      <c r="BK32" s="188"/>
      <c r="BL32" s="188"/>
      <c r="BM32" s="188"/>
      <c r="BN32" s="188"/>
      <c r="BO32" s="188"/>
      <c r="BP32" s="188"/>
      <c r="BQ32" s="188"/>
      <c r="BR32" s="184"/>
      <c r="BS32" s="184"/>
      <c r="BT32" s="184"/>
      <c r="BU32" s="184"/>
      <c r="BV32" s="184"/>
      <c r="BW32" s="184" t="s">
        <v>136</v>
      </c>
      <c r="BX32" s="184"/>
      <c r="BY32" s="184"/>
      <c r="BZ32" s="184"/>
      <c r="CA32" s="184"/>
      <c r="CB32" s="188"/>
      <c r="CC32" s="188"/>
      <c r="CD32" s="188"/>
      <c r="CE32" s="188"/>
      <c r="CF32" s="188"/>
      <c r="CG32" s="188"/>
      <c r="CH32" s="188"/>
      <c r="CI32" s="188"/>
      <c r="CJ32" s="188"/>
      <c r="CK32" s="188"/>
      <c r="CL32" s="188"/>
      <c r="CM32" s="188"/>
      <c r="CN32" s="188"/>
      <c r="CO32" s="188" t="s">
        <v>137</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64" t="s">
        <v>494</v>
      </c>
      <c r="D33" s="464"/>
      <c r="E33" s="435" t="s">
        <v>138</v>
      </c>
      <c r="F33" s="435"/>
      <c r="G33" s="435"/>
      <c r="H33" s="435"/>
      <c r="I33" s="435"/>
      <c r="J33" s="435"/>
      <c r="K33" s="435"/>
      <c r="L33" s="435"/>
      <c r="M33" s="435"/>
      <c r="N33" s="435"/>
      <c r="O33" s="435"/>
      <c r="P33" s="435"/>
      <c r="Q33" s="435"/>
      <c r="R33" s="435"/>
      <c r="S33" s="435"/>
      <c r="T33" s="388"/>
      <c r="U33" s="464" t="s">
        <v>494</v>
      </c>
      <c r="V33" s="464"/>
      <c r="W33" s="435" t="s">
        <v>495</v>
      </c>
      <c r="X33" s="435"/>
      <c r="Y33" s="435"/>
      <c r="Z33" s="435"/>
      <c r="AA33" s="435"/>
      <c r="AB33" s="435"/>
      <c r="AC33" s="435"/>
      <c r="AD33" s="435"/>
      <c r="AE33" s="435"/>
      <c r="AF33" s="435"/>
      <c r="AG33" s="435"/>
      <c r="AH33" s="435"/>
      <c r="AI33" s="435"/>
      <c r="AJ33" s="435"/>
      <c r="AK33" s="435"/>
      <c r="AL33" s="388"/>
      <c r="AM33" s="464" t="s">
        <v>496</v>
      </c>
      <c r="AN33" s="464"/>
      <c r="AO33" s="435" t="s">
        <v>495</v>
      </c>
      <c r="AP33" s="435"/>
      <c r="AQ33" s="435"/>
      <c r="AR33" s="435"/>
      <c r="AS33" s="435"/>
      <c r="AT33" s="435"/>
      <c r="AU33" s="435"/>
      <c r="AV33" s="435"/>
      <c r="AW33" s="435"/>
      <c r="AX33" s="435"/>
      <c r="AY33" s="435"/>
      <c r="AZ33" s="435"/>
      <c r="BA33" s="435"/>
      <c r="BB33" s="435"/>
      <c r="BC33" s="435"/>
      <c r="BD33" s="391"/>
      <c r="BE33" s="435" t="s">
        <v>139</v>
      </c>
      <c r="BF33" s="435"/>
      <c r="BG33" s="435" t="s">
        <v>140</v>
      </c>
      <c r="BH33" s="435"/>
      <c r="BI33" s="435"/>
      <c r="BJ33" s="435"/>
      <c r="BK33" s="435"/>
      <c r="BL33" s="435"/>
      <c r="BM33" s="435"/>
      <c r="BN33" s="435"/>
      <c r="BO33" s="435"/>
      <c r="BP33" s="435"/>
      <c r="BQ33" s="435"/>
      <c r="BR33" s="435"/>
      <c r="BS33" s="435"/>
      <c r="BT33" s="435"/>
      <c r="BU33" s="435"/>
      <c r="BV33" s="391"/>
      <c r="BW33" s="464" t="s">
        <v>139</v>
      </c>
      <c r="BX33" s="464"/>
      <c r="BY33" s="435" t="s">
        <v>497</v>
      </c>
      <c r="BZ33" s="435"/>
      <c r="CA33" s="435"/>
      <c r="CB33" s="435"/>
      <c r="CC33" s="435"/>
      <c r="CD33" s="435"/>
      <c r="CE33" s="435"/>
      <c r="CF33" s="435"/>
      <c r="CG33" s="435"/>
      <c r="CH33" s="435"/>
      <c r="CI33" s="435"/>
      <c r="CJ33" s="435"/>
      <c r="CK33" s="435"/>
      <c r="CL33" s="435"/>
      <c r="CM33" s="435"/>
      <c r="CN33" s="388"/>
      <c r="CO33" s="464" t="s">
        <v>496</v>
      </c>
      <c r="CP33" s="464"/>
      <c r="CQ33" s="435" t="s">
        <v>141</v>
      </c>
      <c r="CR33" s="435"/>
      <c r="CS33" s="435"/>
      <c r="CT33" s="435"/>
      <c r="CU33" s="435"/>
      <c r="CV33" s="435"/>
      <c r="CW33" s="435"/>
      <c r="CX33" s="435"/>
      <c r="CY33" s="435"/>
      <c r="CZ33" s="435"/>
      <c r="DA33" s="435"/>
      <c r="DB33" s="435"/>
      <c r="DC33" s="435"/>
      <c r="DD33" s="435"/>
      <c r="DE33" s="435"/>
      <c r="DF33" s="388"/>
      <c r="DG33" s="631" t="s">
        <v>498</v>
      </c>
      <c r="DH33" s="631"/>
      <c r="DI33" s="389"/>
      <c r="DJ33" s="165"/>
      <c r="DK33" s="165"/>
      <c r="DL33" s="165"/>
      <c r="DM33" s="165"/>
      <c r="DN33" s="165"/>
      <c r="DO33" s="165"/>
    </row>
    <row r="34" spans="1:119" ht="32.25" customHeight="1" x14ac:dyDescent="0.15">
      <c r="A34" s="166"/>
      <c r="B34" s="186"/>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3</v>
      </c>
      <c r="V34" s="632"/>
      <c r="W34" s="633" t="str">
        <f>IF('各会計、関係団体の財政状況及び健全化判断比率'!B28="","",'各会計、関係団体の財政状況及び健全化判断比率'!B28)</f>
        <v>小松市国民健康保険事業特別会計</v>
      </c>
      <c r="X34" s="633"/>
      <c r="Y34" s="633"/>
      <c r="Z34" s="633"/>
      <c r="AA34" s="633"/>
      <c r="AB34" s="633"/>
      <c r="AC34" s="633"/>
      <c r="AD34" s="633"/>
      <c r="AE34" s="633"/>
      <c r="AF34" s="633"/>
      <c r="AG34" s="633"/>
      <c r="AH34" s="633"/>
      <c r="AI34" s="633"/>
      <c r="AJ34" s="633"/>
      <c r="AK34" s="633"/>
      <c r="AL34" s="187"/>
      <c r="AM34" s="632">
        <f>IF(AO34="","",MAX(C34:D43,U34:V43)+1)</f>
        <v>6</v>
      </c>
      <c r="AN34" s="632"/>
      <c r="AO34" s="633" t="str">
        <f>IF('各会計、関係団体の財政状況及び健全化判断比率'!B31="","",'各会計、関係団体の財政状況及び健全化判断比率'!B31)</f>
        <v>小松市水道事業会計</v>
      </c>
      <c r="AP34" s="633"/>
      <c r="AQ34" s="633"/>
      <c r="AR34" s="633"/>
      <c r="AS34" s="633"/>
      <c r="AT34" s="633"/>
      <c r="AU34" s="633"/>
      <c r="AV34" s="633"/>
      <c r="AW34" s="633"/>
      <c r="AX34" s="633"/>
      <c r="AY34" s="633"/>
      <c r="AZ34" s="633"/>
      <c r="BA34" s="633"/>
      <c r="BB34" s="633"/>
      <c r="BC34" s="633"/>
      <c r="BD34" s="187"/>
      <c r="BE34" s="632">
        <f>IF(BG34="","",MAX(C34:D43,U34:V43,AM34:AN43)+1)</f>
        <v>9</v>
      </c>
      <c r="BF34" s="632"/>
      <c r="BG34" s="633" t="str">
        <f>IF('各会計、関係団体の財政状況及び健全化判断比率'!B34="","",'各会計、関係団体の財政状況及び健全化判断比率'!B34)</f>
        <v>小松市産業団地事業特別会計</v>
      </c>
      <c r="BH34" s="633"/>
      <c r="BI34" s="633"/>
      <c r="BJ34" s="633"/>
      <c r="BK34" s="633"/>
      <c r="BL34" s="633"/>
      <c r="BM34" s="633"/>
      <c r="BN34" s="633"/>
      <c r="BO34" s="633"/>
      <c r="BP34" s="633"/>
      <c r="BQ34" s="633"/>
      <c r="BR34" s="633"/>
      <c r="BS34" s="633"/>
      <c r="BT34" s="633"/>
      <c r="BU34" s="633"/>
      <c r="BV34" s="187"/>
      <c r="BW34" s="632">
        <f>IF(BY34="","",MAX(C34:D43,U34:V43,AM34:AN43,BE34:BF43)+1)</f>
        <v>10</v>
      </c>
      <c r="BX34" s="632"/>
      <c r="BY34" s="633" t="str">
        <f>IF('各会計、関係団体の財政状況及び健全化判断比率'!B68="","",'各会計、関係団体の財政状況及び健全化判断比率'!B68)</f>
        <v>南加賀広域圏事務組合(一般会計)</v>
      </c>
      <c r="BZ34" s="633"/>
      <c r="CA34" s="633"/>
      <c r="CB34" s="633"/>
      <c r="CC34" s="633"/>
      <c r="CD34" s="633"/>
      <c r="CE34" s="633"/>
      <c r="CF34" s="633"/>
      <c r="CG34" s="633"/>
      <c r="CH34" s="633"/>
      <c r="CI34" s="633"/>
      <c r="CJ34" s="633"/>
      <c r="CK34" s="633"/>
      <c r="CL34" s="633"/>
      <c r="CM34" s="633"/>
      <c r="CN34" s="187"/>
      <c r="CO34" s="632">
        <f>IF(CQ34="","",MAX(C34:D43,U34:V43,AM34:AN43,BE34:BF43,BW34:BX43)+1)</f>
        <v>19</v>
      </c>
      <c r="CP34" s="632"/>
      <c r="CQ34" s="633" t="str">
        <f>IF('各会計、関係団体の財政状況及び健全化判断比率'!BS7="","",'各会計、関係団体の財政状況及び健全化判断比率'!BS7)</f>
        <v>小松市土地開発公社</v>
      </c>
      <c r="CR34" s="633"/>
      <c r="CS34" s="633"/>
      <c r="CT34" s="633"/>
      <c r="CU34" s="633"/>
      <c r="CV34" s="633"/>
      <c r="CW34" s="633"/>
      <c r="CX34" s="633"/>
      <c r="CY34" s="633"/>
      <c r="CZ34" s="633"/>
      <c r="DA34" s="633"/>
      <c r="DB34" s="633"/>
      <c r="DC34" s="633"/>
      <c r="DD34" s="633"/>
      <c r="DE34" s="633"/>
      <c r="DF34" s="184"/>
      <c r="DG34" s="634" t="str">
        <f>IF('各会計、関係団体の財政状況及び健全化判断比率'!BR7="","",'各会計、関係団体の財政状況及び健全化判断比率'!BR7)</f>
        <v/>
      </c>
      <c r="DH34" s="634"/>
      <c r="DI34" s="389"/>
      <c r="DJ34" s="165"/>
      <c r="DK34" s="165"/>
      <c r="DL34" s="165"/>
      <c r="DM34" s="165"/>
      <c r="DN34" s="165"/>
      <c r="DO34" s="165"/>
    </row>
    <row r="35" spans="1:119" ht="32.25" customHeight="1" x14ac:dyDescent="0.15">
      <c r="A35" s="166"/>
      <c r="B35" s="186"/>
      <c r="C35" s="632">
        <f>IF(E35="","",C34+1)</f>
        <v>2</v>
      </c>
      <c r="D35" s="632"/>
      <c r="E35" s="633" t="str">
        <f>IF('各会計、関係団体の財政状況及び健全化判断比率'!B8="","",'各会計、関係団体の財政状況及び健全化判断比率'!B8)</f>
        <v>小松市公債管理特別会計</v>
      </c>
      <c r="F35" s="633"/>
      <c r="G35" s="633"/>
      <c r="H35" s="633"/>
      <c r="I35" s="633"/>
      <c r="J35" s="633"/>
      <c r="K35" s="633"/>
      <c r="L35" s="633"/>
      <c r="M35" s="633"/>
      <c r="N35" s="633"/>
      <c r="O35" s="633"/>
      <c r="P35" s="633"/>
      <c r="Q35" s="633"/>
      <c r="R35" s="633"/>
      <c r="S35" s="633"/>
      <c r="T35" s="187"/>
      <c r="U35" s="632">
        <f>IF(W35="","",U34+1)</f>
        <v>4</v>
      </c>
      <c r="V35" s="632"/>
      <c r="W35" s="633" t="str">
        <f>IF('各会計、関係団体の財政状況及び健全化判断比率'!B29="","",'各会計、関係団体の財政状況及び健全化判断比率'!B29)</f>
        <v>小松市介護保険事業特別会計</v>
      </c>
      <c r="X35" s="633"/>
      <c r="Y35" s="633"/>
      <c r="Z35" s="633"/>
      <c r="AA35" s="633"/>
      <c r="AB35" s="633"/>
      <c r="AC35" s="633"/>
      <c r="AD35" s="633"/>
      <c r="AE35" s="633"/>
      <c r="AF35" s="633"/>
      <c r="AG35" s="633"/>
      <c r="AH35" s="633"/>
      <c r="AI35" s="633"/>
      <c r="AJ35" s="633"/>
      <c r="AK35" s="633"/>
      <c r="AL35" s="187"/>
      <c r="AM35" s="632">
        <f t="shared" ref="AM35:AM43" si="0">IF(AO35="","",AM34+1)</f>
        <v>7</v>
      </c>
      <c r="AN35" s="632"/>
      <c r="AO35" s="633" t="str">
        <f>IF('各会計、関係団体の財政状況及び健全化判断比率'!B32="","",'各会計、関係団体の財政状況及び健全化判断比率'!B32)</f>
        <v>小松市下水道事業会計</v>
      </c>
      <c r="AP35" s="633"/>
      <c r="AQ35" s="633"/>
      <c r="AR35" s="633"/>
      <c r="AS35" s="633"/>
      <c r="AT35" s="633"/>
      <c r="AU35" s="633"/>
      <c r="AV35" s="633"/>
      <c r="AW35" s="633"/>
      <c r="AX35" s="633"/>
      <c r="AY35" s="633"/>
      <c r="AZ35" s="633"/>
      <c r="BA35" s="633"/>
      <c r="BB35" s="633"/>
      <c r="BC35" s="633"/>
      <c r="BD35" s="187"/>
      <c r="BE35" s="632" t="str">
        <f t="shared" ref="BE35:BE43" si="1">IF(BG35="","",BE34+1)</f>
        <v/>
      </c>
      <c r="BF35" s="632"/>
      <c r="BG35" s="633"/>
      <c r="BH35" s="633"/>
      <c r="BI35" s="633"/>
      <c r="BJ35" s="633"/>
      <c r="BK35" s="633"/>
      <c r="BL35" s="633"/>
      <c r="BM35" s="633"/>
      <c r="BN35" s="633"/>
      <c r="BO35" s="633"/>
      <c r="BP35" s="633"/>
      <c r="BQ35" s="633"/>
      <c r="BR35" s="633"/>
      <c r="BS35" s="633"/>
      <c r="BT35" s="633"/>
      <c r="BU35" s="633"/>
      <c r="BV35" s="187"/>
      <c r="BW35" s="632">
        <f t="shared" ref="BW35:BW43" si="2">IF(BY35="","",BW34+1)</f>
        <v>11</v>
      </c>
      <c r="BX35" s="632"/>
      <c r="BY35" s="633" t="str">
        <f>IF('各会計、関係団体の財政状況及び健全化判断比率'!B69="","",'各会計、関係団体の財政状況及び健全化判断比率'!B69)</f>
        <v>南加賀広域圏事務組合(ふるさと振興事業会計)</v>
      </c>
      <c r="BZ35" s="633"/>
      <c r="CA35" s="633"/>
      <c r="CB35" s="633"/>
      <c r="CC35" s="633"/>
      <c r="CD35" s="633"/>
      <c r="CE35" s="633"/>
      <c r="CF35" s="633"/>
      <c r="CG35" s="633"/>
      <c r="CH35" s="633"/>
      <c r="CI35" s="633"/>
      <c r="CJ35" s="633"/>
      <c r="CK35" s="633"/>
      <c r="CL35" s="633"/>
      <c r="CM35" s="633"/>
      <c r="CN35" s="187"/>
      <c r="CO35" s="632">
        <f t="shared" ref="CO35:CO43" si="3">IF(CQ35="","",CO34+1)</f>
        <v>20</v>
      </c>
      <c r="CP35" s="632"/>
      <c r="CQ35" s="633" t="str">
        <f>IF('各会計、関係団体の財政状況及び健全化判断比率'!BS8="","",'各会計、関係団体の財政状況及び健全化判断比率'!BS8)</f>
        <v>小松市開発公社</v>
      </c>
      <c r="CR35" s="633"/>
      <c r="CS35" s="633"/>
      <c r="CT35" s="633"/>
      <c r="CU35" s="633"/>
      <c r="CV35" s="633"/>
      <c r="CW35" s="633"/>
      <c r="CX35" s="633"/>
      <c r="CY35" s="633"/>
      <c r="CZ35" s="633"/>
      <c r="DA35" s="633"/>
      <c r="DB35" s="633"/>
      <c r="DC35" s="633"/>
      <c r="DD35" s="633"/>
      <c r="DE35" s="633"/>
      <c r="DF35" s="184"/>
      <c r="DG35" s="634" t="str">
        <f>IF('各会計、関係団体の財政状況及び健全化判断比率'!BR8="","",'各会計、関係団体の財政状況及び健全化判断比率'!BR8)</f>
        <v/>
      </c>
      <c r="DH35" s="634"/>
      <c r="DI35" s="389"/>
      <c r="DJ35" s="165"/>
      <c r="DK35" s="165"/>
      <c r="DL35" s="165"/>
      <c r="DM35" s="165"/>
      <c r="DN35" s="165"/>
      <c r="DO35" s="165"/>
    </row>
    <row r="36" spans="1:119" ht="32.25" customHeight="1" x14ac:dyDescent="0.15">
      <c r="A36" s="166"/>
      <c r="B36" s="186"/>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5</v>
      </c>
      <c r="V36" s="632"/>
      <c r="W36" s="633" t="str">
        <f>IF('各会計、関係団体の財政状況及び健全化判断比率'!B30="","",'各会計、関係団体の財政状況及び健全化判断比率'!B30)</f>
        <v>小松市後期高齢者医療特別会計</v>
      </c>
      <c r="X36" s="633"/>
      <c r="Y36" s="633"/>
      <c r="Z36" s="633"/>
      <c r="AA36" s="633"/>
      <c r="AB36" s="633"/>
      <c r="AC36" s="633"/>
      <c r="AD36" s="633"/>
      <c r="AE36" s="633"/>
      <c r="AF36" s="633"/>
      <c r="AG36" s="633"/>
      <c r="AH36" s="633"/>
      <c r="AI36" s="633"/>
      <c r="AJ36" s="633"/>
      <c r="AK36" s="633"/>
      <c r="AL36" s="187"/>
      <c r="AM36" s="632">
        <f t="shared" si="0"/>
        <v>8</v>
      </c>
      <c r="AN36" s="632"/>
      <c r="AO36" s="633" t="str">
        <f>IF('各会計、関係団体の財政状況及び健全化判断比率'!B33="","",'各会計、関係団体の財政状況及び健全化判断比率'!B33)</f>
        <v>国民健康保険小松市民病院事業会計</v>
      </c>
      <c r="AP36" s="633"/>
      <c r="AQ36" s="633"/>
      <c r="AR36" s="633"/>
      <c r="AS36" s="633"/>
      <c r="AT36" s="633"/>
      <c r="AU36" s="633"/>
      <c r="AV36" s="633"/>
      <c r="AW36" s="633"/>
      <c r="AX36" s="633"/>
      <c r="AY36" s="633"/>
      <c r="AZ36" s="633"/>
      <c r="BA36" s="633"/>
      <c r="BB36" s="633"/>
      <c r="BC36" s="633"/>
      <c r="BD36" s="187"/>
      <c r="BE36" s="632" t="str">
        <f t="shared" si="1"/>
        <v/>
      </c>
      <c r="BF36" s="632"/>
      <c r="BG36" s="633"/>
      <c r="BH36" s="633"/>
      <c r="BI36" s="633"/>
      <c r="BJ36" s="633"/>
      <c r="BK36" s="633"/>
      <c r="BL36" s="633"/>
      <c r="BM36" s="633"/>
      <c r="BN36" s="633"/>
      <c r="BO36" s="633"/>
      <c r="BP36" s="633"/>
      <c r="BQ36" s="633"/>
      <c r="BR36" s="633"/>
      <c r="BS36" s="633"/>
      <c r="BT36" s="633"/>
      <c r="BU36" s="633"/>
      <c r="BV36" s="187"/>
      <c r="BW36" s="632">
        <f t="shared" si="2"/>
        <v>12</v>
      </c>
      <c r="BX36" s="632"/>
      <c r="BY36" s="633" t="str">
        <f>IF('各会計、関係団体の財政状況及び健全化判断比率'!B70="","",'各会計、関係団体の財政状況及び健全化判断比率'!B70)</f>
        <v>南加賀広域圏事務組合(急病センター事業会計)</v>
      </c>
      <c r="BZ36" s="633"/>
      <c r="CA36" s="633"/>
      <c r="CB36" s="633"/>
      <c r="CC36" s="633"/>
      <c r="CD36" s="633"/>
      <c r="CE36" s="633"/>
      <c r="CF36" s="633"/>
      <c r="CG36" s="633"/>
      <c r="CH36" s="633"/>
      <c r="CI36" s="633"/>
      <c r="CJ36" s="633"/>
      <c r="CK36" s="633"/>
      <c r="CL36" s="633"/>
      <c r="CM36" s="633"/>
      <c r="CN36" s="187"/>
      <c r="CO36" s="632">
        <f t="shared" si="3"/>
        <v>21</v>
      </c>
      <c r="CP36" s="632"/>
      <c r="CQ36" s="633" t="str">
        <f>IF('各会計、関係団体の財政状況及び健全化判断比率'!BS9="","",'各会計、関係団体の財政状況及び健全化判断比率'!BS9)</f>
        <v>小松市施設管理公社</v>
      </c>
      <c r="CR36" s="633"/>
      <c r="CS36" s="633"/>
      <c r="CT36" s="633"/>
      <c r="CU36" s="633"/>
      <c r="CV36" s="633"/>
      <c r="CW36" s="633"/>
      <c r="CX36" s="633"/>
      <c r="CY36" s="633"/>
      <c r="CZ36" s="633"/>
      <c r="DA36" s="633"/>
      <c r="DB36" s="633"/>
      <c r="DC36" s="633"/>
      <c r="DD36" s="633"/>
      <c r="DE36" s="633"/>
      <c r="DF36" s="184"/>
      <c r="DG36" s="634" t="str">
        <f>IF('各会計、関係団体の財政状況及び健全化判断比率'!BR9="","",'各会計、関係団体の財政状況及び健全化判断比率'!BR9)</f>
        <v/>
      </c>
      <c r="DH36" s="634"/>
      <c r="DI36" s="389"/>
      <c r="DJ36" s="165"/>
      <c r="DK36" s="165"/>
      <c r="DL36" s="165"/>
      <c r="DM36" s="165"/>
      <c r="DN36" s="165"/>
      <c r="DO36" s="165"/>
    </row>
    <row r="37" spans="1:119" ht="32.25" customHeight="1" x14ac:dyDescent="0.15">
      <c r="A37" s="166"/>
      <c r="B37" s="186"/>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t="str">
        <f t="shared" si="4"/>
        <v/>
      </c>
      <c r="V37" s="632"/>
      <c r="W37" s="633"/>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13</v>
      </c>
      <c r="BX37" s="632"/>
      <c r="BY37" s="633" t="str">
        <f>IF('各会計、関係団体の財政状況及び健全化判断比率'!B71="","",'各会計、関係団体の財政状況及び健全化判断比率'!B71)</f>
        <v>南加賀広域圏事務組合(公設地方卸売市場事業会計)</v>
      </c>
      <c r="BZ37" s="633"/>
      <c r="CA37" s="633"/>
      <c r="CB37" s="633"/>
      <c r="CC37" s="633"/>
      <c r="CD37" s="633"/>
      <c r="CE37" s="633"/>
      <c r="CF37" s="633"/>
      <c r="CG37" s="633"/>
      <c r="CH37" s="633"/>
      <c r="CI37" s="633"/>
      <c r="CJ37" s="633"/>
      <c r="CK37" s="633"/>
      <c r="CL37" s="633"/>
      <c r="CM37" s="633"/>
      <c r="CN37" s="187"/>
      <c r="CO37" s="632">
        <f t="shared" si="3"/>
        <v>22</v>
      </c>
      <c r="CP37" s="632"/>
      <c r="CQ37" s="633" t="str">
        <f>IF('各会計、関係団体の財政状況及び健全化判断比率'!BS10="","",'各会計、関係団体の財政状況及び健全化判断比率'!BS10)</f>
        <v>こまつ賑わいセンター</v>
      </c>
      <c r="CR37" s="633"/>
      <c r="CS37" s="633"/>
      <c r="CT37" s="633"/>
      <c r="CU37" s="633"/>
      <c r="CV37" s="633"/>
      <c r="CW37" s="633"/>
      <c r="CX37" s="633"/>
      <c r="CY37" s="633"/>
      <c r="CZ37" s="633"/>
      <c r="DA37" s="633"/>
      <c r="DB37" s="633"/>
      <c r="DC37" s="633"/>
      <c r="DD37" s="633"/>
      <c r="DE37" s="633"/>
      <c r="DF37" s="184"/>
      <c r="DG37" s="634" t="str">
        <f>IF('各会計、関係団体の財政状況及び健全化判断比率'!BR10="","",'各会計、関係団体の財政状況及び健全化判断比率'!BR10)</f>
        <v/>
      </c>
      <c r="DH37" s="634"/>
      <c r="DI37" s="389"/>
      <c r="DJ37" s="165"/>
      <c r="DK37" s="165"/>
      <c r="DL37" s="165"/>
      <c r="DM37" s="165"/>
      <c r="DN37" s="165"/>
      <c r="DO37" s="165"/>
    </row>
    <row r="38" spans="1:119" ht="32.25" customHeight="1" x14ac:dyDescent="0.15">
      <c r="A38" s="166"/>
      <c r="B38" s="186"/>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14</v>
      </c>
      <c r="BX38" s="632"/>
      <c r="BY38" s="633" t="str">
        <f>IF('各会計、関係団体の財政状況及び健全化判断比率'!B72="","",'各会計、関係団体の財政状況及び健全化判断比率'!B72)</f>
        <v>小松加賀環境衛生事務組合</v>
      </c>
      <c r="BZ38" s="633"/>
      <c r="CA38" s="633"/>
      <c r="CB38" s="633"/>
      <c r="CC38" s="633"/>
      <c r="CD38" s="633"/>
      <c r="CE38" s="633"/>
      <c r="CF38" s="633"/>
      <c r="CG38" s="633"/>
      <c r="CH38" s="633"/>
      <c r="CI38" s="633"/>
      <c r="CJ38" s="633"/>
      <c r="CK38" s="633"/>
      <c r="CL38" s="633"/>
      <c r="CM38" s="633"/>
      <c r="CN38" s="187"/>
      <c r="CO38" s="632">
        <f t="shared" si="3"/>
        <v>23</v>
      </c>
      <c r="CP38" s="632"/>
      <c r="CQ38" s="633" t="str">
        <f>IF('各会計、関係団体の財政状況及び健全化判断比率'!BS11="","",'各会計、関係団体の財政状況及び健全化判断比率'!BS11)</f>
        <v>こまつ看護学校</v>
      </c>
      <c r="CR38" s="633"/>
      <c r="CS38" s="633"/>
      <c r="CT38" s="633"/>
      <c r="CU38" s="633"/>
      <c r="CV38" s="633"/>
      <c r="CW38" s="633"/>
      <c r="CX38" s="633"/>
      <c r="CY38" s="633"/>
      <c r="CZ38" s="633"/>
      <c r="DA38" s="633"/>
      <c r="DB38" s="633"/>
      <c r="DC38" s="633"/>
      <c r="DD38" s="633"/>
      <c r="DE38" s="633"/>
      <c r="DF38" s="184"/>
      <c r="DG38" s="634" t="str">
        <f>IF('各会計、関係団体の財政状況及び健全化判断比率'!BR11="","",'各会計、関係団体の財政状況及び健全化判断比率'!BR11)</f>
        <v/>
      </c>
      <c r="DH38" s="634"/>
      <c r="DI38" s="389"/>
      <c r="DJ38" s="165"/>
      <c r="DK38" s="165"/>
      <c r="DL38" s="165"/>
      <c r="DM38" s="165"/>
      <c r="DN38" s="165"/>
      <c r="DO38" s="165"/>
    </row>
    <row r="39" spans="1:119" ht="32.25" customHeight="1" x14ac:dyDescent="0.15">
      <c r="A39" s="166"/>
      <c r="B39" s="186"/>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f t="shared" si="2"/>
        <v>15</v>
      </c>
      <c r="BX39" s="632"/>
      <c r="BY39" s="633" t="str">
        <f>IF('各会計、関係団体の財政状況及び健全化判断比率'!B73="","",'各会計、関係団体の財政状況及び健全化判断比率'!B73)</f>
        <v>手取川水防事務組合</v>
      </c>
      <c r="BZ39" s="633"/>
      <c r="CA39" s="633"/>
      <c r="CB39" s="633"/>
      <c r="CC39" s="633"/>
      <c r="CD39" s="633"/>
      <c r="CE39" s="633"/>
      <c r="CF39" s="633"/>
      <c r="CG39" s="633"/>
      <c r="CH39" s="633"/>
      <c r="CI39" s="633"/>
      <c r="CJ39" s="633"/>
      <c r="CK39" s="633"/>
      <c r="CL39" s="633"/>
      <c r="CM39" s="633"/>
      <c r="CN39" s="187"/>
      <c r="CO39" s="632">
        <f t="shared" si="3"/>
        <v>24</v>
      </c>
      <c r="CP39" s="632"/>
      <c r="CQ39" s="633" t="str">
        <f>IF('各会計、関係団体の財政状況及び健全化判断比率'!BS12="","",'各会計、関係団体の財政状況及び健全化判断比率'!BS12)</f>
        <v>蛍舞</v>
      </c>
      <c r="CR39" s="633"/>
      <c r="CS39" s="633"/>
      <c r="CT39" s="633"/>
      <c r="CU39" s="633"/>
      <c r="CV39" s="633"/>
      <c r="CW39" s="633"/>
      <c r="CX39" s="633"/>
      <c r="CY39" s="633"/>
      <c r="CZ39" s="633"/>
      <c r="DA39" s="633"/>
      <c r="DB39" s="633"/>
      <c r="DC39" s="633"/>
      <c r="DD39" s="633"/>
      <c r="DE39" s="633"/>
      <c r="DF39" s="184"/>
      <c r="DG39" s="634" t="str">
        <f>IF('各会計、関係団体の財政状況及び健全化判断比率'!BR12="","",'各会計、関係団体の財政状況及び健全化判断比率'!BR12)</f>
        <v/>
      </c>
      <c r="DH39" s="634"/>
      <c r="DI39" s="389"/>
      <c r="DJ39" s="165"/>
      <c r="DK39" s="165"/>
      <c r="DL39" s="165"/>
      <c r="DM39" s="165"/>
      <c r="DN39" s="165"/>
      <c r="DO39" s="165"/>
    </row>
    <row r="40" spans="1:119" ht="32.25" customHeight="1" x14ac:dyDescent="0.15">
      <c r="A40" s="166"/>
      <c r="B40" s="186"/>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f t="shared" si="2"/>
        <v>16</v>
      </c>
      <c r="BX40" s="632"/>
      <c r="BY40" s="633" t="str">
        <f>IF('各会計、関係団体の財政状況及び健全化判断比率'!B74="","",'各会計、関係団体の財政状況及び健全化判断比率'!B74)</f>
        <v>石川県後期高齢者医療広域連合(一般会計)</v>
      </c>
      <c r="BZ40" s="633"/>
      <c r="CA40" s="633"/>
      <c r="CB40" s="633"/>
      <c r="CC40" s="633"/>
      <c r="CD40" s="633"/>
      <c r="CE40" s="633"/>
      <c r="CF40" s="633"/>
      <c r="CG40" s="633"/>
      <c r="CH40" s="633"/>
      <c r="CI40" s="633"/>
      <c r="CJ40" s="633"/>
      <c r="CK40" s="633"/>
      <c r="CL40" s="633"/>
      <c r="CM40" s="633"/>
      <c r="CN40" s="18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IF('各会計、関係団体の財政状況及び健全化判断比率'!BR13="","",'各会計、関係団体の財政状況及び健全化判断比率'!BR13)</f>
        <v/>
      </c>
      <c r="DH40" s="634"/>
      <c r="DI40" s="389"/>
      <c r="DJ40" s="165"/>
      <c r="DK40" s="165"/>
      <c r="DL40" s="165"/>
      <c r="DM40" s="165"/>
      <c r="DN40" s="165"/>
      <c r="DO40" s="165"/>
    </row>
    <row r="41" spans="1:119" ht="32.25" customHeight="1" x14ac:dyDescent="0.15">
      <c r="A41" s="166"/>
      <c r="B41" s="186"/>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f t="shared" si="2"/>
        <v>17</v>
      </c>
      <c r="BX41" s="632"/>
      <c r="BY41" s="633" t="str">
        <f>IF('各会計、関係団体の財政状況及び健全化判断比率'!B75="","",'各会計、関係団体の財政状況及び健全化判断比率'!B75)</f>
        <v>石川県後期高齢者医療広域連合(後期高齢者医療特別会計)</v>
      </c>
      <c r="BZ41" s="633"/>
      <c r="CA41" s="633"/>
      <c r="CB41" s="633"/>
      <c r="CC41" s="633"/>
      <c r="CD41" s="633"/>
      <c r="CE41" s="633"/>
      <c r="CF41" s="633"/>
      <c r="CG41" s="633"/>
      <c r="CH41" s="633"/>
      <c r="CI41" s="633"/>
      <c r="CJ41" s="633"/>
      <c r="CK41" s="633"/>
      <c r="CL41" s="633"/>
      <c r="CM41" s="633"/>
      <c r="CN41" s="18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IF('各会計、関係団体の財政状況及び健全化判断比率'!BR14="","",'各会計、関係団体の財政状況及び健全化判断比率'!BR14)</f>
        <v/>
      </c>
      <c r="DH41" s="634"/>
      <c r="DI41" s="389"/>
      <c r="DJ41" s="165"/>
      <c r="DK41" s="165"/>
      <c r="DL41" s="165"/>
      <c r="DM41" s="165"/>
      <c r="DN41" s="165"/>
      <c r="DO41" s="165"/>
    </row>
    <row r="42" spans="1:119" ht="32.25" customHeight="1" x14ac:dyDescent="0.15">
      <c r="A42" s="165"/>
      <c r="B42" s="186"/>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f t="shared" si="2"/>
        <v>18</v>
      </c>
      <c r="BX42" s="632"/>
      <c r="BY42" s="633" t="str">
        <f>IF('各会計、関係団体の財政状況及び健全化判断比率'!B76="","",'各会計、関係団体の財政状況及び健全化判断比率'!B76)</f>
        <v>石川県市町村消防賞じゅつ金組合</v>
      </c>
      <c r="BZ42" s="633"/>
      <c r="CA42" s="633"/>
      <c r="CB42" s="633"/>
      <c r="CC42" s="633"/>
      <c r="CD42" s="633"/>
      <c r="CE42" s="633"/>
      <c r="CF42" s="633"/>
      <c r="CG42" s="633"/>
      <c r="CH42" s="633"/>
      <c r="CI42" s="633"/>
      <c r="CJ42" s="633"/>
      <c r="CK42" s="633"/>
      <c r="CL42" s="633"/>
      <c r="CM42" s="633"/>
      <c r="CN42" s="18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IF('各会計、関係団体の財政状況及び健全化判断比率'!BR15="","",'各会計、関係団体の財政状況及び健全化判断比率'!BR15)</f>
        <v/>
      </c>
      <c r="DH42" s="634"/>
      <c r="DI42" s="389"/>
      <c r="DJ42" s="165"/>
      <c r="DK42" s="165"/>
      <c r="DL42" s="165"/>
      <c r="DM42" s="165"/>
      <c r="DN42" s="165"/>
      <c r="DO42" s="165"/>
    </row>
    <row r="43" spans="1:119" ht="32.25" customHeight="1" x14ac:dyDescent="0.15">
      <c r="A43" s="165"/>
      <c r="B43" s="186"/>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IF('各会計、関係団体の財政状況及び健全化判断比率'!BR16="","",'各会計、関係団体の財政状況及び健全化判断比率'!BR16)</f>
        <v/>
      </c>
      <c r="DH43" s="634"/>
      <c r="DI43" s="389"/>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142</v>
      </c>
      <c r="C46" s="165"/>
      <c r="D46" s="165"/>
      <c r="E46" s="165" t="s">
        <v>143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144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145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146</v>
      </c>
    </row>
    <row r="50" spans="5:5" x14ac:dyDescent="0.15">
      <c r="E50" s="167" t="s">
        <v>147</v>
      </c>
    </row>
    <row r="51" spans="5:5" x14ac:dyDescent="0.15">
      <c r="E51" s="167" t="s">
        <v>499</v>
      </c>
    </row>
    <row r="52" spans="5:5" x14ac:dyDescent="0.15">
      <c r="E52" s="167" t="s">
        <v>148</v>
      </c>
    </row>
    <row r="53" spans="5:5" x14ac:dyDescent="0.15">
      <c r="E53" s="167" t="s">
        <v>149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S1g8i4YROvYW49esYN82sSazX7V0GQUOApB3hxATDkcAVO8I2c83suGX9hIAhjQT/UgbBA0gQIS+RjFq36S0A==" saltValue="6H4XRyxk+CneeX/JEXZ5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418</v>
      </c>
      <c r="G33" s="29" t="s">
        <v>419</v>
      </c>
      <c r="H33" s="29" t="s">
        <v>420</v>
      </c>
      <c r="I33" s="29" t="s">
        <v>421</v>
      </c>
      <c r="J33" s="30" t="s">
        <v>422</v>
      </c>
      <c r="K33" s="22"/>
      <c r="L33" s="22"/>
      <c r="M33" s="22"/>
      <c r="N33" s="22"/>
      <c r="O33" s="22"/>
      <c r="P33" s="22"/>
    </row>
    <row r="34" spans="1:16" ht="39" customHeight="1" x14ac:dyDescent="0.15">
      <c r="A34" s="22"/>
      <c r="B34" s="31"/>
      <c r="C34" s="1225" t="s">
        <v>425</v>
      </c>
      <c r="D34" s="1225"/>
      <c r="E34" s="1226"/>
      <c r="F34" s="32">
        <v>9.66</v>
      </c>
      <c r="G34" s="33">
        <v>11.77</v>
      </c>
      <c r="H34" s="33">
        <v>12.35</v>
      </c>
      <c r="I34" s="33">
        <v>12.04</v>
      </c>
      <c r="J34" s="34">
        <v>10.33</v>
      </c>
      <c r="K34" s="22"/>
      <c r="L34" s="22"/>
      <c r="M34" s="22"/>
      <c r="N34" s="22"/>
      <c r="O34" s="22"/>
      <c r="P34" s="22"/>
    </row>
    <row r="35" spans="1:16" ht="39" customHeight="1" x14ac:dyDescent="0.15">
      <c r="A35" s="22"/>
      <c r="B35" s="35"/>
      <c r="C35" s="1219" t="s">
        <v>426</v>
      </c>
      <c r="D35" s="1220"/>
      <c r="E35" s="1221"/>
      <c r="F35" s="36">
        <v>4.0599999999999996</v>
      </c>
      <c r="G35" s="37">
        <v>4.84</v>
      </c>
      <c r="H35" s="37">
        <v>6.39</v>
      </c>
      <c r="I35" s="37">
        <v>8.36</v>
      </c>
      <c r="J35" s="38">
        <v>9.7200000000000006</v>
      </c>
      <c r="K35" s="22"/>
      <c r="L35" s="22"/>
      <c r="M35" s="22"/>
      <c r="N35" s="22"/>
      <c r="O35" s="22"/>
      <c r="P35" s="22"/>
    </row>
    <row r="36" spans="1:16" ht="39" customHeight="1" x14ac:dyDescent="0.15">
      <c r="A36" s="22"/>
      <c r="B36" s="35"/>
      <c r="C36" s="1219" t="s">
        <v>427</v>
      </c>
      <c r="D36" s="1220"/>
      <c r="E36" s="1221"/>
      <c r="F36" s="36" t="s">
        <v>380</v>
      </c>
      <c r="G36" s="37" t="s">
        <v>380</v>
      </c>
      <c r="H36" s="37" t="s">
        <v>380</v>
      </c>
      <c r="I36" s="37" t="s">
        <v>380</v>
      </c>
      <c r="J36" s="38">
        <v>2.63</v>
      </c>
      <c r="K36" s="22"/>
      <c r="L36" s="22"/>
      <c r="M36" s="22"/>
      <c r="N36" s="22"/>
      <c r="O36" s="22"/>
      <c r="P36" s="22"/>
    </row>
    <row r="37" spans="1:16" ht="39" customHeight="1" x14ac:dyDescent="0.15">
      <c r="A37" s="22"/>
      <c r="B37" s="35"/>
      <c r="C37" s="1219" t="s">
        <v>428</v>
      </c>
      <c r="D37" s="1220"/>
      <c r="E37" s="1221"/>
      <c r="F37" s="36">
        <v>2.4500000000000002</v>
      </c>
      <c r="G37" s="37">
        <v>2.0699999999999998</v>
      </c>
      <c r="H37" s="37">
        <v>2.37</v>
      </c>
      <c r="I37" s="37">
        <v>2.2000000000000002</v>
      </c>
      <c r="J37" s="38">
        <v>2.2400000000000002</v>
      </c>
      <c r="K37" s="22"/>
      <c r="L37" s="22"/>
      <c r="M37" s="22"/>
      <c r="N37" s="22"/>
      <c r="O37" s="22"/>
      <c r="P37" s="22"/>
    </row>
    <row r="38" spans="1:16" ht="39" customHeight="1" x14ac:dyDescent="0.15">
      <c r="A38" s="22"/>
      <c r="B38" s="35"/>
      <c r="C38" s="1219" t="s">
        <v>429</v>
      </c>
      <c r="D38" s="1220"/>
      <c r="E38" s="1221"/>
      <c r="F38" s="36">
        <v>0.32</v>
      </c>
      <c r="G38" s="37">
        <v>0.96</v>
      </c>
      <c r="H38" s="37">
        <v>1.22</v>
      </c>
      <c r="I38" s="37">
        <v>0.54</v>
      </c>
      <c r="J38" s="38">
        <v>0.93</v>
      </c>
      <c r="K38" s="22"/>
      <c r="L38" s="22"/>
      <c r="M38" s="22"/>
      <c r="N38" s="22"/>
      <c r="O38" s="22"/>
      <c r="P38" s="22"/>
    </row>
    <row r="39" spans="1:16" ht="39" customHeight="1" x14ac:dyDescent="0.15">
      <c r="A39" s="22"/>
      <c r="B39" s="35"/>
      <c r="C39" s="1219" t="s">
        <v>430</v>
      </c>
      <c r="D39" s="1220"/>
      <c r="E39" s="1221"/>
      <c r="F39" s="36">
        <v>0.08</v>
      </c>
      <c r="G39" s="37">
        <v>0.25</v>
      </c>
      <c r="H39" s="37">
        <v>0.36</v>
      </c>
      <c r="I39" s="37">
        <v>0.9</v>
      </c>
      <c r="J39" s="38">
        <v>0.83</v>
      </c>
      <c r="K39" s="22"/>
      <c r="L39" s="22"/>
      <c r="M39" s="22"/>
      <c r="N39" s="22"/>
      <c r="O39" s="22"/>
      <c r="P39" s="22"/>
    </row>
    <row r="40" spans="1:16" ht="39" customHeight="1" x14ac:dyDescent="0.15">
      <c r="A40" s="22"/>
      <c r="B40" s="35"/>
      <c r="C40" s="1219" t="s">
        <v>431</v>
      </c>
      <c r="D40" s="1220"/>
      <c r="E40" s="1221"/>
      <c r="F40" s="36">
        <v>0</v>
      </c>
      <c r="G40" s="37">
        <v>0</v>
      </c>
      <c r="H40" s="37">
        <v>0.01</v>
      </c>
      <c r="I40" s="37">
        <v>0.01</v>
      </c>
      <c r="J40" s="38">
        <v>0.13</v>
      </c>
      <c r="K40" s="22"/>
      <c r="L40" s="22"/>
      <c r="M40" s="22"/>
      <c r="N40" s="22"/>
      <c r="O40" s="22"/>
      <c r="P40" s="22"/>
    </row>
    <row r="41" spans="1:16" ht="39" customHeight="1" x14ac:dyDescent="0.15">
      <c r="A41" s="22"/>
      <c r="B41" s="35"/>
      <c r="C41" s="1219" t="s">
        <v>432</v>
      </c>
      <c r="D41" s="1220"/>
      <c r="E41" s="1221"/>
      <c r="F41" s="36">
        <v>0</v>
      </c>
      <c r="G41" s="37">
        <v>0</v>
      </c>
      <c r="H41" s="37">
        <v>0</v>
      </c>
      <c r="I41" s="37">
        <v>0</v>
      </c>
      <c r="J41" s="38">
        <v>0</v>
      </c>
      <c r="K41" s="22"/>
      <c r="L41" s="22"/>
      <c r="M41" s="22"/>
      <c r="N41" s="22"/>
      <c r="O41" s="22"/>
      <c r="P41" s="22"/>
    </row>
    <row r="42" spans="1:16" ht="39" customHeight="1" x14ac:dyDescent="0.15">
      <c r="A42" s="22"/>
      <c r="B42" s="39"/>
      <c r="C42" s="1219" t="s">
        <v>433</v>
      </c>
      <c r="D42" s="1220"/>
      <c r="E42" s="1221"/>
      <c r="F42" s="36" t="s">
        <v>380</v>
      </c>
      <c r="G42" s="37" t="s">
        <v>380</v>
      </c>
      <c r="H42" s="37" t="s">
        <v>380</v>
      </c>
      <c r="I42" s="37" t="s">
        <v>380</v>
      </c>
      <c r="J42" s="38" t="s">
        <v>380</v>
      </c>
      <c r="K42" s="22"/>
      <c r="L42" s="22"/>
      <c r="M42" s="22"/>
      <c r="N42" s="22"/>
      <c r="O42" s="22"/>
      <c r="P42" s="22"/>
    </row>
    <row r="43" spans="1:16" ht="39" customHeight="1" thickBot="1" x14ac:dyDescent="0.2">
      <c r="A43" s="22"/>
      <c r="B43" s="40"/>
      <c r="C43" s="1222" t="s">
        <v>434</v>
      </c>
      <c r="D43" s="1223"/>
      <c r="E43" s="1224"/>
      <c r="F43" s="41">
        <v>1.48</v>
      </c>
      <c r="G43" s="42">
        <v>1.63</v>
      </c>
      <c r="H43" s="42">
        <v>0.66</v>
      </c>
      <c r="I43" s="42">
        <v>2.46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y1w41NsEEFD8xeQfxu2AfQ26dT0azNsk8OUkCWMWPEkHPDavS5cfiLUmgBIeyqmXhPH24GXQYF4YibaxmV2YA==" saltValue="+JTZzCVzH51LFMjAT8eH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418</v>
      </c>
      <c r="L44" s="56" t="s">
        <v>419</v>
      </c>
      <c r="M44" s="56" t="s">
        <v>420</v>
      </c>
      <c r="N44" s="56" t="s">
        <v>421</v>
      </c>
      <c r="O44" s="57" t="s">
        <v>422</v>
      </c>
      <c r="P44" s="48"/>
      <c r="Q44" s="48"/>
      <c r="R44" s="48"/>
      <c r="S44" s="48"/>
      <c r="T44" s="48"/>
      <c r="U44" s="48"/>
    </row>
    <row r="45" spans="1:21" ht="30.75" customHeight="1" x14ac:dyDescent="0.15">
      <c r="A45" s="48"/>
      <c r="B45" s="1235" t="s">
        <v>585</v>
      </c>
      <c r="C45" s="1236"/>
      <c r="D45" s="58"/>
      <c r="E45" s="1241" t="s">
        <v>10</v>
      </c>
      <c r="F45" s="1241"/>
      <c r="G45" s="1241"/>
      <c r="H45" s="1241"/>
      <c r="I45" s="1241"/>
      <c r="J45" s="1242"/>
      <c r="K45" s="59">
        <v>6647</v>
      </c>
      <c r="L45" s="60">
        <v>6529</v>
      </c>
      <c r="M45" s="60">
        <v>6545</v>
      </c>
      <c r="N45" s="60">
        <v>6515</v>
      </c>
      <c r="O45" s="61">
        <v>6419</v>
      </c>
      <c r="P45" s="48"/>
      <c r="Q45" s="48"/>
      <c r="R45" s="48"/>
      <c r="S45" s="48"/>
      <c r="T45" s="48"/>
      <c r="U45" s="48"/>
    </row>
    <row r="46" spans="1:21" ht="30.75" customHeight="1" x14ac:dyDescent="0.15">
      <c r="A46" s="48"/>
      <c r="B46" s="1237"/>
      <c r="C46" s="1238"/>
      <c r="D46" s="62"/>
      <c r="E46" s="1229" t="s">
        <v>586</v>
      </c>
      <c r="F46" s="1229"/>
      <c r="G46" s="1229"/>
      <c r="H46" s="1229"/>
      <c r="I46" s="1229"/>
      <c r="J46" s="1230"/>
      <c r="K46" s="63" t="s">
        <v>380</v>
      </c>
      <c r="L46" s="64" t="s">
        <v>380</v>
      </c>
      <c r="M46" s="64" t="s">
        <v>380</v>
      </c>
      <c r="N46" s="64" t="s">
        <v>380</v>
      </c>
      <c r="O46" s="65" t="s">
        <v>380</v>
      </c>
      <c r="P46" s="48"/>
      <c r="Q46" s="48"/>
      <c r="R46" s="48"/>
      <c r="S46" s="48"/>
      <c r="T46" s="48"/>
      <c r="U46" s="48"/>
    </row>
    <row r="47" spans="1:21" ht="30.75" customHeight="1" x14ac:dyDescent="0.15">
      <c r="A47" s="48"/>
      <c r="B47" s="1237"/>
      <c r="C47" s="1238"/>
      <c r="D47" s="62"/>
      <c r="E47" s="1229" t="s">
        <v>587</v>
      </c>
      <c r="F47" s="1229"/>
      <c r="G47" s="1229"/>
      <c r="H47" s="1229"/>
      <c r="I47" s="1229"/>
      <c r="J47" s="1230"/>
      <c r="K47" s="63" t="s">
        <v>380</v>
      </c>
      <c r="L47" s="64" t="s">
        <v>380</v>
      </c>
      <c r="M47" s="64" t="s">
        <v>380</v>
      </c>
      <c r="N47" s="64" t="s">
        <v>380</v>
      </c>
      <c r="O47" s="65" t="s">
        <v>380</v>
      </c>
      <c r="P47" s="48"/>
      <c r="Q47" s="48"/>
      <c r="R47" s="48"/>
      <c r="S47" s="48"/>
      <c r="T47" s="48"/>
      <c r="U47" s="48"/>
    </row>
    <row r="48" spans="1:21" ht="30.75" customHeight="1" x14ac:dyDescent="0.15">
      <c r="A48" s="48"/>
      <c r="B48" s="1237"/>
      <c r="C48" s="1238"/>
      <c r="D48" s="62"/>
      <c r="E48" s="1229" t="s">
        <v>11</v>
      </c>
      <c r="F48" s="1229"/>
      <c r="G48" s="1229"/>
      <c r="H48" s="1229"/>
      <c r="I48" s="1229"/>
      <c r="J48" s="1230"/>
      <c r="K48" s="63">
        <v>2403</v>
      </c>
      <c r="L48" s="64">
        <v>2425</v>
      </c>
      <c r="M48" s="64">
        <v>2517</v>
      </c>
      <c r="N48" s="64">
        <v>2507</v>
      </c>
      <c r="O48" s="65">
        <v>2603</v>
      </c>
      <c r="P48" s="48"/>
      <c r="Q48" s="48"/>
      <c r="R48" s="48"/>
      <c r="S48" s="48"/>
      <c r="T48" s="48"/>
      <c r="U48" s="48"/>
    </row>
    <row r="49" spans="1:21" ht="30.75" customHeight="1" x14ac:dyDescent="0.15">
      <c r="A49" s="48"/>
      <c r="B49" s="1237"/>
      <c r="C49" s="1238"/>
      <c r="D49" s="62"/>
      <c r="E49" s="1229" t="s">
        <v>12</v>
      </c>
      <c r="F49" s="1229"/>
      <c r="G49" s="1229"/>
      <c r="H49" s="1229"/>
      <c r="I49" s="1229"/>
      <c r="J49" s="1230"/>
      <c r="K49" s="63">
        <v>3</v>
      </c>
      <c r="L49" s="64">
        <v>3</v>
      </c>
      <c r="M49" s="64">
        <v>2</v>
      </c>
      <c r="N49" s="64">
        <v>2</v>
      </c>
      <c r="O49" s="65" t="s">
        <v>380</v>
      </c>
      <c r="P49" s="48"/>
      <c r="Q49" s="48"/>
      <c r="R49" s="48"/>
      <c r="S49" s="48"/>
      <c r="T49" s="48"/>
      <c r="U49" s="48"/>
    </row>
    <row r="50" spans="1:21" ht="30.75" customHeight="1" x14ac:dyDescent="0.15">
      <c r="A50" s="48"/>
      <c r="B50" s="1237"/>
      <c r="C50" s="1238"/>
      <c r="D50" s="62"/>
      <c r="E50" s="1229" t="s">
        <v>13</v>
      </c>
      <c r="F50" s="1229"/>
      <c r="G50" s="1229"/>
      <c r="H50" s="1229"/>
      <c r="I50" s="1229"/>
      <c r="J50" s="1230"/>
      <c r="K50" s="63">
        <v>59</v>
      </c>
      <c r="L50" s="64">
        <v>57</v>
      </c>
      <c r="M50" s="64">
        <v>30</v>
      </c>
      <c r="N50" s="64">
        <v>29</v>
      </c>
      <c r="O50" s="65">
        <v>27</v>
      </c>
      <c r="P50" s="48"/>
      <c r="Q50" s="48"/>
      <c r="R50" s="48"/>
      <c r="S50" s="48"/>
      <c r="T50" s="48"/>
      <c r="U50" s="48"/>
    </row>
    <row r="51" spans="1:21" ht="30.75" customHeight="1" x14ac:dyDescent="0.15">
      <c r="A51" s="48"/>
      <c r="B51" s="1239"/>
      <c r="C51" s="1240"/>
      <c r="D51" s="66"/>
      <c r="E51" s="1229" t="s">
        <v>588</v>
      </c>
      <c r="F51" s="1229"/>
      <c r="G51" s="1229"/>
      <c r="H51" s="1229"/>
      <c r="I51" s="1229"/>
      <c r="J51" s="1230"/>
      <c r="K51" s="63">
        <v>0</v>
      </c>
      <c r="L51" s="64">
        <v>0</v>
      </c>
      <c r="M51" s="64">
        <v>0</v>
      </c>
      <c r="N51" s="64">
        <v>0</v>
      </c>
      <c r="O51" s="65" t="s">
        <v>380</v>
      </c>
      <c r="P51" s="48"/>
      <c r="Q51" s="48"/>
      <c r="R51" s="48"/>
      <c r="S51" s="48"/>
      <c r="T51" s="48"/>
      <c r="U51" s="48"/>
    </row>
    <row r="52" spans="1:21" ht="30.75" customHeight="1" x14ac:dyDescent="0.15">
      <c r="A52" s="48"/>
      <c r="B52" s="1227" t="s">
        <v>589</v>
      </c>
      <c r="C52" s="1228"/>
      <c r="D52" s="66"/>
      <c r="E52" s="1229" t="s">
        <v>590</v>
      </c>
      <c r="F52" s="1229"/>
      <c r="G52" s="1229"/>
      <c r="H52" s="1229"/>
      <c r="I52" s="1229"/>
      <c r="J52" s="1230"/>
      <c r="K52" s="63">
        <v>5860</v>
      </c>
      <c r="L52" s="64">
        <v>6029</v>
      </c>
      <c r="M52" s="64">
        <v>5883</v>
      </c>
      <c r="N52" s="64">
        <v>5864</v>
      </c>
      <c r="O52" s="65">
        <v>5780</v>
      </c>
      <c r="P52" s="48"/>
      <c r="Q52" s="48"/>
      <c r="R52" s="48"/>
      <c r="S52" s="48"/>
      <c r="T52" s="48"/>
      <c r="U52" s="48"/>
    </row>
    <row r="53" spans="1:21" ht="30.75" customHeight="1" thickBot="1" x14ac:dyDescent="0.2">
      <c r="A53" s="48"/>
      <c r="B53" s="1231" t="s">
        <v>14</v>
      </c>
      <c r="C53" s="1232"/>
      <c r="D53" s="67"/>
      <c r="E53" s="1233" t="s">
        <v>591</v>
      </c>
      <c r="F53" s="1233"/>
      <c r="G53" s="1233"/>
      <c r="H53" s="1233"/>
      <c r="I53" s="1233"/>
      <c r="J53" s="1234"/>
      <c r="K53" s="68">
        <v>3252</v>
      </c>
      <c r="L53" s="69">
        <v>2985</v>
      </c>
      <c r="M53" s="69">
        <v>3211</v>
      </c>
      <c r="N53" s="69">
        <v>3189</v>
      </c>
      <c r="O53" s="70">
        <v>3269</v>
      </c>
      <c r="P53" s="48"/>
      <c r="Q53" s="48"/>
      <c r="R53" s="48"/>
      <c r="S53" s="48"/>
      <c r="T53" s="48"/>
      <c r="U53" s="48"/>
    </row>
    <row r="54" spans="1:21" ht="24" customHeight="1" x14ac:dyDescent="0.15">
      <c r="A54" s="48"/>
      <c r="B54" s="71" t="s">
        <v>592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bzyuATokx4hXZZQYK4KM8C8v0b4SjVsGYjYOgHmeniSuEF9ACf/Fk1p6IdWsP6ma27nden/aIlLpdipk8mN7g==" saltValue="RzZgSn19y2yMPwyLMgWW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418</v>
      </c>
      <c r="J40" s="79" t="s">
        <v>419</v>
      </c>
      <c r="K40" s="79" t="s">
        <v>420</v>
      </c>
      <c r="L40" s="79" t="s">
        <v>421</v>
      </c>
      <c r="M40" s="80" t="s">
        <v>422</v>
      </c>
    </row>
    <row r="41" spans="2:13" ht="27.75" customHeight="1" x14ac:dyDescent="0.15">
      <c r="B41" s="1243" t="s">
        <v>593</v>
      </c>
      <c r="C41" s="1244"/>
      <c r="D41" s="81"/>
      <c r="E41" s="1249" t="s">
        <v>15</v>
      </c>
      <c r="F41" s="1249"/>
      <c r="G41" s="1249"/>
      <c r="H41" s="1250"/>
      <c r="I41" s="82">
        <v>70660</v>
      </c>
      <c r="J41" s="83">
        <v>68824</v>
      </c>
      <c r="K41" s="83">
        <v>66589</v>
      </c>
      <c r="L41" s="83">
        <v>65595</v>
      </c>
      <c r="M41" s="84">
        <v>65507</v>
      </c>
    </row>
    <row r="42" spans="2:13" ht="27.75" customHeight="1" x14ac:dyDescent="0.15">
      <c r="B42" s="1245"/>
      <c r="C42" s="1246"/>
      <c r="D42" s="85"/>
      <c r="E42" s="1251" t="s">
        <v>16</v>
      </c>
      <c r="F42" s="1251"/>
      <c r="G42" s="1251"/>
      <c r="H42" s="1252"/>
      <c r="I42" s="86">
        <v>2178</v>
      </c>
      <c r="J42" s="87">
        <v>1847</v>
      </c>
      <c r="K42" s="87">
        <v>1659</v>
      </c>
      <c r="L42" s="87">
        <v>1517</v>
      </c>
      <c r="M42" s="88">
        <v>1535</v>
      </c>
    </row>
    <row r="43" spans="2:13" ht="27.75" customHeight="1" x14ac:dyDescent="0.15">
      <c r="B43" s="1245"/>
      <c r="C43" s="1246"/>
      <c r="D43" s="85"/>
      <c r="E43" s="1251" t="s">
        <v>17</v>
      </c>
      <c r="F43" s="1251"/>
      <c r="G43" s="1251"/>
      <c r="H43" s="1252"/>
      <c r="I43" s="86">
        <v>40722</v>
      </c>
      <c r="J43" s="87">
        <v>40291</v>
      </c>
      <c r="K43" s="87">
        <v>39245</v>
      </c>
      <c r="L43" s="87">
        <v>38454</v>
      </c>
      <c r="M43" s="88">
        <v>37685</v>
      </c>
    </row>
    <row r="44" spans="2:13" ht="27.75" customHeight="1" x14ac:dyDescent="0.15">
      <c r="B44" s="1245"/>
      <c r="C44" s="1246"/>
      <c r="D44" s="85"/>
      <c r="E44" s="1251" t="s">
        <v>18</v>
      </c>
      <c r="F44" s="1251"/>
      <c r="G44" s="1251"/>
      <c r="H44" s="1252"/>
      <c r="I44" s="86">
        <v>20</v>
      </c>
      <c r="J44" s="87">
        <v>17</v>
      </c>
      <c r="K44" s="87">
        <v>12</v>
      </c>
      <c r="L44" s="87">
        <v>9</v>
      </c>
      <c r="M44" s="88">
        <v>4</v>
      </c>
    </row>
    <row r="45" spans="2:13" ht="27.75" customHeight="1" x14ac:dyDescent="0.15">
      <c r="B45" s="1245"/>
      <c r="C45" s="1246"/>
      <c r="D45" s="85"/>
      <c r="E45" s="1251" t="s">
        <v>19</v>
      </c>
      <c r="F45" s="1251"/>
      <c r="G45" s="1251"/>
      <c r="H45" s="1252"/>
      <c r="I45" s="86">
        <v>5190</v>
      </c>
      <c r="J45" s="87">
        <v>4677</v>
      </c>
      <c r="K45" s="87">
        <v>4473</v>
      </c>
      <c r="L45" s="87">
        <v>4685</v>
      </c>
      <c r="M45" s="88">
        <v>4340</v>
      </c>
    </row>
    <row r="46" spans="2:13" ht="27.75" customHeight="1" x14ac:dyDescent="0.15">
      <c r="B46" s="1245"/>
      <c r="C46" s="1246"/>
      <c r="D46" s="89"/>
      <c r="E46" s="1251" t="s">
        <v>20</v>
      </c>
      <c r="F46" s="1251"/>
      <c r="G46" s="1251"/>
      <c r="H46" s="1252"/>
      <c r="I46" s="86">
        <v>447</v>
      </c>
      <c r="J46" s="87">
        <v>5</v>
      </c>
      <c r="K46" s="87">
        <v>314</v>
      </c>
      <c r="L46" s="87">
        <v>357</v>
      </c>
      <c r="M46" s="88">
        <v>332</v>
      </c>
    </row>
    <row r="47" spans="2:13" ht="27.75" customHeight="1" x14ac:dyDescent="0.15">
      <c r="B47" s="1245"/>
      <c r="C47" s="1246"/>
      <c r="D47" s="90"/>
      <c r="E47" s="1253" t="s">
        <v>594</v>
      </c>
      <c r="F47" s="1254"/>
      <c r="G47" s="1254"/>
      <c r="H47" s="1255"/>
      <c r="I47" s="86" t="s">
        <v>380</v>
      </c>
      <c r="J47" s="87" t="s">
        <v>380</v>
      </c>
      <c r="K47" s="87" t="s">
        <v>380</v>
      </c>
      <c r="L47" s="87" t="s">
        <v>380</v>
      </c>
      <c r="M47" s="88" t="s">
        <v>380</v>
      </c>
    </row>
    <row r="48" spans="2:13" ht="27.75" customHeight="1" x14ac:dyDescent="0.15">
      <c r="B48" s="1245"/>
      <c r="C48" s="1246"/>
      <c r="D48" s="85"/>
      <c r="E48" s="1251" t="s">
        <v>21</v>
      </c>
      <c r="F48" s="1251"/>
      <c r="G48" s="1251"/>
      <c r="H48" s="1252"/>
      <c r="I48" s="86" t="s">
        <v>380</v>
      </c>
      <c r="J48" s="87" t="s">
        <v>380</v>
      </c>
      <c r="K48" s="87" t="s">
        <v>380</v>
      </c>
      <c r="L48" s="87" t="s">
        <v>380</v>
      </c>
      <c r="M48" s="88" t="s">
        <v>380</v>
      </c>
    </row>
    <row r="49" spans="2:13" ht="27.75" customHeight="1" x14ac:dyDescent="0.15">
      <c r="B49" s="1247"/>
      <c r="C49" s="1248"/>
      <c r="D49" s="85"/>
      <c r="E49" s="1251" t="s">
        <v>22</v>
      </c>
      <c r="F49" s="1251"/>
      <c r="G49" s="1251"/>
      <c r="H49" s="1252"/>
      <c r="I49" s="86" t="s">
        <v>380</v>
      </c>
      <c r="J49" s="87" t="s">
        <v>380</v>
      </c>
      <c r="K49" s="87" t="s">
        <v>380</v>
      </c>
      <c r="L49" s="87" t="s">
        <v>380</v>
      </c>
      <c r="M49" s="88" t="s">
        <v>380</v>
      </c>
    </row>
    <row r="50" spans="2:13" ht="27.75" customHeight="1" x14ac:dyDescent="0.15">
      <c r="B50" s="1256" t="s">
        <v>595</v>
      </c>
      <c r="C50" s="1257"/>
      <c r="D50" s="91"/>
      <c r="E50" s="1251" t="s">
        <v>23</v>
      </c>
      <c r="F50" s="1251"/>
      <c r="G50" s="1251"/>
      <c r="H50" s="1252"/>
      <c r="I50" s="86">
        <v>4208</v>
      </c>
      <c r="J50" s="87">
        <v>4650</v>
      </c>
      <c r="K50" s="87">
        <v>4974</v>
      </c>
      <c r="L50" s="87">
        <v>5245</v>
      </c>
      <c r="M50" s="88">
        <v>4965</v>
      </c>
    </row>
    <row r="51" spans="2:13" ht="27.75" customHeight="1" x14ac:dyDescent="0.15">
      <c r="B51" s="1245"/>
      <c r="C51" s="1246"/>
      <c r="D51" s="85"/>
      <c r="E51" s="1251" t="s">
        <v>24</v>
      </c>
      <c r="F51" s="1251"/>
      <c r="G51" s="1251"/>
      <c r="H51" s="1252"/>
      <c r="I51" s="86">
        <v>15593</v>
      </c>
      <c r="J51" s="87">
        <v>14251</v>
      </c>
      <c r="K51" s="87">
        <v>14377</v>
      </c>
      <c r="L51" s="87">
        <v>14265</v>
      </c>
      <c r="M51" s="88">
        <v>14193</v>
      </c>
    </row>
    <row r="52" spans="2:13" ht="27.75" customHeight="1" x14ac:dyDescent="0.15">
      <c r="B52" s="1247"/>
      <c r="C52" s="1248"/>
      <c r="D52" s="85"/>
      <c r="E52" s="1251" t="s">
        <v>25</v>
      </c>
      <c r="F52" s="1251"/>
      <c r="G52" s="1251"/>
      <c r="H52" s="1252"/>
      <c r="I52" s="86">
        <v>61034</v>
      </c>
      <c r="J52" s="87">
        <v>59943</v>
      </c>
      <c r="K52" s="87">
        <v>58832</v>
      </c>
      <c r="L52" s="87">
        <v>58005</v>
      </c>
      <c r="M52" s="88">
        <v>57660</v>
      </c>
    </row>
    <row r="53" spans="2:13" ht="27.75" customHeight="1" thickBot="1" x14ac:dyDescent="0.2">
      <c r="B53" s="1258" t="s">
        <v>596</v>
      </c>
      <c r="C53" s="1259"/>
      <c r="D53" s="92"/>
      <c r="E53" s="1260" t="s">
        <v>26</v>
      </c>
      <c r="F53" s="1260"/>
      <c r="G53" s="1260"/>
      <c r="H53" s="1261"/>
      <c r="I53" s="93">
        <v>38383</v>
      </c>
      <c r="J53" s="94">
        <v>36817</v>
      </c>
      <c r="K53" s="94">
        <v>34108</v>
      </c>
      <c r="L53" s="94">
        <v>33101</v>
      </c>
      <c r="M53" s="95">
        <v>32585</v>
      </c>
    </row>
    <row r="54" spans="2:13" ht="27.75" customHeight="1" x14ac:dyDescent="0.15">
      <c r="B54" s="96" t="s">
        <v>597</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rBmD8jBqm5Dn91sNVaIUoo5BdIApT4mIPhFZt9VFWKTGHHC02dyM9jr8PKjLyuMv4vT30wTQQKpg8O4so/5bA==" saltValue="2gs6+6cUJFAnqfy3vnH8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27</v>
      </c>
    </row>
    <row r="54" spans="2:8" ht="29.25" customHeight="1" thickBot="1" x14ac:dyDescent="0.25">
      <c r="B54" s="101" t="s">
        <v>1</v>
      </c>
      <c r="C54" s="102"/>
      <c r="D54" s="102"/>
      <c r="E54" s="103" t="s">
        <v>2</v>
      </c>
      <c r="F54" s="104" t="s">
        <v>420</v>
      </c>
      <c r="G54" s="104" t="s">
        <v>421</v>
      </c>
      <c r="H54" s="105" t="s">
        <v>422</v>
      </c>
    </row>
    <row r="55" spans="2:8" ht="52.5" customHeight="1" x14ac:dyDescent="0.15">
      <c r="B55" s="106"/>
      <c r="C55" s="1270" t="s">
        <v>28</v>
      </c>
      <c r="D55" s="1270"/>
      <c r="E55" s="1271"/>
      <c r="F55" s="107">
        <v>2229</v>
      </c>
      <c r="G55" s="107">
        <v>2230</v>
      </c>
      <c r="H55" s="108">
        <v>2011</v>
      </c>
    </row>
    <row r="56" spans="2:8" ht="52.5" customHeight="1" x14ac:dyDescent="0.15">
      <c r="B56" s="109"/>
      <c r="C56" s="1272" t="s">
        <v>29</v>
      </c>
      <c r="D56" s="1272"/>
      <c r="E56" s="1273"/>
      <c r="F56" s="110">
        <v>112</v>
      </c>
      <c r="G56" s="110">
        <v>212</v>
      </c>
      <c r="H56" s="111">
        <v>212</v>
      </c>
    </row>
    <row r="57" spans="2:8" ht="53.25" customHeight="1" x14ac:dyDescent="0.15">
      <c r="B57" s="109"/>
      <c r="C57" s="1274" t="s">
        <v>30</v>
      </c>
      <c r="D57" s="1274"/>
      <c r="E57" s="1275"/>
      <c r="F57" s="112">
        <v>1908</v>
      </c>
      <c r="G57" s="112">
        <v>1882</v>
      </c>
      <c r="H57" s="113">
        <v>1733</v>
      </c>
    </row>
    <row r="58" spans="2:8" ht="45.75" customHeight="1" x14ac:dyDescent="0.15">
      <c r="B58" s="114"/>
      <c r="C58" s="1262" t="s">
        <v>454</v>
      </c>
      <c r="D58" s="1263"/>
      <c r="E58" s="1264"/>
      <c r="F58" s="115">
        <v>447</v>
      </c>
      <c r="G58" s="115">
        <v>447</v>
      </c>
      <c r="H58" s="116">
        <v>447</v>
      </c>
    </row>
    <row r="59" spans="2:8" ht="45.75" customHeight="1" x14ac:dyDescent="0.15">
      <c r="B59" s="114"/>
      <c r="C59" s="1262" t="s">
        <v>453</v>
      </c>
      <c r="D59" s="1263"/>
      <c r="E59" s="1264"/>
      <c r="F59" s="115">
        <v>398</v>
      </c>
      <c r="G59" s="115">
        <v>467</v>
      </c>
      <c r="H59" s="116">
        <v>390</v>
      </c>
    </row>
    <row r="60" spans="2:8" ht="45.75" customHeight="1" x14ac:dyDescent="0.15">
      <c r="B60" s="114"/>
      <c r="C60" s="1262" t="s">
        <v>452</v>
      </c>
      <c r="D60" s="1263"/>
      <c r="E60" s="1264"/>
      <c r="F60" s="115">
        <v>161</v>
      </c>
      <c r="G60" s="115">
        <v>160</v>
      </c>
      <c r="H60" s="116">
        <v>134</v>
      </c>
    </row>
    <row r="61" spans="2:8" ht="45.75" customHeight="1" x14ac:dyDescent="0.15">
      <c r="B61" s="114"/>
      <c r="C61" s="1262" t="s">
        <v>451</v>
      </c>
      <c r="D61" s="1263"/>
      <c r="E61" s="1264"/>
      <c r="F61" s="115" t="s">
        <v>450</v>
      </c>
      <c r="G61" s="115">
        <v>1</v>
      </c>
      <c r="H61" s="116">
        <v>111</v>
      </c>
    </row>
    <row r="62" spans="2:8" ht="45.75" customHeight="1" thickBot="1" x14ac:dyDescent="0.2">
      <c r="B62" s="117"/>
      <c r="C62" s="1265" t="s">
        <v>449</v>
      </c>
      <c r="D62" s="1266"/>
      <c r="E62" s="1267"/>
      <c r="F62" s="118">
        <v>76</v>
      </c>
      <c r="G62" s="118">
        <v>77</v>
      </c>
      <c r="H62" s="119">
        <v>68</v>
      </c>
    </row>
    <row r="63" spans="2:8" ht="52.5" customHeight="1" thickBot="1" x14ac:dyDescent="0.2">
      <c r="B63" s="120"/>
      <c r="C63" s="1268" t="s">
        <v>31</v>
      </c>
      <c r="D63" s="1268"/>
      <c r="E63" s="1269"/>
      <c r="F63" s="121">
        <v>4249</v>
      </c>
      <c r="G63" s="121">
        <v>4325</v>
      </c>
      <c r="H63" s="122">
        <v>3956</v>
      </c>
    </row>
    <row r="64" spans="2:8" ht="15" customHeight="1" x14ac:dyDescent="0.15"/>
    <row r="65" ht="0" hidden="1" customHeight="1" x14ac:dyDescent="0.15"/>
    <row r="66" ht="0" hidden="1" customHeight="1" x14ac:dyDescent="0.15"/>
  </sheetData>
  <sheetProtection algorithmName="SHA-512" hashValue="P1QZ1Jwn/S+yOP7m1goYnN90uHv85yqYnYSxPdTLDWtGtWW+4ze78tyz+vJ8BvE1ikLQ2fhraTWriZ2Spq1bjg==" saltValue="hEUaF+YR0MaAdp/W6j38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42578125" style="348" customWidth="1"/>
    <col min="2" max="107" width="2.42578125" style="348" customWidth="1"/>
    <col min="108" max="108" width="6.140625" style="356" customWidth="1"/>
    <col min="109" max="109" width="5.85546875" style="355" customWidth="1"/>
    <col min="110" max="110" width="19.140625" style="348" hidden="1"/>
    <col min="111" max="115" width="12.5703125" style="348" hidden="1"/>
    <col min="116" max="349" width="8.5703125" style="348" hidden="1"/>
    <col min="350" max="355" width="14.85546875" style="348" hidden="1"/>
    <col min="356" max="357" width="15.85546875" style="348" hidden="1"/>
    <col min="358" max="363" width="16.140625" style="348" hidden="1"/>
    <col min="364" max="364" width="6.140625" style="348" hidden="1"/>
    <col min="365" max="365" width="3" style="348" hidden="1"/>
    <col min="366" max="605" width="8.5703125" style="348" hidden="1"/>
    <col min="606" max="611" width="14.85546875" style="348" hidden="1"/>
    <col min="612" max="613" width="15.85546875" style="348" hidden="1"/>
    <col min="614" max="619" width="16.140625" style="348" hidden="1"/>
    <col min="620" max="620" width="6.140625" style="348" hidden="1"/>
    <col min="621" max="621" width="3" style="348" hidden="1"/>
    <col min="622" max="861" width="8.5703125" style="348" hidden="1"/>
    <col min="862" max="867" width="14.85546875" style="348" hidden="1"/>
    <col min="868" max="869" width="15.85546875" style="348" hidden="1"/>
    <col min="870" max="875" width="16.140625" style="348" hidden="1"/>
    <col min="876" max="876" width="6.140625" style="348" hidden="1"/>
    <col min="877" max="877" width="3" style="348" hidden="1"/>
    <col min="878" max="1117" width="8.5703125" style="348" hidden="1"/>
    <col min="1118" max="1123" width="14.85546875" style="348" hidden="1"/>
    <col min="1124" max="1125" width="15.85546875" style="348" hidden="1"/>
    <col min="1126" max="1131" width="16.140625" style="348" hidden="1"/>
    <col min="1132" max="1132" width="6.140625" style="348" hidden="1"/>
    <col min="1133" max="1133" width="3" style="348" hidden="1"/>
    <col min="1134" max="1373" width="8.5703125" style="348" hidden="1"/>
    <col min="1374" max="1379" width="14.85546875" style="348" hidden="1"/>
    <col min="1380" max="1381" width="15.85546875" style="348" hidden="1"/>
    <col min="1382" max="1387" width="16.140625" style="348" hidden="1"/>
    <col min="1388" max="1388" width="6.140625" style="348" hidden="1"/>
    <col min="1389" max="1389" width="3" style="348" hidden="1"/>
    <col min="1390" max="1629" width="8.5703125" style="348" hidden="1"/>
    <col min="1630" max="1635" width="14.85546875" style="348" hidden="1"/>
    <col min="1636" max="1637" width="15.85546875" style="348" hidden="1"/>
    <col min="1638" max="1643" width="16.140625" style="348" hidden="1"/>
    <col min="1644" max="1644" width="6.140625" style="348" hidden="1"/>
    <col min="1645" max="1645" width="3" style="348" hidden="1"/>
    <col min="1646" max="1885" width="8.5703125" style="348" hidden="1"/>
    <col min="1886" max="1891" width="14.85546875" style="348" hidden="1"/>
    <col min="1892" max="1893" width="15.85546875" style="348" hidden="1"/>
    <col min="1894" max="1899" width="16.140625" style="348" hidden="1"/>
    <col min="1900" max="1900" width="6.140625" style="348" hidden="1"/>
    <col min="1901" max="1901" width="3" style="348" hidden="1"/>
    <col min="1902" max="2141" width="8.5703125" style="348" hidden="1"/>
    <col min="2142" max="2147" width="14.85546875" style="348" hidden="1"/>
    <col min="2148" max="2149" width="15.85546875" style="348" hidden="1"/>
    <col min="2150" max="2155" width="16.140625" style="348" hidden="1"/>
    <col min="2156" max="2156" width="6.140625" style="348" hidden="1"/>
    <col min="2157" max="2157" width="3" style="348" hidden="1"/>
    <col min="2158" max="2397" width="8.5703125" style="348" hidden="1"/>
    <col min="2398" max="2403" width="14.85546875" style="348" hidden="1"/>
    <col min="2404" max="2405" width="15.85546875" style="348" hidden="1"/>
    <col min="2406" max="2411" width="16.140625" style="348" hidden="1"/>
    <col min="2412" max="2412" width="6.140625" style="348" hidden="1"/>
    <col min="2413" max="2413" width="3" style="348" hidden="1"/>
    <col min="2414" max="2653" width="8.5703125" style="348" hidden="1"/>
    <col min="2654" max="2659" width="14.85546875" style="348" hidden="1"/>
    <col min="2660" max="2661" width="15.85546875" style="348" hidden="1"/>
    <col min="2662" max="2667" width="16.140625" style="348" hidden="1"/>
    <col min="2668" max="2668" width="6.140625" style="348" hidden="1"/>
    <col min="2669" max="2669" width="3" style="348" hidden="1"/>
    <col min="2670" max="2909" width="8.5703125" style="348" hidden="1"/>
    <col min="2910" max="2915" width="14.85546875" style="348" hidden="1"/>
    <col min="2916" max="2917" width="15.85546875" style="348" hidden="1"/>
    <col min="2918" max="2923" width="16.140625" style="348" hidden="1"/>
    <col min="2924" max="2924" width="6.140625" style="348" hidden="1"/>
    <col min="2925" max="2925" width="3" style="348" hidden="1"/>
    <col min="2926" max="3165" width="8.5703125" style="348" hidden="1"/>
    <col min="3166" max="3171" width="14.85546875" style="348" hidden="1"/>
    <col min="3172" max="3173" width="15.85546875" style="348" hidden="1"/>
    <col min="3174" max="3179" width="16.140625" style="348" hidden="1"/>
    <col min="3180" max="3180" width="6.140625" style="348" hidden="1"/>
    <col min="3181" max="3181" width="3" style="348" hidden="1"/>
    <col min="3182" max="3421" width="8.5703125" style="348" hidden="1"/>
    <col min="3422" max="3427" width="14.85546875" style="348" hidden="1"/>
    <col min="3428" max="3429" width="15.85546875" style="348" hidden="1"/>
    <col min="3430" max="3435" width="16.140625" style="348" hidden="1"/>
    <col min="3436" max="3436" width="6.140625" style="348" hidden="1"/>
    <col min="3437" max="3437" width="3" style="348" hidden="1"/>
    <col min="3438" max="3677" width="8.5703125" style="348" hidden="1"/>
    <col min="3678" max="3683" width="14.85546875" style="348" hidden="1"/>
    <col min="3684" max="3685" width="15.85546875" style="348" hidden="1"/>
    <col min="3686" max="3691" width="16.140625" style="348" hidden="1"/>
    <col min="3692" max="3692" width="6.140625" style="348" hidden="1"/>
    <col min="3693" max="3693" width="3" style="348" hidden="1"/>
    <col min="3694" max="3933" width="8.5703125" style="348" hidden="1"/>
    <col min="3934" max="3939" width="14.85546875" style="348" hidden="1"/>
    <col min="3940" max="3941" width="15.85546875" style="348" hidden="1"/>
    <col min="3942" max="3947" width="16.140625" style="348" hidden="1"/>
    <col min="3948" max="3948" width="6.140625" style="348" hidden="1"/>
    <col min="3949" max="3949" width="3" style="348" hidden="1"/>
    <col min="3950" max="4189" width="8.5703125" style="348" hidden="1"/>
    <col min="4190" max="4195" width="14.85546875" style="348" hidden="1"/>
    <col min="4196" max="4197" width="15.85546875" style="348" hidden="1"/>
    <col min="4198" max="4203" width="16.140625" style="348" hidden="1"/>
    <col min="4204" max="4204" width="6.140625" style="348" hidden="1"/>
    <col min="4205" max="4205" width="3" style="348" hidden="1"/>
    <col min="4206" max="4445" width="8.5703125" style="348" hidden="1"/>
    <col min="4446" max="4451" width="14.85546875" style="348" hidden="1"/>
    <col min="4452" max="4453" width="15.85546875" style="348" hidden="1"/>
    <col min="4454" max="4459" width="16.140625" style="348" hidden="1"/>
    <col min="4460" max="4460" width="6.140625" style="348" hidden="1"/>
    <col min="4461" max="4461" width="3" style="348" hidden="1"/>
    <col min="4462" max="4701" width="8.5703125" style="348" hidden="1"/>
    <col min="4702" max="4707" width="14.85546875" style="348" hidden="1"/>
    <col min="4708" max="4709" width="15.85546875" style="348" hidden="1"/>
    <col min="4710" max="4715" width="16.140625" style="348" hidden="1"/>
    <col min="4716" max="4716" width="6.140625" style="348" hidden="1"/>
    <col min="4717" max="4717" width="3" style="348" hidden="1"/>
    <col min="4718" max="4957" width="8.5703125" style="348" hidden="1"/>
    <col min="4958" max="4963" width="14.85546875" style="348" hidden="1"/>
    <col min="4964" max="4965" width="15.85546875" style="348" hidden="1"/>
    <col min="4966" max="4971" width="16.140625" style="348" hidden="1"/>
    <col min="4972" max="4972" width="6.140625" style="348" hidden="1"/>
    <col min="4973" max="4973" width="3" style="348" hidden="1"/>
    <col min="4974" max="5213" width="8.5703125" style="348" hidden="1"/>
    <col min="5214" max="5219" width="14.85546875" style="348" hidden="1"/>
    <col min="5220" max="5221" width="15.85546875" style="348" hidden="1"/>
    <col min="5222" max="5227" width="16.140625" style="348" hidden="1"/>
    <col min="5228" max="5228" width="6.140625" style="348" hidden="1"/>
    <col min="5229" max="5229" width="3" style="348" hidden="1"/>
    <col min="5230" max="5469" width="8.5703125" style="348" hidden="1"/>
    <col min="5470" max="5475" width="14.85546875" style="348" hidden="1"/>
    <col min="5476" max="5477" width="15.85546875" style="348" hidden="1"/>
    <col min="5478" max="5483" width="16.140625" style="348" hidden="1"/>
    <col min="5484" max="5484" width="6.140625" style="348" hidden="1"/>
    <col min="5485" max="5485" width="3" style="348" hidden="1"/>
    <col min="5486" max="5725" width="8.5703125" style="348" hidden="1"/>
    <col min="5726" max="5731" width="14.85546875" style="348" hidden="1"/>
    <col min="5732" max="5733" width="15.85546875" style="348" hidden="1"/>
    <col min="5734" max="5739" width="16.140625" style="348" hidden="1"/>
    <col min="5740" max="5740" width="6.140625" style="348" hidden="1"/>
    <col min="5741" max="5741" width="3" style="348" hidden="1"/>
    <col min="5742" max="5981" width="8.5703125" style="348" hidden="1"/>
    <col min="5982" max="5987" width="14.85546875" style="348" hidden="1"/>
    <col min="5988" max="5989" width="15.85546875" style="348" hidden="1"/>
    <col min="5990" max="5995" width="16.140625" style="348" hidden="1"/>
    <col min="5996" max="5996" width="6.140625" style="348" hidden="1"/>
    <col min="5997" max="5997" width="3" style="348" hidden="1"/>
    <col min="5998" max="6237" width="8.5703125" style="348" hidden="1"/>
    <col min="6238" max="6243" width="14.85546875" style="348" hidden="1"/>
    <col min="6244" max="6245" width="15.85546875" style="348" hidden="1"/>
    <col min="6246" max="6251" width="16.140625" style="348" hidden="1"/>
    <col min="6252" max="6252" width="6.140625" style="348" hidden="1"/>
    <col min="6253" max="6253" width="3" style="348" hidden="1"/>
    <col min="6254" max="6493" width="8.5703125" style="348" hidden="1"/>
    <col min="6494" max="6499" width="14.85546875" style="348" hidden="1"/>
    <col min="6500" max="6501" width="15.85546875" style="348" hidden="1"/>
    <col min="6502" max="6507" width="16.140625" style="348" hidden="1"/>
    <col min="6508" max="6508" width="6.140625" style="348" hidden="1"/>
    <col min="6509" max="6509" width="3" style="348" hidden="1"/>
    <col min="6510" max="6749" width="8.5703125" style="348" hidden="1"/>
    <col min="6750" max="6755" width="14.85546875" style="348" hidden="1"/>
    <col min="6756" max="6757" width="15.85546875" style="348" hidden="1"/>
    <col min="6758" max="6763" width="16.140625" style="348" hidden="1"/>
    <col min="6764" max="6764" width="6.140625" style="348" hidden="1"/>
    <col min="6765" max="6765" width="3" style="348" hidden="1"/>
    <col min="6766" max="7005" width="8.5703125" style="348" hidden="1"/>
    <col min="7006" max="7011" width="14.85546875" style="348" hidden="1"/>
    <col min="7012" max="7013" width="15.85546875" style="348" hidden="1"/>
    <col min="7014" max="7019" width="16.140625" style="348" hidden="1"/>
    <col min="7020" max="7020" width="6.140625" style="348" hidden="1"/>
    <col min="7021" max="7021" width="3" style="348" hidden="1"/>
    <col min="7022" max="7261" width="8.5703125" style="348" hidden="1"/>
    <col min="7262" max="7267" width="14.85546875" style="348" hidden="1"/>
    <col min="7268" max="7269" width="15.85546875" style="348" hidden="1"/>
    <col min="7270" max="7275" width="16.140625" style="348" hidden="1"/>
    <col min="7276" max="7276" width="6.140625" style="348" hidden="1"/>
    <col min="7277" max="7277" width="3" style="348" hidden="1"/>
    <col min="7278" max="7517" width="8.5703125" style="348" hidden="1"/>
    <col min="7518" max="7523" width="14.85546875" style="348" hidden="1"/>
    <col min="7524" max="7525" width="15.85546875" style="348" hidden="1"/>
    <col min="7526" max="7531" width="16.140625" style="348" hidden="1"/>
    <col min="7532" max="7532" width="6.140625" style="348" hidden="1"/>
    <col min="7533" max="7533" width="3" style="348" hidden="1"/>
    <col min="7534" max="7773" width="8.5703125" style="348" hidden="1"/>
    <col min="7774" max="7779" width="14.85546875" style="348" hidden="1"/>
    <col min="7780" max="7781" width="15.85546875" style="348" hidden="1"/>
    <col min="7782" max="7787" width="16.140625" style="348" hidden="1"/>
    <col min="7788" max="7788" width="6.140625" style="348" hidden="1"/>
    <col min="7789" max="7789" width="3" style="348" hidden="1"/>
    <col min="7790" max="8029" width="8.5703125" style="348" hidden="1"/>
    <col min="8030" max="8035" width="14.85546875" style="348" hidden="1"/>
    <col min="8036" max="8037" width="15.85546875" style="348" hidden="1"/>
    <col min="8038" max="8043" width="16.140625" style="348" hidden="1"/>
    <col min="8044" max="8044" width="6.140625" style="348" hidden="1"/>
    <col min="8045" max="8045" width="3" style="348" hidden="1"/>
    <col min="8046" max="8285" width="8.5703125" style="348" hidden="1"/>
    <col min="8286" max="8291" width="14.85546875" style="348" hidden="1"/>
    <col min="8292" max="8293" width="15.85546875" style="348" hidden="1"/>
    <col min="8294" max="8299" width="16.140625" style="348" hidden="1"/>
    <col min="8300" max="8300" width="6.140625" style="348" hidden="1"/>
    <col min="8301" max="8301" width="3" style="348" hidden="1"/>
    <col min="8302" max="8541" width="8.5703125" style="348" hidden="1"/>
    <col min="8542" max="8547" width="14.85546875" style="348" hidden="1"/>
    <col min="8548" max="8549" width="15.85546875" style="348" hidden="1"/>
    <col min="8550" max="8555" width="16.140625" style="348" hidden="1"/>
    <col min="8556" max="8556" width="6.140625" style="348" hidden="1"/>
    <col min="8557" max="8557" width="3" style="348" hidden="1"/>
    <col min="8558" max="8797" width="8.5703125" style="348" hidden="1"/>
    <col min="8798" max="8803" width="14.85546875" style="348" hidden="1"/>
    <col min="8804" max="8805" width="15.85546875" style="348" hidden="1"/>
    <col min="8806" max="8811" width="16.140625" style="348" hidden="1"/>
    <col min="8812" max="8812" width="6.140625" style="348" hidden="1"/>
    <col min="8813" max="8813" width="3" style="348" hidden="1"/>
    <col min="8814" max="9053" width="8.5703125" style="348" hidden="1"/>
    <col min="9054" max="9059" width="14.85546875" style="348" hidden="1"/>
    <col min="9060" max="9061" width="15.85546875" style="348" hidden="1"/>
    <col min="9062" max="9067" width="16.140625" style="348" hidden="1"/>
    <col min="9068" max="9068" width="6.140625" style="348" hidden="1"/>
    <col min="9069" max="9069" width="3" style="348" hidden="1"/>
    <col min="9070" max="9309" width="8.5703125" style="348" hidden="1"/>
    <col min="9310" max="9315" width="14.85546875" style="348" hidden="1"/>
    <col min="9316" max="9317" width="15.85546875" style="348" hidden="1"/>
    <col min="9318" max="9323" width="16.140625" style="348" hidden="1"/>
    <col min="9324" max="9324" width="6.140625" style="348" hidden="1"/>
    <col min="9325" max="9325" width="3" style="348" hidden="1"/>
    <col min="9326" max="9565" width="8.5703125" style="348" hidden="1"/>
    <col min="9566" max="9571" width="14.85546875" style="348" hidden="1"/>
    <col min="9572" max="9573" width="15.85546875" style="348" hidden="1"/>
    <col min="9574" max="9579" width="16.140625" style="348" hidden="1"/>
    <col min="9580" max="9580" width="6.140625" style="348" hidden="1"/>
    <col min="9581" max="9581" width="3" style="348" hidden="1"/>
    <col min="9582" max="9821" width="8.5703125" style="348" hidden="1"/>
    <col min="9822" max="9827" width="14.85546875" style="348" hidden="1"/>
    <col min="9828" max="9829" width="15.85546875" style="348" hidden="1"/>
    <col min="9830" max="9835" width="16.140625" style="348" hidden="1"/>
    <col min="9836" max="9836" width="6.140625" style="348" hidden="1"/>
    <col min="9837" max="9837" width="3" style="348" hidden="1"/>
    <col min="9838" max="10077" width="8.5703125" style="348" hidden="1"/>
    <col min="10078" max="10083" width="14.85546875" style="348" hidden="1"/>
    <col min="10084" max="10085" width="15.85546875" style="348" hidden="1"/>
    <col min="10086" max="10091" width="16.140625" style="348" hidden="1"/>
    <col min="10092" max="10092" width="6.140625" style="348" hidden="1"/>
    <col min="10093" max="10093" width="3" style="348" hidden="1"/>
    <col min="10094" max="10333" width="8.5703125" style="348" hidden="1"/>
    <col min="10334" max="10339" width="14.85546875" style="348" hidden="1"/>
    <col min="10340" max="10341" width="15.85546875" style="348" hidden="1"/>
    <col min="10342" max="10347" width="16.140625" style="348" hidden="1"/>
    <col min="10348" max="10348" width="6.140625" style="348" hidden="1"/>
    <col min="10349" max="10349" width="3" style="348" hidden="1"/>
    <col min="10350" max="10589" width="8.5703125" style="348" hidden="1"/>
    <col min="10590" max="10595" width="14.85546875" style="348" hidden="1"/>
    <col min="10596" max="10597" width="15.85546875" style="348" hidden="1"/>
    <col min="10598" max="10603" width="16.140625" style="348" hidden="1"/>
    <col min="10604" max="10604" width="6.140625" style="348" hidden="1"/>
    <col min="10605" max="10605" width="3" style="348" hidden="1"/>
    <col min="10606" max="10845" width="8.5703125" style="348" hidden="1"/>
    <col min="10846" max="10851" width="14.85546875" style="348" hidden="1"/>
    <col min="10852" max="10853" width="15.85546875" style="348" hidden="1"/>
    <col min="10854" max="10859" width="16.140625" style="348" hidden="1"/>
    <col min="10860" max="10860" width="6.140625" style="348" hidden="1"/>
    <col min="10861" max="10861" width="3" style="348" hidden="1"/>
    <col min="10862" max="11101" width="8.5703125" style="348" hidden="1"/>
    <col min="11102" max="11107" width="14.85546875" style="348" hidden="1"/>
    <col min="11108" max="11109" width="15.85546875" style="348" hidden="1"/>
    <col min="11110" max="11115" width="16.140625" style="348" hidden="1"/>
    <col min="11116" max="11116" width="6.140625" style="348" hidden="1"/>
    <col min="11117" max="11117" width="3" style="348" hidden="1"/>
    <col min="11118" max="11357" width="8.5703125" style="348" hidden="1"/>
    <col min="11358" max="11363" width="14.85546875" style="348" hidden="1"/>
    <col min="11364" max="11365" width="15.85546875" style="348" hidden="1"/>
    <col min="11366" max="11371" width="16.140625" style="348" hidden="1"/>
    <col min="11372" max="11372" width="6.140625" style="348" hidden="1"/>
    <col min="11373" max="11373" width="3" style="348" hidden="1"/>
    <col min="11374" max="11613" width="8.5703125" style="348" hidden="1"/>
    <col min="11614" max="11619" width="14.85546875" style="348" hidden="1"/>
    <col min="11620" max="11621" width="15.85546875" style="348" hidden="1"/>
    <col min="11622" max="11627" width="16.140625" style="348" hidden="1"/>
    <col min="11628" max="11628" width="6.140625" style="348" hidden="1"/>
    <col min="11629" max="11629" width="3" style="348" hidden="1"/>
    <col min="11630" max="11869" width="8.5703125" style="348" hidden="1"/>
    <col min="11870" max="11875" width="14.85546875" style="348" hidden="1"/>
    <col min="11876" max="11877" width="15.85546875" style="348" hidden="1"/>
    <col min="11878" max="11883" width="16.140625" style="348" hidden="1"/>
    <col min="11884" max="11884" width="6.140625" style="348" hidden="1"/>
    <col min="11885" max="11885" width="3" style="348" hidden="1"/>
    <col min="11886" max="12125" width="8.5703125" style="348" hidden="1"/>
    <col min="12126" max="12131" width="14.85546875" style="348" hidden="1"/>
    <col min="12132" max="12133" width="15.85546875" style="348" hidden="1"/>
    <col min="12134" max="12139" width="16.140625" style="348" hidden="1"/>
    <col min="12140" max="12140" width="6.140625" style="348" hidden="1"/>
    <col min="12141" max="12141" width="3" style="348" hidden="1"/>
    <col min="12142" max="12381" width="8.5703125" style="348" hidden="1"/>
    <col min="12382" max="12387" width="14.85546875" style="348" hidden="1"/>
    <col min="12388" max="12389" width="15.85546875" style="348" hidden="1"/>
    <col min="12390" max="12395" width="16.140625" style="348" hidden="1"/>
    <col min="12396" max="12396" width="6.140625" style="348" hidden="1"/>
    <col min="12397" max="12397" width="3" style="348" hidden="1"/>
    <col min="12398" max="12637" width="8.5703125" style="348" hidden="1"/>
    <col min="12638" max="12643" width="14.85546875" style="348" hidden="1"/>
    <col min="12644" max="12645" width="15.85546875" style="348" hidden="1"/>
    <col min="12646" max="12651" width="16.140625" style="348" hidden="1"/>
    <col min="12652" max="12652" width="6.140625" style="348" hidden="1"/>
    <col min="12653" max="12653" width="3" style="348" hidden="1"/>
    <col min="12654" max="12893" width="8.5703125" style="348" hidden="1"/>
    <col min="12894" max="12899" width="14.85546875" style="348" hidden="1"/>
    <col min="12900" max="12901" width="15.85546875" style="348" hidden="1"/>
    <col min="12902" max="12907" width="16.140625" style="348" hidden="1"/>
    <col min="12908" max="12908" width="6.140625" style="348" hidden="1"/>
    <col min="12909" max="12909" width="3" style="348" hidden="1"/>
    <col min="12910" max="13149" width="8.5703125" style="348" hidden="1"/>
    <col min="13150" max="13155" width="14.85546875" style="348" hidden="1"/>
    <col min="13156" max="13157" width="15.85546875" style="348" hidden="1"/>
    <col min="13158" max="13163" width="16.140625" style="348" hidden="1"/>
    <col min="13164" max="13164" width="6.140625" style="348" hidden="1"/>
    <col min="13165" max="13165" width="3" style="348" hidden="1"/>
    <col min="13166" max="13405" width="8.5703125" style="348" hidden="1"/>
    <col min="13406" max="13411" width="14.85546875" style="348" hidden="1"/>
    <col min="13412" max="13413" width="15.85546875" style="348" hidden="1"/>
    <col min="13414" max="13419" width="16.140625" style="348" hidden="1"/>
    <col min="13420" max="13420" width="6.140625" style="348" hidden="1"/>
    <col min="13421" max="13421" width="3" style="348" hidden="1"/>
    <col min="13422" max="13661" width="8.5703125" style="348" hidden="1"/>
    <col min="13662" max="13667" width="14.85546875" style="348" hidden="1"/>
    <col min="13668" max="13669" width="15.85546875" style="348" hidden="1"/>
    <col min="13670" max="13675" width="16.140625" style="348" hidden="1"/>
    <col min="13676" max="13676" width="6.140625" style="348" hidden="1"/>
    <col min="13677" max="13677" width="3" style="348" hidden="1"/>
    <col min="13678" max="13917" width="8.5703125" style="348" hidden="1"/>
    <col min="13918" max="13923" width="14.85546875" style="348" hidden="1"/>
    <col min="13924" max="13925" width="15.85546875" style="348" hidden="1"/>
    <col min="13926" max="13931" width="16.140625" style="348" hidden="1"/>
    <col min="13932" max="13932" width="6.140625" style="348" hidden="1"/>
    <col min="13933" max="13933" width="3" style="348" hidden="1"/>
    <col min="13934" max="14173" width="8.5703125" style="348" hidden="1"/>
    <col min="14174" max="14179" width="14.85546875" style="348" hidden="1"/>
    <col min="14180" max="14181" width="15.85546875" style="348" hidden="1"/>
    <col min="14182" max="14187" width="16.140625" style="348" hidden="1"/>
    <col min="14188" max="14188" width="6.140625" style="348" hidden="1"/>
    <col min="14189" max="14189" width="3" style="348" hidden="1"/>
    <col min="14190" max="14429" width="8.5703125" style="348" hidden="1"/>
    <col min="14430" max="14435" width="14.85546875" style="348" hidden="1"/>
    <col min="14436" max="14437" width="15.85546875" style="348" hidden="1"/>
    <col min="14438" max="14443" width="16.140625" style="348" hidden="1"/>
    <col min="14444" max="14444" width="6.140625" style="348" hidden="1"/>
    <col min="14445" max="14445" width="3" style="348" hidden="1"/>
    <col min="14446" max="14685" width="8.5703125" style="348" hidden="1"/>
    <col min="14686" max="14691" width="14.85546875" style="348" hidden="1"/>
    <col min="14692" max="14693" width="15.85546875" style="348" hidden="1"/>
    <col min="14694" max="14699" width="16.140625" style="348" hidden="1"/>
    <col min="14700" max="14700" width="6.140625" style="348" hidden="1"/>
    <col min="14701" max="14701" width="3" style="348" hidden="1"/>
    <col min="14702" max="14941" width="8.5703125" style="348" hidden="1"/>
    <col min="14942" max="14947" width="14.85546875" style="348" hidden="1"/>
    <col min="14948" max="14949" width="15.85546875" style="348" hidden="1"/>
    <col min="14950" max="14955" width="16.140625" style="348" hidden="1"/>
    <col min="14956" max="14956" width="6.140625" style="348" hidden="1"/>
    <col min="14957" max="14957" width="3" style="348" hidden="1"/>
    <col min="14958" max="15197" width="8.5703125" style="348" hidden="1"/>
    <col min="15198" max="15203" width="14.85546875" style="348" hidden="1"/>
    <col min="15204" max="15205" width="15.85546875" style="348" hidden="1"/>
    <col min="15206" max="15211" width="16.140625" style="348" hidden="1"/>
    <col min="15212" max="15212" width="6.140625" style="348" hidden="1"/>
    <col min="15213" max="15213" width="3" style="348" hidden="1"/>
    <col min="15214" max="15453" width="8.5703125" style="348" hidden="1"/>
    <col min="15454" max="15459" width="14.85546875" style="348" hidden="1"/>
    <col min="15460" max="15461" width="15.85546875" style="348" hidden="1"/>
    <col min="15462" max="15467" width="16.140625" style="348" hidden="1"/>
    <col min="15468" max="15468" width="6.140625" style="348" hidden="1"/>
    <col min="15469" max="15469" width="3" style="348" hidden="1"/>
    <col min="15470" max="15709" width="8.5703125" style="348" hidden="1"/>
    <col min="15710" max="15715" width="14.85546875" style="348" hidden="1"/>
    <col min="15716" max="15717" width="15.85546875" style="348" hidden="1"/>
    <col min="15718" max="15723" width="16.140625" style="348" hidden="1"/>
    <col min="15724" max="15724" width="6.140625" style="348" hidden="1"/>
    <col min="15725" max="15725" width="3" style="348" hidden="1"/>
    <col min="15726" max="15965" width="8.5703125" style="348" hidden="1"/>
    <col min="15966" max="15971" width="14.85546875" style="348" hidden="1"/>
    <col min="15972" max="15973" width="15.85546875" style="348" hidden="1"/>
    <col min="15974" max="15979" width="16.140625" style="348" hidden="1"/>
    <col min="15980" max="15980" width="6.140625" style="348" hidden="1"/>
    <col min="15981" max="15981" width="3" style="348" hidden="1"/>
    <col min="15982" max="16221" width="8.5703125" style="348" hidden="1"/>
    <col min="16222" max="16227" width="14.85546875" style="348" hidden="1"/>
    <col min="16228" max="16229" width="15.85546875" style="348" hidden="1"/>
    <col min="16230" max="16235" width="16.140625" style="348" hidden="1"/>
    <col min="16236" max="16236" width="6.140625" style="348" hidden="1"/>
    <col min="16237" max="16237" width="3" style="348" hidden="1"/>
    <col min="16238" max="16384" width="8.5703125" style="348" hidden="1"/>
  </cols>
  <sheetData>
    <row r="1" spans="1:143" ht="42.75" customHeight="1" x14ac:dyDescent="0.15">
      <c r="A1" s="346"/>
      <c r="B1" s="347"/>
      <c r="DD1" s="348"/>
      <c r="DE1" s="348"/>
    </row>
    <row r="2" spans="1:143" ht="25.5" customHeight="1" x14ac:dyDescent="0.15">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x14ac:dyDescent="0.15">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x14ac:dyDescent="0.15">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435</v>
      </c>
    </row>
    <row r="11" spans="1:143" s="251" customFormat="1" x14ac:dyDescent="0.15">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435</v>
      </c>
    </row>
    <row r="13" spans="1:143" s="251" customFormat="1" x14ac:dyDescent="0.15">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48"/>
      <c r="DE19" s="348"/>
    </row>
    <row r="20" spans="1:351" x14ac:dyDescent="0.15">
      <c r="DD20" s="348"/>
      <c r="DE20" s="348"/>
    </row>
    <row r="21" spans="1:351" ht="17.25" x14ac:dyDescent="0.1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x14ac:dyDescent="0.15">
      <c r="B22" s="355"/>
      <c r="MM22" s="354"/>
    </row>
    <row r="23" spans="1:351" x14ac:dyDescent="0.15">
      <c r="B23" s="355"/>
    </row>
    <row r="24" spans="1:351" x14ac:dyDescent="0.15">
      <c r="B24" s="355"/>
    </row>
    <row r="25" spans="1:351" x14ac:dyDescent="0.15">
      <c r="B25" s="355"/>
    </row>
    <row r="26" spans="1:351" x14ac:dyDescent="0.15">
      <c r="B26" s="355"/>
    </row>
    <row r="27" spans="1:351" x14ac:dyDescent="0.15">
      <c r="B27" s="355"/>
    </row>
    <row r="28" spans="1:351" x14ac:dyDescent="0.15">
      <c r="B28" s="355"/>
    </row>
    <row r="29" spans="1:351" x14ac:dyDescent="0.15">
      <c r="B29" s="355"/>
    </row>
    <row r="30" spans="1:351" x14ac:dyDescent="0.15">
      <c r="B30" s="355"/>
    </row>
    <row r="31" spans="1:351" x14ac:dyDescent="0.15">
      <c r="B31" s="355"/>
    </row>
    <row r="32" spans="1:351" x14ac:dyDescent="0.15">
      <c r="B32" s="355"/>
    </row>
    <row r="33" spans="2:109" x14ac:dyDescent="0.15">
      <c r="B33" s="355"/>
    </row>
    <row r="34" spans="2:109" x14ac:dyDescent="0.15">
      <c r="B34" s="355"/>
    </row>
    <row r="35" spans="2:109" x14ac:dyDescent="0.15">
      <c r="B35" s="355"/>
    </row>
    <row r="36" spans="2:109" x14ac:dyDescent="0.15">
      <c r="B36" s="355"/>
    </row>
    <row r="37" spans="2:109" x14ac:dyDescent="0.15">
      <c r="B37" s="355"/>
    </row>
    <row r="38" spans="2:109" x14ac:dyDescent="0.15">
      <c r="B38" s="355"/>
    </row>
    <row r="39" spans="2:109" x14ac:dyDescent="0.15">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x14ac:dyDescent="0.15">
      <c r="B40" s="360"/>
      <c r="DD40" s="360"/>
      <c r="DE40" s="348"/>
    </row>
    <row r="41" spans="2:109" ht="17.25" x14ac:dyDescent="0.15">
      <c r="B41" s="361" t="s">
        <v>436</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x14ac:dyDescent="0.15">
      <c r="B42" s="355"/>
      <c r="G42" s="362"/>
      <c r="I42" s="363"/>
      <c r="J42" s="363"/>
      <c r="K42" s="363"/>
      <c r="AM42" s="362"/>
      <c r="AN42" s="362" t="s">
        <v>437</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x14ac:dyDescent="0.15">
      <c r="B43" s="355"/>
      <c r="AN43" s="1284" t="s">
        <v>438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5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5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5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5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x14ac:dyDescent="0.15">
      <c r="B49" s="355"/>
      <c r="AN49" s="348" t="s">
        <v>439</v>
      </c>
    </row>
    <row r="50" spans="1:109" x14ac:dyDescent="0.15">
      <c r="B50" s="355"/>
      <c r="G50" s="1276"/>
      <c r="H50" s="1276"/>
      <c r="I50" s="1276"/>
      <c r="J50" s="1276"/>
      <c r="K50" s="365"/>
      <c r="L50" s="365"/>
      <c r="M50" s="366"/>
      <c r="N50" s="36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418</v>
      </c>
      <c r="BQ50" s="1280"/>
      <c r="BR50" s="1280"/>
      <c r="BS50" s="1280"/>
      <c r="BT50" s="1280"/>
      <c r="BU50" s="1280"/>
      <c r="BV50" s="1280"/>
      <c r="BW50" s="1280"/>
      <c r="BX50" s="1280" t="s">
        <v>419</v>
      </c>
      <c r="BY50" s="1280"/>
      <c r="BZ50" s="1280"/>
      <c r="CA50" s="1280"/>
      <c r="CB50" s="1280"/>
      <c r="CC50" s="1280"/>
      <c r="CD50" s="1280"/>
      <c r="CE50" s="1280"/>
      <c r="CF50" s="1280" t="s">
        <v>420</v>
      </c>
      <c r="CG50" s="1280"/>
      <c r="CH50" s="1280"/>
      <c r="CI50" s="1280"/>
      <c r="CJ50" s="1280"/>
      <c r="CK50" s="1280"/>
      <c r="CL50" s="1280"/>
      <c r="CM50" s="1280"/>
      <c r="CN50" s="1280" t="s">
        <v>421</v>
      </c>
      <c r="CO50" s="1280"/>
      <c r="CP50" s="1280"/>
      <c r="CQ50" s="1280"/>
      <c r="CR50" s="1280"/>
      <c r="CS50" s="1280"/>
      <c r="CT50" s="1280"/>
      <c r="CU50" s="1280"/>
      <c r="CV50" s="1280" t="s">
        <v>422</v>
      </c>
      <c r="CW50" s="1280"/>
      <c r="CX50" s="1280"/>
      <c r="CY50" s="1280"/>
      <c r="CZ50" s="1280"/>
      <c r="DA50" s="1280"/>
      <c r="DB50" s="1280"/>
      <c r="DC50" s="1280"/>
    </row>
    <row r="51" spans="1:109" ht="13.5" customHeight="1" x14ac:dyDescent="0.15">
      <c r="B51" s="355"/>
      <c r="G51" s="1294"/>
      <c r="H51" s="1294"/>
      <c r="I51" s="1295"/>
      <c r="J51" s="1295"/>
      <c r="K51" s="1293"/>
      <c r="L51" s="1293"/>
      <c r="M51" s="1293"/>
      <c r="N51" s="1293"/>
      <c r="AM51" s="364"/>
      <c r="AN51" s="1283" t="s">
        <v>440</v>
      </c>
      <c r="AO51" s="1283"/>
      <c r="AP51" s="1283"/>
      <c r="AQ51" s="1283"/>
      <c r="AR51" s="1283"/>
      <c r="AS51" s="1283"/>
      <c r="AT51" s="1283"/>
      <c r="AU51" s="1283"/>
      <c r="AV51" s="1283"/>
      <c r="AW51" s="1283"/>
      <c r="AX51" s="1283"/>
      <c r="AY51" s="1283"/>
      <c r="AZ51" s="1283"/>
      <c r="BA51" s="1283"/>
      <c r="BB51" s="1283" t="s">
        <v>442</v>
      </c>
      <c r="BC51" s="1283"/>
      <c r="BD51" s="1283"/>
      <c r="BE51" s="1283"/>
      <c r="BF51" s="1283"/>
      <c r="BG51" s="1283"/>
      <c r="BH51" s="1283"/>
      <c r="BI51" s="1283"/>
      <c r="BJ51" s="1283"/>
      <c r="BK51" s="1283"/>
      <c r="BL51" s="1283"/>
      <c r="BM51" s="1283"/>
      <c r="BN51" s="1283"/>
      <c r="BO51" s="1283"/>
      <c r="BP51" s="1282"/>
      <c r="BQ51" s="1281"/>
      <c r="BR51" s="1281"/>
      <c r="BS51" s="1281"/>
      <c r="BT51" s="1281"/>
      <c r="BU51" s="1281"/>
      <c r="BV51" s="1281"/>
      <c r="BW51" s="1281"/>
      <c r="BX51" s="1282"/>
      <c r="BY51" s="1281"/>
      <c r="BZ51" s="1281"/>
      <c r="CA51" s="1281"/>
      <c r="CB51" s="1281"/>
      <c r="CC51" s="1281"/>
      <c r="CD51" s="1281"/>
      <c r="CE51" s="1281"/>
      <c r="CF51" s="1282"/>
      <c r="CG51" s="1281"/>
      <c r="CH51" s="1281"/>
      <c r="CI51" s="1281"/>
      <c r="CJ51" s="1281"/>
      <c r="CK51" s="1281"/>
      <c r="CL51" s="1281"/>
      <c r="CM51" s="1281"/>
      <c r="CN51" s="1281">
        <v>164.9</v>
      </c>
      <c r="CO51" s="1281"/>
      <c r="CP51" s="1281"/>
      <c r="CQ51" s="1281"/>
      <c r="CR51" s="1281"/>
      <c r="CS51" s="1281"/>
      <c r="CT51" s="1281"/>
      <c r="CU51" s="1281"/>
      <c r="CV51" s="1281">
        <v>162</v>
      </c>
      <c r="CW51" s="1281"/>
      <c r="CX51" s="1281"/>
      <c r="CY51" s="1281"/>
      <c r="CZ51" s="1281"/>
      <c r="DA51" s="1281"/>
      <c r="DB51" s="1281"/>
      <c r="DC51" s="1281"/>
    </row>
    <row r="52" spans="1:109" x14ac:dyDescent="0.15">
      <c r="B52" s="355"/>
      <c r="G52" s="1294"/>
      <c r="H52" s="1294"/>
      <c r="I52" s="1295"/>
      <c r="J52" s="1295"/>
      <c r="K52" s="1293"/>
      <c r="L52" s="1293"/>
      <c r="M52" s="1293"/>
      <c r="N52" s="1293"/>
      <c r="AM52" s="36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63"/>
      <c r="B53" s="355"/>
      <c r="G53" s="1294"/>
      <c r="H53" s="1294"/>
      <c r="I53" s="1276"/>
      <c r="J53" s="1276"/>
      <c r="K53" s="1293"/>
      <c r="L53" s="1293"/>
      <c r="M53" s="1293"/>
      <c r="N53" s="1293"/>
      <c r="AM53" s="364"/>
      <c r="AN53" s="1283"/>
      <c r="AO53" s="1283"/>
      <c r="AP53" s="1283"/>
      <c r="AQ53" s="1283"/>
      <c r="AR53" s="1283"/>
      <c r="AS53" s="1283"/>
      <c r="AT53" s="1283"/>
      <c r="AU53" s="1283"/>
      <c r="AV53" s="1283"/>
      <c r="AW53" s="1283"/>
      <c r="AX53" s="1283"/>
      <c r="AY53" s="1283"/>
      <c r="AZ53" s="1283"/>
      <c r="BA53" s="1283"/>
      <c r="BB53" s="1283" t="s">
        <v>443</v>
      </c>
      <c r="BC53" s="1283"/>
      <c r="BD53" s="1283"/>
      <c r="BE53" s="1283"/>
      <c r="BF53" s="1283"/>
      <c r="BG53" s="1283"/>
      <c r="BH53" s="1283"/>
      <c r="BI53" s="1283"/>
      <c r="BJ53" s="1283"/>
      <c r="BK53" s="1283"/>
      <c r="BL53" s="1283"/>
      <c r="BM53" s="1283"/>
      <c r="BN53" s="1283"/>
      <c r="BO53" s="1283"/>
      <c r="BP53" s="1282"/>
      <c r="BQ53" s="1281"/>
      <c r="BR53" s="1281"/>
      <c r="BS53" s="1281"/>
      <c r="BT53" s="1281"/>
      <c r="BU53" s="1281"/>
      <c r="BV53" s="1281"/>
      <c r="BW53" s="1281"/>
      <c r="BX53" s="1282"/>
      <c r="BY53" s="1281"/>
      <c r="BZ53" s="1281"/>
      <c r="CA53" s="1281"/>
      <c r="CB53" s="1281"/>
      <c r="CC53" s="1281"/>
      <c r="CD53" s="1281"/>
      <c r="CE53" s="1281"/>
      <c r="CF53" s="1282"/>
      <c r="CG53" s="1281"/>
      <c r="CH53" s="1281"/>
      <c r="CI53" s="1281"/>
      <c r="CJ53" s="1281"/>
      <c r="CK53" s="1281"/>
      <c r="CL53" s="1281"/>
      <c r="CM53" s="1281"/>
      <c r="CN53" s="1281">
        <v>57.1</v>
      </c>
      <c r="CO53" s="1281"/>
      <c r="CP53" s="1281"/>
      <c r="CQ53" s="1281"/>
      <c r="CR53" s="1281"/>
      <c r="CS53" s="1281"/>
      <c r="CT53" s="1281"/>
      <c r="CU53" s="1281"/>
      <c r="CV53" s="1281">
        <v>58.4</v>
      </c>
      <c r="CW53" s="1281"/>
      <c r="CX53" s="1281"/>
      <c r="CY53" s="1281"/>
      <c r="CZ53" s="1281"/>
      <c r="DA53" s="1281"/>
      <c r="DB53" s="1281"/>
      <c r="DC53" s="1281"/>
    </row>
    <row r="54" spans="1:109" x14ac:dyDescent="0.15">
      <c r="A54" s="363"/>
      <c r="B54" s="355"/>
      <c r="G54" s="1294"/>
      <c r="H54" s="1294"/>
      <c r="I54" s="1276"/>
      <c r="J54" s="1276"/>
      <c r="K54" s="1293"/>
      <c r="L54" s="1293"/>
      <c r="M54" s="1293"/>
      <c r="N54" s="1293"/>
      <c r="AM54" s="36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63"/>
      <c r="B55" s="355"/>
      <c r="G55" s="1276"/>
      <c r="H55" s="1276"/>
      <c r="I55" s="1276"/>
      <c r="J55" s="1276"/>
      <c r="K55" s="1293"/>
      <c r="L55" s="1293"/>
      <c r="M55" s="1293"/>
      <c r="N55" s="1293"/>
      <c r="AN55" s="1280" t="s">
        <v>444</v>
      </c>
      <c r="AO55" s="1280"/>
      <c r="AP55" s="1280"/>
      <c r="AQ55" s="1280"/>
      <c r="AR55" s="1280"/>
      <c r="AS55" s="1280"/>
      <c r="AT55" s="1280"/>
      <c r="AU55" s="1280"/>
      <c r="AV55" s="1280"/>
      <c r="AW55" s="1280"/>
      <c r="AX55" s="1280"/>
      <c r="AY55" s="1280"/>
      <c r="AZ55" s="1280"/>
      <c r="BA55" s="1280"/>
      <c r="BB55" s="1283" t="s">
        <v>441</v>
      </c>
      <c r="BC55" s="1283"/>
      <c r="BD55" s="1283"/>
      <c r="BE55" s="1283"/>
      <c r="BF55" s="1283"/>
      <c r="BG55" s="1283"/>
      <c r="BH55" s="1283"/>
      <c r="BI55" s="1283"/>
      <c r="BJ55" s="1283"/>
      <c r="BK55" s="1283"/>
      <c r="BL55" s="1283"/>
      <c r="BM55" s="1283"/>
      <c r="BN55" s="1283"/>
      <c r="BO55" s="1283"/>
      <c r="BP55" s="1282"/>
      <c r="BQ55" s="1281"/>
      <c r="BR55" s="1281"/>
      <c r="BS55" s="1281"/>
      <c r="BT55" s="1281"/>
      <c r="BU55" s="1281"/>
      <c r="BV55" s="1281"/>
      <c r="BW55" s="1281"/>
      <c r="BX55" s="1282"/>
      <c r="BY55" s="1281"/>
      <c r="BZ55" s="1281"/>
      <c r="CA55" s="1281"/>
      <c r="CB55" s="1281"/>
      <c r="CC55" s="1281"/>
      <c r="CD55" s="1281"/>
      <c r="CE55" s="1281"/>
      <c r="CF55" s="1282"/>
      <c r="CG55" s="1281"/>
      <c r="CH55" s="1281"/>
      <c r="CI55" s="1281"/>
      <c r="CJ55" s="1281"/>
      <c r="CK55" s="1281"/>
      <c r="CL55" s="1281"/>
      <c r="CM55" s="1281"/>
      <c r="CN55" s="1281">
        <v>6.5</v>
      </c>
      <c r="CO55" s="1281"/>
      <c r="CP55" s="1281"/>
      <c r="CQ55" s="1281"/>
      <c r="CR55" s="1281"/>
      <c r="CS55" s="1281"/>
      <c r="CT55" s="1281"/>
      <c r="CU55" s="1281"/>
      <c r="CV55" s="1281">
        <v>5.8</v>
      </c>
      <c r="CW55" s="1281"/>
      <c r="CX55" s="1281"/>
      <c r="CY55" s="1281"/>
      <c r="CZ55" s="1281"/>
      <c r="DA55" s="1281"/>
      <c r="DB55" s="1281"/>
      <c r="DC55" s="1281"/>
    </row>
    <row r="56" spans="1:109" x14ac:dyDescent="0.15">
      <c r="A56" s="363"/>
      <c r="B56" s="355"/>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63" customFormat="1" x14ac:dyDescent="0.15">
      <c r="B57" s="367"/>
      <c r="G57" s="1276"/>
      <c r="H57" s="1276"/>
      <c r="I57" s="1296"/>
      <c r="J57" s="1296"/>
      <c r="K57" s="1293"/>
      <c r="L57" s="1293"/>
      <c r="M57" s="1293"/>
      <c r="N57" s="1293"/>
      <c r="AM57" s="348"/>
      <c r="AN57" s="1280"/>
      <c r="AO57" s="1280"/>
      <c r="AP57" s="1280"/>
      <c r="AQ57" s="1280"/>
      <c r="AR57" s="1280"/>
      <c r="AS57" s="1280"/>
      <c r="AT57" s="1280"/>
      <c r="AU57" s="1280"/>
      <c r="AV57" s="1280"/>
      <c r="AW57" s="1280"/>
      <c r="AX57" s="1280"/>
      <c r="AY57" s="1280"/>
      <c r="AZ57" s="1280"/>
      <c r="BA57" s="1280"/>
      <c r="BB57" s="1283" t="s">
        <v>443</v>
      </c>
      <c r="BC57" s="1283"/>
      <c r="BD57" s="1283"/>
      <c r="BE57" s="1283"/>
      <c r="BF57" s="1283"/>
      <c r="BG57" s="1283"/>
      <c r="BH57" s="1283"/>
      <c r="BI57" s="1283"/>
      <c r="BJ57" s="1283"/>
      <c r="BK57" s="1283"/>
      <c r="BL57" s="1283"/>
      <c r="BM57" s="1283"/>
      <c r="BN57" s="1283"/>
      <c r="BO57" s="1283"/>
      <c r="BP57" s="1282"/>
      <c r="BQ57" s="1281"/>
      <c r="BR57" s="1281"/>
      <c r="BS57" s="1281"/>
      <c r="BT57" s="1281"/>
      <c r="BU57" s="1281"/>
      <c r="BV57" s="1281"/>
      <c r="BW57" s="1281"/>
      <c r="BX57" s="1282"/>
      <c r="BY57" s="1281"/>
      <c r="BZ57" s="1281"/>
      <c r="CA57" s="1281"/>
      <c r="CB57" s="1281"/>
      <c r="CC57" s="1281"/>
      <c r="CD57" s="1281"/>
      <c r="CE57" s="1281"/>
      <c r="CF57" s="1282"/>
      <c r="CG57" s="1281"/>
      <c r="CH57" s="1281"/>
      <c r="CI57" s="1281"/>
      <c r="CJ57" s="1281"/>
      <c r="CK57" s="1281"/>
      <c r="CL57" s="1281"/>
      <c r="CM57" s="1281"/>
      <c r="CN57" s="1281">
        <v>57.2</v>
      </c>
      <c r="CO57" s="1281"/>
      <c r="CP57" s="1281"/>
      <c r="CQ57" s="1281"/>
      <c r="CR57" s="1281"/>
      <c r="CS57" s="1281"/>
      <c r="CT57" s="1281"/>
      <c r="CU57" s="1281"/>
      <c r="CV57" s="1281">
        <v>58.5</v>
      </c>
      <c r="CW57" s="1281"/>
      <c r="CX57" s="1281"/>
      <c r="CY57" s="1281"/>
      <c r="CZ57" s="1281"/>
      <c r="DA57" s="1281"/>
      <c r="DB57" s="1281"/>
      <c r="DC57" s="1281"/>
      <c r="DD57" s="368"/>
      <c r="DE57" s="367"/>
    </row>
    <row r="58" spans="1:109" s="363" customFormat="1" x14ac:dyDescent="0.15">
      <c r="A58" s="348"/>
      <c r="B58" s="367"/>
      <c r="G58" s="1276"/>
      <c r="H58" s="1276"/>
      <c r="I58" s="1296"/>
      <c r="J58" s="1296"/>
      <c r="K58" s="1293"/>
      <c r="L58" s="1293"/>
      <c r="M58" s="1293"/>
      <c r="N58" s="1293"/>
      <c r="AM58" s="348"/>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68"/>
      <c r="DE58" s="367"/>
    </row>
    <row r="59" spans="1:109" s="363" customFormat="1" x14ac:dyDescent="0.15">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x14ac:dyDescent="0.15">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x14ac:dyDescent="0.15">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x14ac:dyDescent="0.15">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x14ac:dyDescent="0.15">
      <c r="B63" s="374" t="s">
        <v>445</v>
      </c>
    </row>
    <row r="64" spans="1:109" x14ac:dyDescent="0.15">
      <c r="B64" s="355"/>
      <c r="G64" s="362"/>
      <c r="I64" s="375"/>
      <c r="J64" s="375"/>
      <c r="K64" s="375"/>
      <c r="L64" s="375"/>
      <c r="M64" s="375"/>
      <c r="N64" s="376"/>
      <c r="AM64" s="362"/>
      <c r="AN64" s="362" t="s">
        <v>437</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x14ac:dyDescent="0.15">
      <c r="B65" s="355"/>
      <c r="AN65" s="1284" t="s">
        <v>446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5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5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5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5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x14ac:dyDescent="0.15">
      <c r="B71" s="355"/>
      <c r="G71" s="380"/>
      <c r="I71" s="381"/>
      <c r="J71" s="378"/>
      <c r="K71" s="378"/>
      <c r="L71" s="379"/>
      <c r="M71" s="378"/>
      <c r="N71" s="379"/>
      <c r="AM71" s="380"/>
      <c r="AN71" s="348" t="s">
        <v>439</v>
      </c>
    </row>
    <row r="72" spans="2:107" x14ac:dyDescent="0.15">
      <c r="B72" s="355"/>
      <c r="G72" s="1276"/>
      <c r="H72" s="1276"/>
      <c r="I72" s="1276"/>
      <c r="J72" s="1276"/>
      <c r="K72" s="365"/>
      <c r="L72" s="365"/>
      <c r="M72" s="366"/>
      <c r="N72" s="36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418</v>
      </c>
      <c r="BQ72" s="1280"/>
      <c r="BR72" s="1280"/>
      <c r="BS72" s="1280"/>
      <c r="BT72" s="1280"/>
      <c r="BU72" s="1280"/>
      <c r="BV72" s="1280"/>
      <c r="BW72" s="1280"/>
      <c r="BX72" s="1280" t="s">
        <v>419</v>
      </c>
      <c r="BY72" s="1280"/>
      <c r="BZ72" s="1280"/>
      <c r="CA72" s="1280"/>
      <c r="CB72" s="1280"/>
      <c r="CC72" s="1280"/>
      <c r="CD72" s="1280"/>
      <c r="CE72" s="1280"/>
      <c r="CF72" s="1280" t="s">
        <v>420</v>
      </c>
      <c r="CG72" s="1280"/>
      <c r="CH72" s="1280"/>
      <c r="CI72" s="1280"/>
      <c r="CJ72" s="1280"/>
      <c r="CK72" s="1280"/>
      <c r="CL72" s="1280"/>
      <c r="CM72" s="1280"/>
      <c r="CN72" s="1280" t="s">
        <v>421</v>
      </c>
      <c r="CO72" s="1280"/>
      <c r="CP72" s="1280"/>
      <c r="CQ72" s="1280"/>
      <c r="CR72" s="1280"/>
      <c r="CS72" s="1280"/>
      <c r="CT72" s="1280"/>
      <c r="CU72" s="1280"/>
      <c r="CV72" s="1280" t="s">
        <v>422</v>
      </c>
      <c r="CW72" s="1280"/>
      <c r="CX72" s="1280"/>
      <c r="CY72" s="1280"/>
      <c r="CZ72" s="1280"/>
      <c r="DA72" s="1280"/>
      <c r="DB72" s="1280"/>
      <c r="DC72" s="1280"/>
    </row>
    <row r="73" spans="2:107" x14ac:dyDescent="0.15">
      <c r="B73" s="355"/>
      <c r="G73" s="1294"/>
      <c r="H73" s="1294"/>
      <c r="I73" s="1294"/>
      <c r="J73" s="1294"/>
      <c r="K73" s="1297"/>
      <c r="L73" s="1297"/>
      <c r="M73" s="1297"/>
      <c r="N73" s="1297"/>
      <c r="AM73" s="364"/>
      <c r="AN73" s="1283" t="s">
        <v>440</v>
      </c>
      <c r="AO73" s="1283"/>
      <c r="AP73" s="1283"/>
      <c r="AQ73" s="1283"/>
      <c r="AR73" s="1283"/>
      <c r="AS73" s="1283"/>
      <c r="AT73" s="1283"/>
      <c r="AU73" s="1283"/>
      <c r="AV73" s="1283"/>
      <c r="AW73" s="1283"/>
      <c r="AX73" s="1283"/>
      <c r="AY73" s="1283"/>
      <c r="AZ73" s="1283"/>
      <c r="BA73" s="1283"/>
      <c r="BB73" s="1283" t="s">
        <v>442</v>
      </c>
      <c r="BC73" s="1283"/>
      <c r="BD73" s="1283"/>
      <c r="BE73" s="1283"/>
      <c r="BF73" s="1283"/>
      <c r="BG73" s="1283"/>
      <c r="BH73" s="1283"/>
      <c r="BI73" s="1283"/>
      <c r="BJ73" s="1283"/>
      <c r="BK73" s="1283"/>
      <c r="BL73" s="1283"/>
      <c r="BM73" s="1283"/>
      <c r="BN73" s="1283"/>
      <c r="BO73" s="1283"/>
      <c r="BP73" s="1281">
        <v>190.3</v>
      </c>
      <c r="BQ73" s="1281"/>
      <c r="BR73" s="1281"/>
      <c r="BS73" s="1281"/>
      <c r="BT73" s="1281"/>
      <c r="BU73" s="1281"/>
      <c r="BV73" s="1281"/>
      <c r="BW73" s="1281"/>
      <c r="BX73" s="1281">
        <v>186.2</v>
      </c>
      <c r="BY73" s="1281"/>
      <c r="BZ73" s="1281"/>
      <c r="CA73" s="1281"/>
      <c r="CB73" s="1281"/>
      <c r="CC73" s="1281"/>
      <c r="CD73" s="1281"/>
      <c r="CE73" s="1281"/>
      <c r="CF73" s="1281">
        <v>168.8</v>
      </c>
      <c r="CG73" s="1281"/>
      <c r="CH73" s="1281"/>
      <c r="CI73" s="1281"/>
      <c r="CJ73" s="1281"/>
      <c r="CK73" s="1281"/>
      <c r="CL73" s="1281"/>
      <c r="CM73" s="1281"/>
      <c r="CN73" s="1281">
        <v>164.9</v>
      </c>
      <c r="CO73" s="1281"/>
      <c r="CP73" s="1281"/>
      <c r="CQ73" s="1281"/>
      <c r="CR73" s="1281"/>
      <c r="CS73" s="1281"/>
      <c r="CT73" s="1281"/>
      <c r="CU73" s="1281"/>
      <c r="CV73" s="1281">
        <v>162</v>
      </c>
      <c r="CW73" s="1281"/>
      <c r="CX73" s="1281"/>
      <c r="CY73" s="1281"/>
      <c r="CZ73" s="1281"/>
      <c r="DA73" s="1281"/>
      <c r="DB73" s="1281"/>
      <c r="DC73" s="1281"/>
    </row>
    <row r="74" spans="2:107" x14ac:dyDescent="0.15">
      <c r="B74" s="355"/>
      <c r="G74" s="1294"/>
      <c r="H74" s="1294"/>
      <c r="I74" s="1294"/>
      <c r="J74" s="1294"/>
      <c r="K74" s="1297"/>
      <c r="L74" s="1297"/>
      <c r="M74" s="1297"/>
      <c r="N74" s="1297"/>
      <c r="AM74" s="36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55"/>
      <c r="G75" s="1294"/>
      <c r="H75" s="1294"/>
      <c r="I75" s="1276"/>
      <c r="J75" s="1276"/>
      <c r="K75" s="1293"/>
      <c r="L75" s="1293"/>
      <c r="M75" s="1293"/>
      <c r="N75" s="1293"/>
      <c r="AM75" s="364"/>
      <c r="AN75" s="1283"/>
      <c r="AO75" s="1283"/>
      <c r="AP75" s="1283"/>
      <c r="AQ75" s="1283"/>
      <c r="AR75" s="1283"/>
      <c r="AS75" s="1283"/>
      <c r="AT75" s="1283"/>
      <c r="AU75" s="1283"/>
      <c r="AV75" s="1283"/>
      <c r="AW75" s="1283"/>
      <c r="AX75" s="1283"/>
      <c r="AY75" s="1283"/>
      <c r="AZ75" s="1283"/>
      <c r="BA75" s="1283"/>
      <c r="BB75" s="1283" t="s">
        <v>447</v>
      </c>
      <c r="BC75" s="1283"/>
      <c r="BD75" s="1283"/>
      <c r="BE75" s="1283"/>
      <c r="BF75" s="1283"/>
      <c r="BG75" s="1283"/>
      <c r="BH75" s="1283"/>
      <c r="BI75" s="1283"/>
      <c r="BJ75" s="1283"/>
      <c r="BK75" s="1283"/>
      <c r="BL75" s="1283"/>
      <c r="BM75" s="1283"/>
      <c r="BN75" s="1283"/>
      <c r="BO75" s="1283"/>
      <c r="BP75" s="1281">
        <v>17.2</v>
      </c>
      <c r="BQ75" s="1281"/>
      <c r="BR75" s="1281"/>
      <c r="BS75" s="1281"/>
      <c r="BT75" s="1281"/>
      <c r="BU75" s="1281"/>
      <c r="BV75" s="1281"/>
      <c r="BW75" s="1281"/>
      <c r="BX75" s="1281">
        <v>16.100000000000001</v>
      </c>
      <c r="BY75" s="1281"/>
      <c r="BZ75" s="1281"/>
      <c r="CA75" s="1281"/>
      <c r="CB75" s="1281"/>
      <c r="CC75" s="1281"/>
      <c r="CD75" s="1281"/>
      <c r="CE75" s="1281"/>
      <c r="CF75" s="1281">
        <v>15.7</v>
      </c>
      <c r="CG75" s="1281"/>
      <c r="CH75" s="1281"/>
      <c r="CI75" s="1281"/>
      <c r="CJ75" s="1281"/>
      <c r="CK75" s="1281"/>
      <c r="CL75" s="1281"/>
      <c r="CM75" s="1281"/>
      <c r="CN75" s="1281">
        <v>15.6</v>
      </c>
      <c r="CO75" s="1281"/>
      <c r="CP75" s="1281"/>
      <c r="CQ75" s="1281"/>
      <c r="CR75" s="1281"/>
      <c r="CS75" s="1281"/>
      <c r="CT75" s="1281"/>
      <c r="CU75" s="1281"/>
      <c r="CV75" s="1281">
        <v>16</v>
      </c>
      <c r="CW75" s="1281"/>
      <c r="CX75" s="1281"/>
      <c r="CY75" s="1281"/>
      <c r="CZ75" s="1281"/>
      <c r="DA75" s="1281"/>
      <c r="DB75" s="1281"/>
      <c r="DC75" s="1281"/>
    </row>
    <row r="76" spans="2:107" x14ac:dyDescent="0.15">
      <c r="B76" s="355"/>
      <c r="G76" s="1294"/>
      <c r="H76" s="1294"/>
      <c r="I76" s="1276"/>
      <c r="J76" s="1276"/>
      <c r="K76" s="1293"/>
      <c r="L76" s="1293"/>
      <c r="M76" s="1293"/>
      <c r="N76" s="1293"/>
      <c r="AM76" s="36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55"/>
      <c r="G77" s="1276"/>
      <c r="H77" s="1276"/>
      <c r="I77" s="1276"/>
      <c r="J77" s="1276"/>
      <c r="K77" s="1297"/>
      <c r="L77" s="1297"/>
      <c r="M77" s="1297"/>
      <c r="N77" s="1297"/>
      <c r="AN77" s="1280" t="s">
        <v>444</v>
      </c>
      <c r="AO77" s="1280"/>
      <c r="AP77" s="1280"/>
      <c r="AQ77" s="1280"/>
      <c r="AR77" s="1280"/>
      <c r="AS77" s="1280"/>
      <c r="AT77" s="1280"/>
      <c r="AU77" s="1280"/>
      <c r="AV77" s="1280"/>
      <c r="AW77" s="1280"/>
      <c r="AX77" s="1280"/>
      <c r="AY77" s="1280"/>
      <c r="AZ77" s="1280"/>
      <c r="BA77" s="1280"/>
      <c r="BB77" s="1283" t="s">
        <v>442</v>
      </c>
      <c r="BC77" s="1283"/>
      <c r="BD77" s="1283"/>
      <c r="BE77" s="1283"/>
      <c r="BF77" s="1283"/>
      <c r="BG77" s="1283"/>
      <c r="BH77" s="1283"/>
      <c r="BI77" s="1283"/>
      <c r="BJ77" s="1283"/>
      <c r="BK77" s="1283"/>
      <c r="BL77" s="1283"/>
      <c r="BM77" s="1283"/>
      <c r="BN77" s="1283"/>
      <c r="BO77" s="1283"/>
      <c r="BP77" s="1281">
        <v>37.6</v>
      </c>
      <c r="BQ77" s="1281"/>
      <c r="BR77" s="1281"/>
      <c r="BS77" s="1281"/>
      <c r="BT77" s="1281"/>
      <c r="BU77" s="1281"/>
      <c r="BV77" s="1281"/>
      <c r="BW77" s="1281"/>
      <c r="BX77" s="1281">
        <v>33.799999999999997</v>
      </c>
      <c r="BY77" s="1281"/>
      <c r="BZ77" s="1281"/>
      <c r="CA77" s="1281"/>
      <c r="CB77" s="1281"/>
      <c r="CC77" s="1281"/>
      <c r="CD77" s="1281"/>
      <c r="CE77" s="1281"/>
      <c r="CF77" s="1281">
        <v>15.8</v>
      </c>
      <c r="CG77" s="1281"/>
      <c r="CH77" s="1281"/>
      <c r="CI77" s="1281"/>
      <c r="CJ77" s="1281"/>
      <c r="CK77" s="1281"/>
      <c r="CL77" s="1281"/>
      <c r="CM77" s="1281"/>
      <c r="CN77" s="1281">
        <v>6.5</v>
      </c>
      <c r="CO77" s="1281"/>
      <c r="CP77" s="1281"/>
      <c r="CQ77" s="1281"/>
      <c r="CR77" s="1281"/>
      <c r="CS77" s="1281"/>
      <c r="CT77" s="1281"/>
      <c r="CU77" s="1281"/>
      <c r="CV77" s="1281">
        <v>5.8</v>
      </c>
      <c r="CW77" s="1281"/>
      <c r="CX77" s="1281"/>
      <c r="CY77" s="1281"/>
      <c r="CZ77" s="1281"/>
      <c r="DA77" s="1281"/>
      <c r="DB77" s="1281"/>
      <c r="DC77" s="1281"/>
    </row>
    <row r="78" spans="2:107" x14ac:dyDescent="0.15">
      <c r="B78" s="355"/>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55"/>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447</v>
      </c>
      <c r="BC79" s="1283"/>
      <c r="BD79" s="1283"/>
      <c r="BE79" s="1283"/>
      <c r="BF79" s="1283"/>
      <c r="BG79" s="1283"/>
      <c r="BH79" s="1283"/>
      <c r="BI79" s="1283"/>
      <c r="BJ79" s="1283"/>
      <c r="BK79" s="1283"/>
      <c r="BL79" s="1283"/>
      <c r="BM79" s="1283"/>
      <c r="BN79" s="1283"/>
      <c r="BO79" s="1283"/>
      <c r="BP79" s="1281">
        <v>7.9</v>
      </c>
      <c r="BQ79" s="1281"/>
      <c r="BR79" s="1281"/>
      <c r="BS79" s="1281"/>
      <c r="BT79" s="1281"/>
      <c r="BU79" s="1281"/>
      <c r="BV79" s="1281"/>
      <c r="BW79" s="1281"/>
      <c r="BX79" s="1281">
        <v>7.1</v>
      </c>
      <c r="BY79" s="1281"/>
      <c r="BZ79" s="1281"/>
      <c r="CA79" s="1281"/>
      <c r="CB79" s="1281"/>
      <c r="CC79" s="1281"/>
      <c r="CD79" s="1281"/>
      <c r="CE79" s="1281"/>
      <c r="CF79" s="1281">
        <v>6.2</v>
      </c>
      <c r="CG79" s="1281"/>
      <c r="CH79" s="1281"/>
      <c r="CI79" s="1281"/>
      <c r="CJ79" s="1281"/>
      <c r="CK79" s="1281"/>
      <c r="CL79" s="1281"/>
      <c r="CM79" s="1281"/>
      <c r="CN79" s="1281">
        <v>5.9</v>
      </c>
      <c r="CO79" s="1281"/>
      <c r="CP79" s="1281"/>
      <c r="CQ79" s="1281"/>
      <c r="CR79" s="1281"/>
      <c r="CS79" s="1281"/>
      <c r="CT79" s="1281"/>
      <c r="CU79" s="1281"/>
      <c r="CV79" s="1281">
        <v>5.3</v>
      </c>
      <c r="CW79" s="1281"/>
      <c r="CX79" s="1281"/>
      <c r="CY79" s="1281"/>
      <c r="CZ79" s="1281"/>
      <c r="DA79" s="1281"/>
      <c r="DB79" s="1281"/>
      <c r="DC79" s="1281"/>
    </row>
    <row r="80" spans="2:107" x14ac:dyDescent="0.15">
      <c r="B80" s="355"/>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55"/>
    </row>
    <row r="82" spans="2:109" ht="17.25" x14ac:dyDescent="0.1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x14ac:dyDescent="0.15">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x14ac:dyDescent="0.15">
      <c r="DD84" s="348"/>
      <c r="DE84" s="348"/>
    </row>
    <row r="85" spans="2:109" x14ac:dyDescent="0.15">
      <c r="DD85" s="348"/>
      <c r="DE85" s="348"/>
    </row>
    <row r="86" spans="2:109" hidden="1" x14ac:dyDescent="0.15">
      <c r="DD86" s="348"/>
      <c r="DE86" s="348"/>
    </row>
    <row r="87" spans="2:109" hidden="1" x14ac:dyDescent="0.15">
      <c r="K87" s="383"/>
      <c r="AQ87" s="383"/>
      <c r="BC87" s="383"/>
      <c r="BO87" s="383"/>
      <c r="CA87" s="383"/>
      <c r="CM87" s="383"/>
      <c r="CY87" s="383"/>
      <c r="DD87" s="348"/>
      <c r="DE87" s="348"/>
    </row>
    <row r="88" spans="2:109" hidden="1" x14ac:dyDescent="0.15">
      <c r="DD88" s="348"/>
      <c r="DE88" s="348"/>
    </row>
    <row r="89" spans="2:109" hidden="1" x14ac:dyDescent="0.15">
      <c r="DD89" s="348"/>
      <c r="DE89" s="348"/>
    </row>
    <row r="90" spans="2:109" hidden="1" x14ac:dyDescent="0.15">
      <c r="DD90" s="348"/>
      <c r="DE90" s="348"/>
    </row>
    <row r="91" spans="2:109" hidden="1" x14ac:dyDescent="0.15">
      <c r="DD91" s="348"/>
      <c r="DE91" s="348"/>
    </row>
    <row r="92" spans="2:109" ht="13.5" hidden="1" customHeight="1" x14ac:dyDescent="0.15">
      <c r="DD92" s="348"/>
      <c r="DE92" s="348"/>
    </row>
    <row r="93" spans="2:109" ht="13.5" hidden="1" customHeight="1" x14ac:dyDescent="0.15">
      <c r="DD93" s="348"/>
      <c r="DE93" s="348"/>
    </row>
    <row r="94" spans="2:109" ht="13.5" hidden="1" customHeight="1" x14ac:dyDescent="0.15">
      <c r="DD94" s="348"/>
      <c r="DE94" s="348"/>
    </row>
    <row r="95" spans="2:109" ht="13.5" hidden="1" customHeight="1" x14ac:dyDescent="0.15">
      <c r="DD95" s="348"/>
      <c r="DE95" s="348"/>
    </row>
    <row r="96" spans="2:109" ht="13.5" hidden="1" customHeight="1" x14ac:dyDescent="0.15">
      <c r="DD96" s="348"/>
      <c r="DE96" s="348"/>
    </row>
    <row r="97" spans="108:109" ht="13.5" hidden="1" customHeight="1" x14ac:dyDescent="0.15">
      <c r="DD97" s="348"/>
      <c r="DE97" s="348"/>
    </row>
    <row r="98" spans="108:109" ht="13.5" hidden="1" customHeight="1" x14ac:dyDescent="0.15">
      <c r="DD98" s="348"/>
      <c r="DE98" s="348"/>
    </row>
    <row r="99" spans="108:109" ht="13.5" hidden="1" customHeight="1" x14ac:dyDescent="0.15">
      <c r="DD99" s="348"/>
      <c r="DE99" s="348"/>
    </row>
    <row r="100" spans="108:109" ht="13.5" hidden="1" customHeight="1" x14ac:dyDescent="0.15">
      <c r="DD100" s="348"/>
      <c r="DE100" s="348"/>
    </row>
    <row r="101" spans="108:109" ht="13.5" hidden="1" customHeight="1" x14ac:dyDescent="0.15">
      <c r="DD101" s="348"/>
      <c r="DE101" s="348"/>
    </row>
    <row r="102" spans="108:109" ht="13.5" hidden="1" customHeight="1" x14ac:dyDescent="0.15">
      <c r="DD102" s="348"/>
      <c r="DE102" s="348"/>
    </row>
    <row r="103" spans="108:109" ht="13.5" hidden="1" customHeight="1" x14ac:dyDescent="0.15">
      <c r="DD103" s="348"/>
      <c r="DE103" s="348"/>
    </row>
    <row r="104" spans="108:109" ht="13.5" hidden="1" customHeight="1" x14ac:dyDescent="0.15">
      <c r="DD104" s="348"/>
      <c r="DE104" s="348"/>
    </row>
    <row r="105" spans="108:109" ht="13.5" hidden="1" customHeight="1" x14ac:dyDescent="0.15">
      <c r="DD105" s="348"/>
      <c r="DE105" s="348"/>
    </row>
    <row r="106" spans="108:109" ht="13.5" hidden="1" customHeight="1" x14ac:dyDescent="0.15">
      <c r="DD106" s="348"/>
      <c r="DE106" s="348"/>
    </row>
    <row r="107" spans="108:109" ht="13.5" hidden="1" customHeight="1" x14ac:dyDescent="0.15">
      <c r="DD107" s="348"/>
      <c r="DE107" s="348"/>
    </row>
    <row r="108" spans="108:109" ht="13.5" hidden="1" customHeight="1" x14ac:dyDescent="0.15">
      <c r="DD108" s="348"/>
      <c r="DE108" s="348"/>
    </row>
    <row r="109" spans="108:109" ht="13.5" hidden="1" customHeight="1" x14ac:dyDescent="0.15">
      <c r="DD109" s="348"/>
      <c r="DE109" s="348"/>
    </row>
    <row r="110" spans="108:109" ht="13.5" hidden="1" customHeight="1" x14ac:dyDescent="0.15">
      <c r="DD110" s="348"/>
      <c r="DE110" s="348"/>
    </row>
    <row r="111" spans="108:109" ht="13.5" hidden="1" customHeight="1" x14ac:dyDescent="0.15">
      <c r="DD111" s="348"/>
      <c r="DE111" s="348"/>
    </row>
    <row r="112" spans="108:109" ht="13.5" hidden="1" customHeight="1" x14ac:dyDescent="0.15">
      <c r="DD112" s="348"/>
      <c r="DE112" s="348"/>
    </row>
    <row r="113" spans="108:109" ht="13.5" hidden="1" customHeight="1" x14ac:dyDescent="0.15">
      <c r="DD113" s="348"/>
      <c r="DE113" s="348"/>
    </row>
    <row r="114" spans="108:109" ht="13.5" hidden="1" customHeight="1" x14ac:dyDescent="0.15">
      <c r="DD114" s="348"/>
      <c r="DE114" s="348"/>
    </row>
    <row r="115" spans="108:109" ht="13.5" hidden="1" customHeight="1" x14ac:dyDescent="0.15">
      <c r="DD115" s="348"/>
      <c r="DE115" s="348"/>
    </row>
    <row r="116" spans="108:109" ht="13.5" hidden="1" customHeight="1" x14ac:dyDescent="0.15">
      <c r="DD116" s="348"/>
      <c r="DE116" s="348"/>
    </row>
    <row r="117" spans="108:109" ht="13.5" hidden="1" customHeight="1" x14ac:dyDescent="0.15">
      <c r="DD117" s="348"/>
      <c r="DE117" s="348"/>
    </row>
    <row r="118" spans="108:109" ht="13.5" hidden="1" customHeight="1" x14ac:dyDescent="0.15">
      <c r="DD118" s="348"/>
      <c r="DE118" s="348"/>
    </row>
    <row r="119" spans="108:109" ht="13.5" hidden="1" customHeight="1" x14ac:dyDescent="0.15">
      <c r="DD119" s="348"/>
      <c r="DE119" s="348"/>
    </row>
    <row r="120" spans="108:109" ht="13.5" hidden="1" customHeight="1" x14ac:dyDescent="0.15">
      <c r="DD120" s="348"/>
      <c r="DE120" s="348"/>
    </row>
    <row r="121" spans="108:109" ht="13.5" hidden="1" customHeight="1" x14ac:dyDescent="0.15">
      <c r="DD121" s="348"/>
      <c r="DE121" s="348"/>
    </row>
    <row r="122" spans="108:109" ht="13.5" hidden="1" customHeight="1" x14ac:dyDescent="0.15">
      <c r="DD122" s="348"/>
      <c r="DE122" s="348"/>
    </row>
    <row r="123" spans="108:109" ht="13.5" hidden="1" customHeight="1" x14ac:dyDescent="0.15">
      <c r="DD123" s="348"/>
      <c r="DE123" s="348"/>
    </row>
    <row r="124" spans="108:109" ht="13.5" hidden="1" customHeight="1" x14ac:dyDescent="0.15">
      <c r="DD124" s="348"/>
      <c r="DE124" s="348"/>
    </row>
    <row r="125" spans="108:109" ht="13.5" hidden="1" customHeight="1" x14ac:dyDescent="0.15">
      <c r="DD125" s="348"/>
      <c r="DE125" s="348"/>
    </row>
    <row r="126" spans="108:109" ht="13.5" hidden="1" customHeight="1" x14ac:dyDescent="0.15">
      <c r="DD126" s="348"/>
      <c r="DE126" s="348"/>
    </row>
    <row r="127" spans="108:109" ht="13.5" hidden="1" customHeight="1" x14ac:dyDescent="0.15">
      <c r="DD127" s="348"/>
      <c r="DE127" s="348"/>
    </row>
    <row r="128" spans="108:109" ht="13.5" hidden="1" customHeight="1" x14ac:dyDescent="0.15">
      <c r="DD128" s="348"/>
      <c r="DE128" s="348"/>
    </row>
    <row r="129" spans="108:109" ht="13.5" hidden="1" customHeight="1" x14ac:dyDescent="0.15">
      <c r="DD129" s="348"/>
      <c r="DE129" s="348"/>
    </row>
    <row r="130" spans="108:109" ht="13.5" hidden="1" customHeight="1" x14ac:dyDescent="0.15">
      <c r="DD130" s="348"/>
      <c r="DE130" s="348"/>
    </row>
    <row r="131" spans="108:109" ht="13.5" hidden="1" customHeight="1" x14ac:dyDescent="0.15">
      <c r="DD131" s="348"/>
      <c r="DE131" s="348"/>
    </row>
    <row r="132" spans="108:109" ht="13.5" hidden="1" customHeight="1" x14ac:dyDescent="0.15">
      <c r="DD132" s="348"/>
      <c r="DE132" s="348"/>
    </row>
    <row r="133" spans="108:109" ht="13.5" hidden="1" customHeight="1" x14ac:dyDescent="0.15">
      <c r="DD133" s="348"/>
      <c r="DE133" s="348"/>
    </row>
    <row r="134" spans="108:109" ht="13.5" hidden="1" customHeight="1" x14ac:dyDescent="0.15">
      <c r="DD134" s="348"/>
      <c r="DE134" s="348"/>
    </row>
    <row r="135" spans="108:109" ht="13.5" hidden="1" customHeight="1" x14ac:dyDescent="0.15">
      <c r="DD135" s="348"/>
      <c r="DE135" s="348"/>
    </row>
    <row r="136" spans="108:109" ht="13.5" hidden="1" customHeight="1" x14ac:dyDescent="0.15">
      <c r="DD136" s="348"/>
      <c r="DE136" s="348"/>
    </row>
    <row r="137" spans="108:109" ht="13.5" hidden="1" customHeight="1" x14ac:dyDescent="0.15">
      <c r="DD137" s="348"/>
      <c r="DE137" s="348"/>
    </row>
    <row r="138" spans="108:109" ht="13.5" hidden="1" customHeight="1" x14ac:dyDescent="0.15">
      <c r="DD138" s="348"/>
      <c r="DE138" s="348"/>
    </row>
    <row r="139" spans="108:109" ht="13.5" hidden="1" customHeight="1" x14ac:dyDescent="0.15">
      <c r="DD139" s="348"/>
      <c r="DE139" s="348"/>
    </row>
    <row r="140" spans="108:109" ht="13.5" hidden="1" customHeight="1" x14ac:dyDescent="0.15">
      <c r="DD140" s="348"/>
      <c r="DE140" s="348"/>
    </row>
    <row r="141" spans="108:109" ht="13.5" hidden="1" customHeight="1" x14ac:dyDescent="0.15">
      <c r="DD141" s="348"/>
      <c r="DE141" s="348"/>
    </row>
    <row r="142" spans="108:109" ht="13.5" hidden="1" customHeight="1" x14ac:dyDescent="0.15">
      <c r="DD142" s="348"/>
      <c r="DE142" s="348"/>
    </row>
    <row r="143" spans="108:109" ht="13.5" hidden="1" customHeight="1" x14ac:dyDescent="0.15">
      <c r="DD143" s="348"/>
      <c r="DE143" s="348"/>
    </row>
    <row r="144" spans="108:109" ht="13.5" hidden="1" customHeight="1" x14ac:dyDescent="0.15">
      <c r="DD144" s="348"/>
      <c r="DE144" s="348"/>
    </row>
    <row r="145" spans="108:109" ht="13.5" hidden="1" customHeight="1" x14ac:dyDescent="0.15">
      <c r="DD145" s="348"/>
      <c r="DE145" s="348"/>
    </row>
    <row r="146" spans="108:109" ht="13.5" hidden="1" customHeight="1" x14ac:dyDescent="0.15">
      <c r="DD146" s="348"/>
      <c r="DE146" s="348"/>
    </row>
    <row r="147" spans="108:109" ht="13.5" hidden="1" customHeight="1" x14ac:dyDescent="0.15">
      <c r="DD147" s="348"/>
      <c r="DE147" s="348"/>
    </row>
    <row r="148" spans="108:109" ht="13.5" hidden="1" customHeight="1" x14ac:dyDescent="0.15">
      <c r="DD148" s="348"/>
      <c r="DE148" s="348"/>
    </row>
    <row r="149" spans="108:109" ht="13.5" hidden="1" customHeight="1" x14ac:dyDescent="0.15">
      <c r="DD149" s="348"/>
      <c r="DE149" s="348"/>
    </row>
    <row r="150" spans="108:109" ht="13.5" hidden="1" customHeight="1" x14ac:dyDescent="0.15">
      <c r="DD150" s="348"/>
      <c r="DE150" s="348"/>
    </row>
    <row r="151" spans="108:109" ht="13.5" hidden="1" customHeight="1" x14ac:dyDescent="0.15">
      <c r="DD151" s="348"/>
      <c r="DE151" s="348"/>
    </row>
    <row r="152" spans="108:109" ht="13.5" hidden="1" customHeight="1" x14ac:dyDescent="0.15">
      <c r="DD152" s="348"/>
      <c r="DE152" s="348"/>
    </row>
    <row r="153" spans="108:109" ht="13.5" hidden="1" customHeight="1" x14ac:dyDescent="0.15">
      <c r="DD153" s="348"/>
      <c r="DE153" s="348"/>
    </row>
    <row r="154" spans="108:109" ht="13.5" hidden="1" customHeight="1" x14ac:dyDescent="0.15">
      <c r="DD154" s="348"/>
      <c r="DE154" s="348"/>
    </row>
    <row r="155" spans="108:109" ht="13.5" hidden="1" customHeight="1" x14ac:dyDescent="0.15">
      <c r="DD155" s="348"/>
      <c r="DE155" s="348"/>
    </row>
    <row r="156" spans="108:109" ht="13.5" hidden="1" customHeight="1" x14ac:dyDescent="0.15">
      <c r="DD156" s="348"/>
      <c r="DE156" s="348"/>
    </row>
    <row r="157" spans="108:109" ht="13.5" hidden="1" customHeight="1" x14ac:dyDescent="0.15">
      <c r="DD157" s="348"/>
      <c r="DE157" s="348"/>
    </row>
    <row r="158" spans="108:109" ht="13.5" hidden="1" customHeight="1" x14ac:dyDescent="0.15">
      <c r="DD158" s="348"/>
      <c r="DE158" s="348"/>
    </row>
    <row r="159" spans="108:109" ht="13.5" hidden="1" customHeight="1" x14ac:dyDescent="0.15">
      <c r="DD159" s="348"/>
      <c r="DE159" s="348"/>
    </row>
    <row r="160" spans="108:109" ht="13.5" hidden="1" customHeight="1" x14ac:dyDescent="0.15">
      <c r="DD160" s="348"/>
      <c r="DE160" s="34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XNA6Cc3WRfe+SdfgpCTzjxaYgP1AudMSQt2Dv+oANThcdT2CV3vNjRVq5eJP+TJiPS4ovJsp8oyaFNfP9mJKQ==" saltValue="sKM7xsHX0vunPS3yN+82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2" zoomScaleNormal="82" zoomScaleSheetLayoutView="70" workbookViewId="0"/>
  </sheetViews>
  <sheetFormatPr defaultColWidth="0" defaultRowHeight="13.5" customHeight="1" zeroHeight="1" x14ac:dyDescent="0.15"/>
  <cols>
    <col min="1" max="34" width="2.42578125" style="252" customWidth="1"/>
    <col min="35" max="122" width="2.42578125" style="251" customWidth="1"/>
    <col min="123" max="16384" width="2.425781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4+aupQX4NaTf3ppn4uxtiRD6ToNBJdR5jFhIyH8aa78rg1SvBrO4NB+9S7mY/osyeJ8VDmFnm5gfSkObmU8GQ==" saltValue="WUFt1LK+kyH1S5h9m5nw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2" zoomScaleNormal="82" zoomScaleSheetLayoutView="55" workbookViewId="0"/>
  </sheetViews>
  <sheetFormatPr defaultColWidth="0" defaultRowHeight="13.5" customHeight="1" zeroHeight="1" x14ac:dyDescent="0.15"/>
  <cols>
    <col min="1" max="34" width="2.42578125" style="252" customWidth="1"/>
    <col min="35" max="122" width="2.42578125" style="251" customWidth="1"/>
    <col min="123" max="16384" width="2.425781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aRUkNsaMX77HnEb5mFfvSQp128kn3Uc90Bfy6KuPKh9oVCL+F9stMnrCWj+nadVR6pOmSXEj94ZWIKtCewh7Q==" saltValue="x8Fm3XlmBbR+11zj+ZjA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32</v>
      </c>
      <c r="E2" s="134"/>
      <c r="F2" s="135" t="s">
        <v>417</v>
      </c>
      <c r="G2" s="136"/>
      <c r="H2" s="137"/>
    </row>
    <row r="3" spans="1:8" x14ac:dyDescent="0.15">
      <c r="A3" s="133" t="s">
        <v>410</v>
      </c>
      <c r="B3" s="138"/>
      <c r="C3" s="139"/>
      <c r="D3" s="140">
        <v>80531</v>
      </c>
      <c r="E3" s="141"/>
      <c r="F3" s="142">
        <v>50840</v>
      </c>
      <c r="G3" s="143"/>
      <c r="H3" s="144"/>
    </row>
    <row r="4" spans="1:8" x14ac:dyDescent="0.15">
      <c r="A4" s="145"/>
      <c r="B4" s="146"/>
      <c r="C4" s="147"/>
      <c r="D4" s="148">
        <v>29904</v>
      </c>
      <c r="E4" s="149"/>
      <c r="F4" s="150">
        <v>25367</v>
      </c>
      <c r="G4" s="151"/>
      <c r="H4" s="152"/>
    </row>
    <row r="5" spans="1:8" x14ac:dyDescent="0.15">
      <c r="A5" s="133" t="s">
        <v>412</v>
      </c>
      <c r="B5" s="138"/>
      <c r="C5" s="139"/>
      <c r="D5" s="140">
        <v>52420</v>
      </c>
      <c r="E5" s="141"/>
      <c r="F5" s="142">
        <v>53605</v>
      </c>
      <c r="G5" s="143"/>
      <c r="H5" s="144"/>
    </row>
    <row r="6" spans="1:8" x14ac:dyDescent="0.15">
      <c r="A6" s="145"/>
      <c r="B6" s="146"/>
      <c r="C6" s="147"/>
      <c r="D6" s="148">
        <v>20116</v>
      </c>
      <c r="E6" s="149"/>
      <c r="F6" s="150">
        <v>28343</v>
      </c>
      <c r="G6" s="151"/>
      <c r="H6" s="152"/>
    </row>
    <row r="7" spans="1:8" x14ac:dyDescent="0.15">
      <c r="A7" s="133" t="s">
        <v>413</v>
      </c>
      <c r="B7" s="138"/>
      <c r="C7" s="139"/>
      <c r="D7" s="140">
        <v>53528</v>
      </c>
      <c r="E7" s="141"/>
      <c r="F7" s="142">
        <v>46440</v>
      </c>
      <c r="G7" s="143"/>
      <c r="H7" s="144"/>
    </row>
    <row r="8" spans="1:8" x14ac:dyDescent="0.15">
      <c r="A8" s="145"/>
      <c r="B8" s="146"/>
      <c r="C8" s="147"/>
      <c r="D8" s="148">
        <v>20686</v>
      </c>
      <c r="E8" s="149"/>
      <c r="F8" s="150">
        <v>27658</v>
      </c>
      <c r="G8" s="151"/>
      <c r="H8" s="152"/>
    </row>
    <row r="9" spans="1:8" x14ac:dyDescent="0.15">
      <c r="A9" s="133" t="s">
        <v>414</v>
      </c>
      <c r="B9" s="138"/>
      <c r="C9" s="139"/>
      <c r="D9" s="140">
        <v>58414</v>
      </c>
      <c r="E9" s="141"/>
      <c r="F9" s="142">
        <v>63257</v>
      </c>
      <c r="G9" s="143"/>
      <c r="H9" s="144"/>
    </row>
    <row r="10" spans="1:8" x14ac:dyDescent="0.15">
      <c r="A10" s="145"/>
      <c r="B10" s="146"/>
      <c r="C10" s="147"/>
      <c r="D10" s="148">
        <v>23549</v>
      </c>
      <c r="E10" s="149"/>
      <c r="F10" s="150">
        <v>27259</v>
      </c>
      <c r="G10" s="151"/>
      <c r="H10" s="152"/>
    </row>
    <row r="11" spans="1:8" x14ac:dyDescent="0.15">
      <c r="A11" s="133" t="s">
        <v>415</v>
      </c>
      <c r="B11" s="138"/>
      <c r="C11" s="139"/>
      <c r="D11" s="140">
        <v>101010</v>
      </c>
      <c r="E11" s="141"/>
      <c r="F11" s="142">
        <v>52308</v>
      </c>
      <c r="G11" s="143"/>
      <c r="H11" s="144"/>
    </row>
    <row r="12" spans="1:8" x14ac:dyDescent="0.15">
      <c r="A12" s="145"/>
      <c r="B12" s="146"/>
      <c r="C12" s="153"/>
      <c r="D12" s="148">
        <v>26371</v>
      </c>
      <c r="E12" s="149"/>
      <c r="F12" s="150">
        <v>28695</v>
      </c>
      <c r="G12" s="151"/>
      <c r="H12" s="152"/>
    </row>
    <row r="13" spans="1:8" x14ac:dyDescent="0.15">
      <c r="A13" s="133"/>
      <c r="B13" s="138"/>
      <c r="C13" s="154"/>
      <c r="D13" s="155">
        <v>69181</v>
      </c>
      <c r="E13" s="156"/>
      <c r="F13" s="157">
        <v>53290</v>
      </c>
      <c r="G13" s="158"/>
      <c r="H13" s="144"/>
    </row>
    <row r="14" spans="1:8" x14ac:dyDescent="0.15">
      <c r="A14" s="145"/>
      <c r="B14" s="146"/>
      <c r="C14" s="147"/>
      <c r="D14" s="148">
        <v>24125</v>
      </c>
      <c r="E14" s="149"/>
      <c r="F14" s="150">
        <v>27464</v>
      </c>
      <c r="G14" s="151"/>
      <c r="H14" s="152"/>
    </row>
    <row r="17" spans="1:11" x14ac:dyDescent="0.15">
      <c r="A17" s="129" t="s">
        <v>33</v>
      </c>
    </row>
    <row r="18" spans="1:11" x14ac:dyDescent="0.15">
      <c r="A18" s="159"/>
      <c r="B18" s="159" t="e">
        <f>#REF!</f>
        <v>#REF!</v>
      </c>
      <c r="C18" s="159" t="e">
        <f>#REF!</f>
        <v>#REF!</v>
      </c>
      <c r="D18" s="159" t="e">
        <f>#REF!</f>
        <v>#REF!</v>
      </c>
      <c r="E18" s="159" t="e">
        <f>#REF!</f>
        <v>#REF!</v>
      </c>
      <c r="F18" s="159" t="e">
        <f>#REF!</f>
        <v>#REF!</v>
      </c>
    </row>
    <row r="19" spans="1:11" x14ac:dyDescent="0.15">
      <c r="A19" s="159" t="s">
        <v>34</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35</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36</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37</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38</v>
      </c>
      <c r="C26" s="160" t="s">
        <v>39</v>
      </c>
      <c r="D26" s="160" t="s">
        <v>38</v>
      </c>
      <c r="E26" s="160" t="s">
        <v>39</v>
      </c>
      <c r="F26" s="160" t="s">
        <v>38</v>
      </c>
      <c r="G26" s="160" t="s">
        <v>39</v>
      </c>
      <c r="H26" s="160" t="s">
        <v>38</v>
      </c>
      <c r="I26" s="160" t="s">
        <v>39</v>
      </c>
      <c r="J26" s="160" t="s">
        <v>38</v>
      </c>
      <c r="K26" s="160" t="s">
        <v>39</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40</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41</v>
      </c>
      <c r="C41" s="161"/>
      <c r="D41" s="161" t="s">
        <v>42</v>
      </c>
      <c r="E41" s="161" t="s">
        <v>41</v>
      </c>
      <c r="F41" s="161"/>
      <c r="G41" s="161" t="s">
        <v>42</v>
      </c>
      <c r="H41" s="161" t="s">
        <v>41</v>
      </c>
      <c r="I41" s="161"/>
      <c r="J41" s="161" t="s">
        <v>42</v>
      </c>
      <c r="K41" s="161" t="s">
        <v>41</v>
      </c>
      <c r="L41" s="161"/>
      <c r="M41" s="161" t="s">
        <v>42</v>
      </c>
      <c r="N41" s="161" t="s">
        <v>41</v>
      </c>
      <c r="O41" s="161"/>
      <c r="P41" s="161" t="s">
        <v>42</v>
      </c>
    </row>
    <row r="42" spans="1:16" x14ac:dyDescent="0.15">
      <c r="A42" s="161" t="s">
        <v>43</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44</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45</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46</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47</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48</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49</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50</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51</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52</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53</v>
      </c>
      <c r="C55" s="160"/>
      <c r="D55" s="160" t="s">
        <v>54</v>
      </c>
      <c r="E55" s="160" t="s">
        <v>53</v>
      </c>
      <c r="F55" s="160"/>
      <c r="G55" s="160" t="s">
        <v>54</v>
      </c>
      <c r="H55" s="160" t="s">
        <v>53</v>
      </c>
      <c r="I55" s="160"/>
      <c r="J55" s="160" t="s">
        <v>54</v>
      </c>
      <c r="K55" s="160" t="s">
        <v>53</v>
      </c>
      <c r="L55" s="160"/>
      <c r="M55" s="160" t="s">
        <v>54</v>
      </c>
      <c r="N55" s="160" t="s">
        <v>53</v>
      </c>
      <c r="O55" s="160"/>
      <c r="P55" s="160" t="s">
        <v>54</v>
      </c>
    </row>
    <row r="56" spans="1:16" x14ac:dyDescent="0.15">
      <c r="A56" s="160" t="s">
        <v>25</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24</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23</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22</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21</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20</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19</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18</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17</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16</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15</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55</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56</v>
      </c>
      <c r="B70" s="162"/>
      <c r="C70" s="162"/>
      <c r="D70" s="162"/>
      <c r="E70" s="162"/>
      <c r="F70" s="162"/>
    </row>
    <row r="71" spans="1:16" x14ac:dyDescent="0.15">
      <c r="A71" s="163"/>
      <c r="B71" s="163" t="e">
        <f>#REF!</f>
        <v>#REF!</v>
      </c>
      <c r="C71" s="163" t="e">
        <f>#REF!</f>
        <v>#REF!</v>
      </c>
      <c r="D71" s="163" t="e">
        <f>#REF!</f>
        <v>#REF!</v>
      </c>
    </row>
    <row r="72" spans="1:16" x14ac:dyDescent="0.15">
      <c r="A72" s="163" t="s">
        <v>57</v>
      </c>
      <c r="B72" s="164" t="e">
        <f>#REF!</f>
        <v>#REF!</v>
      </c>
      <c r="C72" s="164" t="e">
        <f>#REF!</f>
        <v>#REF!</v>
      </c>
      <c r="D72" s="164" t="e">
        <f>#REF!</f>
        <v>#REF!</v>
      </c>
    </row>
    <row r="73" spans="1:16" x14ac:dyDescent="0.15">
      <c r="A73" s="163" t="s">
        <v>58</v>
      </c>
      <c r="B73" s="164" t="e">
        <f>#REF!</f>
        <v>#REF!</v>
      </c>
      <c r="C73" s="164" t="e">
        <f>#REF!</f>
        <v>#REF!</v>
      </c>
      <c r="D73" s="164" t="e">
        <f>#REF!</f>
        <v>#REF!</v>
      </c>
    </row>
    <row r="74" spans="1:16" x14ac:dyDescent="0.15">
      <c r="A74" s="163" t="s">
        <v>59</v>
      </c>
      <c r="B74" s="164" t="e">
        <f>#REF!</f>
        <v>#REF!</v>
      </c>
      <c r="C74" s="164" t="e">
        <f>#REF!</f>
        <v>#REF!</v>
      </c>
      <c r="D74" s="164" t="e">
        <f>#REF!</f>
        <v>#REF!</v>
      </c>
    </row>
  </sheetData>
  <sheetProtection algorithmName="SHA-512" hashValue="wwSXtBbSBrynA/Io+kub7lOFGA/qgKrvFRvuLBJL2prT+5YLL0bKkl3Y39dTA3Sys4hJxstkC0KK9Pge7nuf4w==" saltValue="kUpnMXBk+SuSwzTxrEgaC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196" customWidth="1"/>
    <col min="96" max="133" width="1.5703125" style="207" customWidth="1"/>
    <col min="134" max="143" width="1.57031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150</v>
      </c>
      <c r="DI1" s="636"/>
      <c r="DJ1" s="636"/>
      <c r="DK1" s="636"/>
      <c r="DL1" s="636"/>
      <c r="DM1" s="636"/>
      <c r="DN1" s="637"/>
      <c r="DO1" s="196"/>
      <c r="DP1" s="635" t="s">
        <v>151</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x14ac:dyDescent="0.15">
      <c r="B2" s="197" t="s">
        <v>152</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638" t="s">
        <v>153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154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155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156</v>
      </c>
      <c r="S4" s="639"/>
      <c r="T4" s="639"/>
      <c r="U4" s="639"/>
      <c r="V4" s="639"/>
      <c r="W4" s="639"/>
      <c r="X4" s="639"/>
      <c r="Y4" s="640"/>
      <c r="Z4" s="638" t="s">
        <v>157</v>
      </c>
      <c r="AA4" s="639"/>
      <c r="AB4" s="639"/>
      <c r="AC4" s="640"/>
      <c r="AD4" s="638" t="s">
        <v>158</v>
      </c>
      <c r="AE4" s="639"/>
      <c r="AF4" s="639"/>
      <c r="AG4" s="639"/>
      <c r="AH4" s="639"/>
      <c r="AI4" s="639"/>
      <c r="AJ4" s="639"/>
      <c r="AK4" s="640"/>
      <c r="AL4" s="638" t="s">
        <v>157</v>
      </c>
      <c r="AM4" s="639"/>
      <c r="AN4" s="639"/>
      <c r="AO4" s="640"/>
      <c r="AP4" s="644" t="s">
        <v>159</v>
      </c>
      <c r="AQ4" s="644"/>
      <c r="AR4" s="644"/>
      <c r="AS4" s="644"/>
      <c r="AT4" s="644"/>
      <c r="AU4" s="644"/>
      <c r="AV4" s="644"/>
      <c r="AW4" s="644"/>
      <c r="AX4" s="644"/>
      <c r="AY4" s="644"/>
      <c r="AZ4" s="644"/>
      <c r="BA4" s="644"/>
      <c r="BB4" s="644"/>
      <c r="BC4" s="644"/>
      <c r="BD4" s="644"/>
      <c r="BE4" s="644"/>
      <c r="BF4" s="644"/>
      <c r="BG4" s="644" t="s">
        <v>160</v>
      </c>
      <c r="BH4" s="644"/>
      <c r="BI4" s="644"/>
      <c r="BJ4" s="644"/>
      <c r="BK4" s="644"/>
      <c r="BL4" s="644"/>
      <c r="BM4" s="644"/>
      <c r="BN4" s="644"/>
      <c r="BO4" s="644" t="s">
        <v>157</v>
      </c>
      <c r="BP4" s="644"/>
      <c r="BQ4" s="644"/>
      <c r="BR4" s="644"/>
      <c r="BS4" s="644" t="s">
        <v>161</v>
      </c>
      <c r="BT4" s="644"/>
      <c r="BU4" s="644"/>
      <c r="BV4" s="644"/>
      <c r="BW4" s="644"/>
      <c r="BX4" s="644"/>
      <c r="BY4" s="644"/>
      <c r="BZ4" s="644"/>
      <c r="CA4" s="644"/>
      <c r="CB4" s="644"/>
      <c r="CD4" s="641" t="s">
        <v>162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94" customFormat="1" ht="11.25" customHeight="1" x14ac:dyDescent="0.15">
      <c r="B5" s="645" t="s">
        <v>163</v>
      </c>
      <c r="C5" s="646"/>
      <c r="D5" s="646"/>
      <c r="E5" s="646"/>
      <c r="F5" s="646"/>
      <c r="G5" s="646"/>
      <c r="H5" s="646"/>
      <c r="I5" s="646"/>
      <c r="J5" s="646"/>
      <c r="K5" s="646"/>
      <c r="L5" s="646"/>
      <c r="M5" s="646"/>
      <c r="N5" s="646"/>
      <c r="O5" s="646"/>
      <c r="P5" s="646"/>
      <c r="Q5" s="647"/>
      <c r="R5" s="648">
        <v>15817910</v>
      </c>
      <c r="S5" s="649"/>
      <c r="T5" s="649"/>
      <c r="U5" s="649"/>
      <c r="V5" s="649"/>
      <c r="W5" s="649"/>
      <c r="X5" s="649"/>
      <c r="Y5" s="650"/>
      <c r="Z5" s="651">
        <v>32.6</v>
      </c>
      <c r="AA5" s="651"/>
      <c r="AB5" s="651"/>
      <c r="AC5" s="651"/>
      <c r="AD5" s="652">
        <v>14901503</v>
      </c>
      <c r="AE5" s="652"/>
      <c r="AF5" s="652"/>
      <c r="AG5" s="652"/>
      <c r="AH5" s="652"/>
      <c r="AI5" s="652"/>
      <c r="AJ5" s="652"/>
      <c r="AK5" s="652"/>
      <c r="AL5" s="653">
        <v>62.6</v>
      </c>
      <c r="AM5" s="654"/>
      <c r="AN5" s="654"/>
      <c r="AO5" s="655"/>
      <c r="AP5" s="645" t="s">
        <v>164</v>
      </c>
      <c r="AQ5" s="646"/>
      <c r="AR5" s="646"/>
      <c r="AS5" s="646"/>
      <c r="AT5" s="646"/>
      <c r="AU5" s="646"/>
      <c r="AV5" s="646"/>
      <c r="AW5" s="646"/>
      <c r="AX5" s="646"/>
      <c r="AY5" s="646"/>
      <c r="AZ5" s="646"/>
      <c r="BA5" s="646"/>
      <c r="BB5" s="646"/>
      <c r="BC5" s="646"/>
      <c r="BD5" s="646"/>
      <c r="BE5" s="646"/>
      <c r="BF5" s="647"/>
      <c r="BG5" s="659">
        <v>14855406</v>
      </c>
      <c r="BH5" s="660"/>
      <c r="BI5" s="660"/>
      <c r="BJ5" s="660"/>
      <c r="BK5" s="660"/>
      <c r="BL5" s="660"/>
      <c r="BM5" s="660"/>
      <c r="BN5" s="661"/>
      <c r="BO5" s="662">
        <v>93.9</v>
      </c>
      <c r="BP5" s="662"/>
      <c r="BQ5" s="662"/>
      <c r="BR5" s="662"/>
      <c r="BS5" s="663">
        <v>230866</v>
      </c>
      <c r="BT5" s="663"/>
      <c r="BU5" s="663"/>
      <c r="BV5" s="663"/>
      <c r="BW5" s="663"/>
      <c r="BX5" s="663"/>
      <c r="BY5" s="663"/>
      <c r="BZ5" s="663"/>
      <c r="CA5" s="663"/>
      <c r="CB5" s="667"/>
      <c r="CD5" s="641" t="s">
        <v>159</v>
      </c>
      <c r="CE5" s="642"/>
      <c r="CF5" s="642"/>
      <c r="CG5" s="642"/>
      <c r="CH5" s="642"/>
      <c r="CI5" s="642"/>
      <c r="CJ5" s="642"/>
      <c r="CK5" s="642"/>
      <c r="CL5" s="642"/>
      <c r="CM5" s="642"/>
      <c r="CN5" s="642"/>
      <c r="CO5" s="642"/>
      <c r="CP5" s="642"/>
      <c r="CQ5" s="643"/>
      <c r="CR5" s="641" t="s">
        <v>165</v>
      </c>
      <c r="CS5" s="642"/>
      <c r="CT5" s="642"/>
      <c r="CU5" s="642"/>
      <c r="CV5" s="642"/>
      <c r="CW5" s="642"/>
      <c r="CX5" s="642"/>
      <c r="CY5" s="643"/>
      <c r="CZ5" s="641" t="s">
        <v>157</v>
      </c>
      <c r="DA5" s="642"/>
      <c r="DB5" s="642"/>
      <c r="DC5" s="643"/>
      <c r="DD5" s="641" t="s">
        <v>166</v>
      </c>
      <c r="DE5" s="642"/>
      <c r="DF5" s="642"/>
      <c r="DG5" s="642"/>
      <c r="DH5" s="642"/>
      <c r="DI5" s="642"/>
      <c r="DJ5" s="642"/>
      <c r="DK5" s="642"/>
      <c r="DL5" s="642"/>
      <c r="DM5" s="642"/>
      <c r="DN5" s="642"/>
      <c r="DO5" s="642"/>
      <c r="DP5" s="643"/>
      <c r="DQ5" s="641" t="s">
        <v>167</v>
      </c>
      <c r="DR5" s="642"/>
      <c r="DS5" s="642"/>
      <c r="DT5" s="642"/>
      <c r="DU5" s="642"/>
      <c r="DV5" s="642"/>
      <c r="DW5" s="642"/>
      <c r="DX5" s="642"/>
      <c r="DY5" s="642"/>
      <c r="DZ5" s="642"/>
      <c r="EA5" s="642"/>
      <c r="EB5" s="642"/>
      <c r="EC5" s="643"/>
    </row>
    <row r="6" spans="2:143" ht="11.25" customHeight="1" x14ac:dyDescent="0.15">
      <c r="B6" s="656" t="s">
        <v>500</v>
      </c>
      <c r="C6" s="657"/>
      <c r="D6" s="657"/>
      <c r="E6" s="657"/>
      <c r="F6" s="657"/>
      <c r="G6" s="657"/>
      <c r="H6" s="657"/>
      <c r="I6" s="657"/>
      <c r="J6" s="657"/>
      <c r="K6" s="657"/>
      <c r="L6" s="657"/>
      <c r="M6" s="657"/>
      <c r="N6" s="657"/>
      <c r="O6" s="657"/>
      <c r="P6" s="657"/>
      <c r="Q6" s="658"/>
      <c r="R6" s="659">
        <v>339613</v>
      </c>
      <c r="S6" s="660"/>
      <c r="T6" s="660"/>
      <c r="U6" s="660"/>
      <c r="V6" s="660"/>
      <c r="W6" s="660"/>
      <c r="X6" s="660"/>
      <c r="Y6" s="661"/>
      <c r="Z6" s="662">
        <v>0.7</v>
      </c>
      <c r="AA6" s="662"/>
      <c r="AB6" s="662"/>
      <c r="AC6" s="662"/>
      <c r="AD6" s="663">
        <v>339613</v>
      </c>
      <c r="AE6" s="663"/>
      <c r="AF6" s="663"/>
      <c r="AG6" s="663"/>
      <c r="AH6" s="663"/>
      <c r="AI6" s="663"/>
      <c r="AJ6" s="663"/>
      <c r="AK6" s="663"/>
      <c r="AL6" s="664">
        <v>1.4</v>
      </c>
      <c r="AM6" s="665"/>
      <c r="AN6" s="665"/>
      <c r="AO6" s="666"/>
      <c r="AP6" s="656" t="s">
        <v>501</v>
      </c>
      <c r="AQ6" s="657"/>
      <c r="AR6" s="657"/>
      <c r="AS6" s="657"/>
      <c r="AT6" s="657"/>
      <c r="AU6" s="657"/>
      <c r="AV6" s="657"/>
      <c r="AW6" s="657"/>
      <c r="AX6" s="657"/>
      <c r="AY6" s="657"/>
      <c r="AZ6" s="657"/>
      <c r="BA6" s="657"/>
      <c r="BB6" s="657"/>
      <c r="BC6" s="657"/>
      <c r="BD6" s="657"/>
      <c r="BE6" s="657"/>
      <c r="BF6" s="658"/>
      <c r="BG6" s="659">
        <v>14855406</v>
      </c>
      <c r="BH6" s="660"/>
      <c r="BI6" s="660"/>
      <c r="BJ6" s="660"/>
      <c r="BK6" s="660"/>
      <c r="BL6" s="660"/>
      <c r="BM6" s="660"/>
      <c r="BN6" s="661"/>
      <c r="BO6" s="662">
        <v>93.9</v>
      </c>
      <c r="BP6" s="662"/>
      <c r="BQ6" s="662"/>
      <c r="BR6" s="662"/>
      <c r="BS6" s="663">
        <v>230866</v>
      </c>
      <c r="BT6" s="663"/>
      <c r="BU6" s="663"/>
      <c r="BV6" s="663"/>
      <c r="BW6" s="663"/>
      <c r="BX6" s="663"/>
      <c r="BY6" s="663"/>
      <c r="BZ6" s="663"/>
      <c r="CA6" s="663"/>
      <c r="CB6" s="667"/>
      <c r="CD6" s="670" t="s">
        <v>168</v>
      </c>
      <c r="CE6" s="671"/>
      <c r="CF6" s="671"/>
      <c r="CG6" s="671"/>
      <c r="CH6" s="671"/>
      <c r="CI6" s="671"/>
      <c r="CJ6" s="671"/>
      <c r="CK6" s="671"/>
      <c r="CL6" s="671"/>
      <c r="CM6" s="671"/>
      <c r="CN6" s="671"/>
      <c r="CO6" s="671"/>
      <c r="CP6" s="671"/>
      <c r="CQ6" s="672"/>
      <c r="CR6" s="659">
        <v>336947</v>
      </c>
      <c r="CS6" s="660"/>
      <c r="CT6" s="660"/>
      <c r="CU6" s="660"/>
      <c r="CV6" s="660"/>
      <c r="CW6" s="660"/>
      <c r="CX6" s="660"/>
      <c r="CY6" s="661"/>
      <c r="CZ6" s="653">
        <v>0.7</v>
      </c>
      <c r="DA6" s="654"/>
      <c r="DB6" s="654"/>
      <c r="DC6" s="673"/>
      <c r="DD6" s="668" t="s">
        <v>479</v>
      </c>
      <c r="DE6" s="660"/>
      <c r="DF6" s="660"/>
      <c r="DG6" s="660"/>
      <c r="DH6" s="660"/>
      <c r="DI6" s="660"/>
      <c r="DJ6" s="660"/>
      <c r="DK6" s="660"/>
      <c r="DL6" s="660"/>
      <c r="DM6" s="660"/>
      <c r="DN6" s="660"/>
      <c r="DO6" s="660"/>
      <c r="DP6" s="661"/>
      <c r="DQ6" s="668">
        <v>336765</v>
      </c>
      <c r="DR6" s="660"/>
      <c r="DS6" s="660"/>
      <c r="DT6" s="660"/>
      <c r="DU6" s="660"/>
      <c r="DV6" s="660"/>
      <c r="DW6" s="660"/>
      <c r="DX6" s="660"/>
      <c r="DY6" s="660"/>
      <c r="DZ6" s="660"/>
      <c r="EA6" s="660"/>
      <c r="EB6" s="660"/>
      <c r="EC6" s="669"/>
    </row>
    <row r="7" spans="2:143" ht="11.25" customHeight="1" x14ac:dyDescent="0.15">
      <c r="B7" s="656" t="s">
        <v>169</v>
      </c>
      <c r="C7" s="657"/>
      <c r="D7" s="657"/>
      <c r="E7" s="657"/>
      <c r="F7" s="657"/>
      <c r="G7" s="657"/>
      <c r="H7" s="657"/>
      <c r="I7" s="657"/>
      <c r="J7" s="657"/>
      <c r="K7" s="657"/>
      <c r="L7" s="657"/>
      <c r="M7" s="657"/>
      <c r="N7" s="657"/>
      <c r="O7" s="657"/>
      <c r="P7" s="657"/>
      <c r="Q7" s="658"/>
      <c r="R7" s="659">
        <v>28514</v>
      </c>
      <c r="S7" s="660"/>
      <c r="T7" s="660"/>
      <c r="U7" s="660"/>
      <c r="V7" s="660"/>
      <c r="W7" s="660"/>
      <c r="X7" s="660"/>
      <c r="Y7" s="661"/>
      <c r="Z7" s="662">
        <v>0.1</v>
      </c>
      <c r="AA7" s="662"/>
      <c r="AB7" s="662"/>
      <c r="AC7" s="662"/>
      <c r="AD7" s="663">
        <v>28514</v>
      </c>
      <c r="AE7" s="663"/>
      <c r="AF7" s="663"/>
      <c r="AG7" s="663"/>
      <c r="AH7" s="663"/>
      <c r="AI7" s="663"/>
      <c r="AJ7" s="663"/>
      <c r="AK7" s="663"/>
      <c r="AL7" s="664">
        <v>0.1</v>
      </c>
      <c r="AM7" s="665"/>
      <c r="AN7" s="665"/>
      <c r="AO7" s="666"/>
      <c r="AP7" s="656" t="s">
        <v>502</v>
      </c>
      <c r="AQ7" s="657"/>
      <c r="AR7" s="657"/>
      <c r="AS7" s="657"/>
      <c r="AT7" s="657"/>
      <c r="AU7" s="657"/>
      <c r="AV7" s="657"/>
      <c r="AW7" s="657"/>
      <c r="AX7" s="657"/>
      <c r="AY7" s="657"/>
      <c r="AZ7" s="657"/>
      <c r="BA7" s="657"/>
      <c r="BB7" s="657"/>
      <c r="BC7" s="657"/>
      <c r="BD7" s="657"/>
      <c r="BE7" s="657"/>
      <c r="BF7" s="658"/>
      <c r="BG7" s="659">
        <v>7157769</v>
      </c>
      <c r="BH7" s="660"/>
      <c r="BI7" s="660"/>
      <c r="BJ7" s="660"/>
      <c r="BK7" s="660"/>
      <c r="BL7" s="660"/>
      <c r="BM7" s="660"/>
      <c r="BN7" s="661"/>
      <c r="BO7" s="662">
        <v>45.3</v>
      </c>
      <c r="BP7" s="662"/>
      <c r="BQ7" s="662"/>
      <c r="BR7" s="662"/>
      <c r="BS7" s="663">
        <v>230866</v>
      </c>
      <c r="BT7" s="663"/>
      <c r="BU7" s="663"/>
      <c r="BV7" s="663"/>
      <c r="BW7" s="663"/>
      <c r="BX7" s="663"/>
      <c r="BY7" s="663"/>
      <c r="BZ7" s="663"/>
      <c r="CA7" s="663"/>
      <c r="CB7" s="667"/>
      <c r="CD7" s="674" t="s">
        <v>170</v>
      </c>
      <c r="CE7" s="675"/>
      <c r="CF7" s="675"/>
      <c r="CG7" s="675"/>
      <c r="CH7" s="675"/>
      <c r="CI7" s="675"/>
      <c r="CJ7" s="675"/>
      <c r="CK7" s="675"/>
      <c r="CL7" s="675"/>
      <c r="CM7" s="675"/>
      <c r="CN7" s="675"/>
      <c r="CO7" s="675"/>
      <c r="CP7" s="675"/>
      <c r="CQ7" s="676"/>
      <c r="CR7" s="659">
        <v>4251461</v>
      </c>
      <c r="CS7" s="660"/>
      <c r="CT7" s="660"/>
      <c r="CU7" s="660"/>
      <c r="CV7" s="660"/>
      <c r="CW7" s="660"/>
      <c r="CX7" s="660"/>
      <c r="CY7" s="661"/>
      <c r="CZ7" s="662">
        <v>8.9</v>
      </c>
      <c r="DA7" s="662"/>
      <c r="DB7" s="662"/>
      <c r="DC7" s="662"/>
      <c r="DD7" s="668">
        <v>633562</v>
      </c>
      <c r="DE7" s="660"/>
      <c r="DF7" s="660"/>
      <c r="DG7" s="660"/>
      <c r="DH7" s="660"/>
      <c r="DI7" s="660"/>
      <c r="DJ7" s="660"/>
      <c r="DK7" s="660"/>
      <c r="DL7" s="660"/>
      <c r="DM7" s="660"/>
      <c r="DN7" s="660"/>
      <c r="DO7" s="660"/>
      <c r="DP7" s="661"/>
      <c r="DQ7" s="668">
        <v>2980322</v>
      </c>
      <c r="DR7" s="660"/>
      <c r="DS7" s="660"/>
      <c r="DT7" s="660"/>
      <c r="DU7" s="660"/>
      <c r="DV7" s="660"/>
      <c r="DW7" s="660"/>
      <c r="DX7" s="660"/>
      <c r="DY7" s="660"/>
      <c r="DZ7" s="660"/>
      <c r="EA7" s="660"/>
      <c r="EB7" s="660"/>
      <c r="EC7" s="669"/>
    </row>
    <row r="8" spans="2:143" ht="11.25" customHeight="1" x14ac:dyDescent="0.15">
      <c r="B8" s="656" t="s">
        <v>171</v>
      </c>
      <c r="C8" s="657"/>
      <c r="D8" s="657"/>
      <c r="E8" s="657"/>
      <c r="F8" s="657"/>
      <c r="G8" s="657"/>
      <c r="H8" s="657"/>
      <c r="I8" s="657"/>
      <c r="J8" s="657"/>
      <c r="K8" s="657"/>
      <c r="L8" s="657"/>
      <c r="M8" s="657"/>
      <c r="N8" s="657"/>
      <c r="O8" s="657"/>
      <c r="P8" s="657"/>
      <c r="Q8" s="658"/>
      <c r="R8" s="659">
        <v>60515</v>
      </c>
      <c r="S8" s="660"/>
      <c r="T8" s="660"/>
      <c r="U8" s="660"/>
      <c r="V8" s="660"/>
      <c r="W8" s="660"/>
      <c r="X8" s="660"/>
      <c r="Y8" s="661"/>
      <c r="Z8" s="662">
        <v>0.1</v>
      </c>
      <c r="AA8" s="662"/>
      <c r="AB8" s="662"/>
      <c r="AC8" s="662"/>
      <c r="AD8" s="663">
        <v>60515</v>
      </c>
      <c r="AE8" s="663"/>
      <c r="AF8" s="663"/>
      <c r="AG8" s="663"/>
      <c r="AH8" s="663"/>
      <c r="AI8" s="663"/>
      <c r="AJ8" s="663"/>
      <c r="AK8" s="663"/>
      <c r="AL8" s="664">
        <v>0.3</v>
      </c>
      <c r="AM8" s="665"/>
      <c r="AN8" s="665"/>
      <c r="AO8" s="666"/>
      <c r="AP8" s="656" t="s">
        <v>503</v>
      </c>
      <c r="AQ8" s="657"/>
      <c r="AR8" s="657"/>
      <c r="AS8" s="657"/>
      <c r="AT8" s="657"/>
      <c r="AU8" s="657"/>
      <c r="AV8" s="657"/>
      <c r="AW8" s="657"/>
      <c r="AX8" s="657"/>
      <c r="AY8" s="657"/>
      <c r="AZ8" s="657"/>
      <c r="BA8" s="657"/>
      <c r="BB8" s="657"/>
      <c r="BC8" s="657"/>
      <c r="BD8" s="657"/>
      <c r="BE8" s="657"/>
      <c r="BF8" s="658"/>
      <c r="BG8" s="659">
        <v>197686</v>
      </c>
      <c r="BH8" s="660"/>
      <c r="BI8" s="660"/>
      <c r="BJ8" s="660"/>
      <c r="BK8" s="660"/>
      <c r="BL8" s="660"/>
      <c r="BM8" s="660"/>
      <c r="BN8" s="661"/>
      <c r="BO8" s="662">
        <v>1.2</v>
      </c>
      <c r="BP8" s="662"/>
      <c r="BQ8" s="662"/>
      <c r="BR8" s="662"/>
      <c r="BS8" s="668" t="s">
        <v>479</v>
      </c>
      <c r="BT8" s="660"/>
      <c r="BU8" s="660"/>
      <c r="BV8" s="660"/>
      <c r="BW8" s="660"/>
      <c r="BX8" s="660"/>
      <c r="BY8" s="660"/>
      <c r="BZ8" s="660"/>
      <c r="CA8" s="660"/>
      <c r="CB8" s="669"/>
      <c r="CD8" s="674" t="s">
        <v>172</v>
      </c>
      <c r="CE8" s="675"/>
      <c r="CF8" s="675"/>
      <c r="CG8" s="675"/>
      <c r="CH8" s="675"/>
      <c r="CI8" s="675"/>
      <c r="CJ8" s="675"/>
      <c r="CK8" s="675"/>
      <c r="CL8" s="675"/>
      <c r="CM8" s="675"/>
      <c r="CN8" s="675"/>
      <c r="CO8" s="675"/>
      <c r="CP8" s="675"/>
      <c r="CQ8" s="676"/>
      <c r="CR8" s="659">
        <v>14324375</v>
      </c>
      <c r="CS8" s="660"/>
      <c r="CT8" s="660"/>
      <c r="CU8" s="660"/>
      <c r="CV8" s="660"/>
      <c r="CW8" s="660"/>
      <c r="CX8" s="660"/>
      <c r="CY8" s="661"/>
      <c r="CZ8" s="662">
        <v>30</v>
      </c>
      <c r="DA8" s="662"/>
      <c r="DB8" s="662"/>
      <c r="DC8" s="662"/>
      <c r="DD8" s="668">
        <v>302033</v>
      </c>
      <c r="DE8" s="660"/>
      <c r="DF8" s="660"/>
      <c r="DG8" s="660"/>
      <c r="DH8" s="660"/>
      <c r="DI8" s="660"/>
      <c r="DJ8" s="660"/>
      <c r="DK8" s="660"/>
      <c r="DL8" s="660"/>
      <c r="DM8" s="660"/>
      <c r="DN8" s="660"/>
      <c r="DO8" s="660"/>
      <c r="DP8" s="661"/>
      <c r="DQ8" s="668">
        <v>6954035</v>
      </c>
      <c r="DR8" s="660"/>
      <c r="DS8" s="660"/>
      <c r="DT8" s="660"/>
      <c r="DU8" s="660"/>
      <c r="DV8" s="660"/>
      <c r="DW8" s="660"/>
      <c r="DX8" s="660"/>
      <c r="DY8" s="660"/>
      <c r="DZ8" s="660"/>
      <c r="EA8" s="660"/>
      <c r="EB8" s="660"/>
      <c r="EC8" s="669"/>
    </row>
    <row r="9" spans="2:143" ht="11.25" customHeight="1" x14ac:dyDescent="0.15">
      <c r="B9" s="656" t="s">
        <v>173</v>
      </c>
      <c r="C9" s="657"/>
      <c r="D9" s="657"/>
      <c r="E9" s="657"/>
      <c r="F9" s="657"/>
      <c r="G9" s="657"/>
      <c r="H9" s="657"/>
      <c r="I9" s="657"/>
      <c r="J9" s="657"/>
      <c r="K9" s="657"/>
      <c r="L9" s="657"/>
      <c r="M9" s="657"/>
      <c r="N9" s="657"/>
      <c r="O9" s="657"/>
      <c r="P9" s="657"/>
      <c r="Q9" s="658"/>
      <c r="R9" s="659">
        <v>86602</v>
      </c>
      <c r="S9" s="660"/>
      <c r="T9" s="660"/>
      <c r="U9" s="660"/>
      <c r="V9" s="660"/>
      <c r="W9" s="660"/>
      <c r="X9" s="660"/>
      <c r="Y9" s="661"/>
      <c r="Z9" s="662">
        <v>0.2</v>
      </c>
      <c r="AA9" s="662"/>
      <c r="AB9" s="662"/>
      <c r="AC9" s="662"/>
      <c r="AD9" s="663">
        <v>86602</v>
      </c>
      <c r="AE9" s="663"/>
      <c r="AF9" s="663"/>
      <c r="AG9" s="663"/>
      <c r="AH9" s="663"/>
      <c r="AI9" s="663"/>
      <c r="AJ9" s="663"/>
      <c r="AK9" s="663"/>
      <c r="AL9" s="664">
        <v>0.4</v>
      </c>
      <c r="AM9" s="665"/>
      <c r="AN9" s="665"/>
      <c r="AO9" s="666"/>
      <c r="AP9" s="656" t="s">
        <v>504</v>
      </c>
      <c r="AQ9" s="657"/>
      <c r="AR9" s="657"/>
      <c r="AS9" s="657"/>
      <c r="AT9" s="657"/>
      <c r="AU9" s="657"/>
      <c r="AV9" s="657"/>
      <c r="AW9" s="657"/>
      <c r="AX9" s="657"/>
      <c r="AY9" s="657"/>
      <c r="AZ9" s="657"/>
      <c r="BA9" s="657"/>
      <c r="BB9" s="657"/>
      <c r="BC9" s="657"/>
      <c r="BD9" s="657"/>
      <c r="BE9" s="657"/>
      <c r="BF9" s="658"/>
      <c r="BG9" s="659">
        <v>5470964</v>
      </c>
      <c r="BH9" s="660"/>
      <c r="BI9" s="660"/>
      <c r="BJ9" s="660"/>
      <c r="BK9" s="660"/>
      <c r="BL9" s="660"/>
      <c r="BM9" s="660"/>
      <c r="BN9" s="661"/>
      <c r="BO9" s="662">
        <v>34.6</v>
      </c>
      <c r="BP9" s="662"/>
      <c r="BQ9" s="662"/>
      <c r="BR9" s="662"/>
      <c r="BS9" s="668" t="s">
        <v>479</v>
      </c>
      <c r="BT9" s="660"/>
      <c r="BU9" s="660"/>
      <c r="BV9" s="660"/>
      <c r="BW9" s="660"/>
      <c r="BX9" s="660"/>
      <c r="BY9" s="660"/>
      <c r="BZ9" s="660"/>
      <c r="CA9" s="660"/>
      <c r="CB9" s="669"/>
      <c r="CD9" s="674" t="s">
        <v>174</v>
      </c>
      <c r="CE9" s="675"/>
      <c r="CF9" s="675"/>
      <c r="CG9" s="675"/>
      <c r="CH9" s="675"/>
      <c r="CI9" s="675"/>
      <c r="CJ9" s="675"/>
      <c r="CK9" s="675"/>
      <c r="CL9" s="675"/>
      <c r="CM9" s="675"/>
      <c r="CN9" s="675"/>
      <c r="CO9" s="675"/>
      <c r="CP9" s="675"/>
      <c r="CQ9" s="676"/>
      <c r="CR9" s="659">
        <v>6931800</v>
      </c>
      <c r="CS9" s="660"/>
      <c r="CT9" s="660"/>
      <c r="CU9" s="660"/>
      <c r="CV9" s="660"/>
      <c r="CW9" s="660"/>
      <c r="CX9" s="660"/>
      <c r="CY9" s="661"/>
      <c r="CZ9" s="662">
        <v>14.5</v>
      </c>
      <c r="DA9" s="662"/>
      <c r="DB9" s="662"/>
      <c r="DC9" s="662"/>
      <c r="DD9" s="668">
        <v>4723620</v>
      </c>
      <c r="DE9" s="660"/>
      <c r="DF9" s="660"/>
      <c r="DG9" s="660"/>
      <c r="DH9" s="660"/>
      <c r="DI9" s="660"/>
      <c r="DJ9" s="660"/>
      <c r="DK9" s="660"/>
      <c r="DL9" s="660"/>
      <c r="DM9" s="660"/>
      <c r="DN9" s="660"/>
      <c r="DO9" s="660"/>
      <c r="DP9" s="661"/>
      <c r="DQ9" s="668">
        <v>2207064</v>
      </c>
      <c r="DR9" s="660"/>
      <c r="DS9" s="660"/>
      <c r="DT9" s="660"/>
      <c r="DU9" s="660"/>
      <c r="DV9" s="660"/>
      <c r="DW9" s="660"/>
      <c r="DX9" s="660"/>
      <c r="DY9" s="660"/>
      <c r="DZ9" s="660"/>
      <c r="EA9" s="660"/>
      <c r="EB9" s="660"/>
      <c r="EC9" s="669"/>
    </row>
    <row r="10" spans="2:143" ht="11.25" customHeight="1" x14ac:dyDescent="0.15">
      <c r="B10" s="656" t="s">
        <v>505</v>
      </c>
      <c r="C10" s="657"/>
      <c r="D10" s="657"/>
      <c r="E10" s="657"/>
      <c r="F10" s="657"/>
      <c r="G10" s="657"/>
      <c r="H10" s="657"/>
      <c r="I10" s="657"/>
      <c r="J10" s="657"/>
      <c r="K10" s="657"/>
      <c r="L10" s="657"/>
      <c r="M10" s="657"/>
      <c r="N10" s="657"/>
      <c r="O10" s="657"/>
      <c r="P10" s="657"/>
      <c r="Q10" s="658"/>
      <c r="R10" s="659" t="s">
        <v>479</v>
      </c>
      <c r="S10" s="660"/>
      <c r="T10" s="660"/>
      <c r="U10" s="660"/>
      <c r="V10" s="660"/>
      <c r="W10" s="660"/>
      <c r="X10" s="660"/>
      <c r="Y10" s="661"/>
      <c r="Z10" s="662" t="s">
        <v>479</v>
      </c>
      <c r="AA10" s="662"/>
      <c r="AB10" s="662"/>
      <c r="AC10" s="662"/>
      <c r="AD10" s="663" t="s">
        <v>479</v>
      </c>
      <c r="AE10" s="663"/>
      <c r="AF10" s="663"/>
      <c r="AG10" s="663"/>
      <c r="AH10" s="663"/>
      <c r="AI10" s="663"/>
      <c r="AJ10" s="663"/>
      <c r="AK10" s="663"/>
      <c r="AL10" s="664" t="s">
        <v>479</v>
      </c>
      <c r="AM10" s="665"/>
      <c r="AN10" s="665"/>
      <c r="AO10" s="666"/>
      <c r="AP10" s="656" t="s">
        <v>506</v>
      </c>
      <c r="AQ10" s="657"/>
      <c r="AR10" s="657"/>
      <c r="AS10" s="657"/>
      <c r="AT10" s="657"/>
      <c r="AU10" s="657"/>
      <c r="AV10" s="657"/>
      <c r="AW10" s="657"/>
      <c r="AX10" s="657"/>
      <c r="AY10" s="657"/>
      <c r="AZ10" s="657"/>
      <c r="BA10" s="657"/>
      <c r="BB10" s="657"/>
      <c r="BC10" s="657"/>
      <c r="BD10" s="657"/>
      <c r="BE10" s="657"/>
      <c r="BF10" s="658"/>
      <c r="BG10" s="659">
        <v>322184</v>
      </c>
      <c r="BH10" s="660"/>
      <c r="BI10" s="660"/>
      <c r="BJ10" s="660"/>
      <c r="BK10" s="660"/>
      <c r="BL10" s="660"/>
      <c r="BM10" s="660"/>
      <c r="BN10" s="661"/>
      <c r="BO10" s="662">
        <v>2</v>
      </c>
      <c r="BP10" s="662"/>
      <c r="BQ10" s="662"/>
      <c r="BR10" s="662"/>
      <c r="BS10" s="668" t="s">
        <v>89</v>
      </c>
      <c r="BT10" s="660"/>
      <c r="BU10" s="660"/>
      <c r="BV10" s="660"/>
      <c r="BW10" s="660"/>
      <c r="BX10" s="660"/>
      <c r="BY10" s="660"/>
      <c r="BZ10" s="660"/>
      <c r="CA10" s="660"/>
      <c r="CB10" s="669"/>
      <c r="CD10" s="674" t="s">
        <v>175</v>
      </c>
      <c r="CE10" s="675"/>
      <c r="CF10" s="675"/>
      <c r="CG10" s="675"/>
      <c r="CH10" s="675"/>
      <c r="CI10" s="675"/>
      <c r="CJ10" s="675"/>
      <c r="CK10" s="675"/>
      <c r="CL10" s="675"/>
      <c r="CM10" s="675"/>
      <c r="CN10" s="675"/>
      <c r="CO10" s="675"/>
      <c r="CP10" s="675"/>
      <c r="CQ10" s="676"/>
      <c r="CR10" s="659">
        <v>13111</v>
      </c>
      <c r="CS10" s="660"/>
      <c r="CT10" s="660"/>
      <c r="CU10" s="660"/>
      <c r="CV10" s="660"/>
      <c r="CW10" s="660"/>
      <c r="CX10" s="660"/>
      <c r="CY10" s="661"/>
      <c r="CZ10" s="662">
        <v>0</v>
      </c>
      <c r="DA10" s="662"/>
      <c r="DB10" s="662"/>
      <c r="DC10" s="662"/>
      <c r="DD10" s="668" t="s">
        <v>479</v>
      </c>
      <c r="DE10" s="660"/>
      <c r="DF10" s="660"/>
      <c r="DG10" s="660"/>
      <c r="DH10" s="660"/>
      <c r="DI10" s="660"/>
      <c r="DJ10" s="660"/>
      <c r="DK10" s="660"/>
      <c r="DL10" s="660"/>
      <c r="DM10" s="660"/>
      <c r="DN10" s="660"/>
      <c r="DO10" s="660"/>
      <c r="DP10" s="661"/>
      <c r="DQ10" s="668">
        <v>12028</v>
      </c>
      <c r="DR10" s="660"/>
      <c r="DS10" s="660"/>
      <c r="DT10" s="660"/>
      <c r="DU10" s="660"/>
      <c r="DV10" s="660"/>
      <c r="DW10" s="660"/>
      <c r="DX10" s="660"/>
      <c r="DY10" s="660"/>
      <c r="DZ10" s="660"/>
      <c r="EA10" s="660"/>
      <c r="EB10" s="660"/>
      <c r="EC10" s="669"/>
    </row>
    <row r="11" spans="2:143" ht="11.25" customHeight="1" x14ac:dyDescent="0.15">
      <c r="B11" s="656" t="s">
        <v>507</v>
      </c>
      <c r="C11" s="657"/>
      <c r="D11" s="657"/>
      <c r="E11" s="657"/>
      <c r="F11" s="657"/>
      <c r="G11" s="657"/>
      <c r="H11" s="657"/>
      <c r="I11" s="657"/>
      <c r="J11" s="657"/>
      <c r="K11" s="657"/>
      <c r="L11" s="657"/>
      <c r="M11" s="657"/>
      <c r="N11" s="657"/>
      <c r="O11" s="657"/>
      <c r="P11" s="657"/>
      <c r="Q11" s="658"/>
      <c r="R11" s="659" t="s">
        <v>479</v>
      </c>
      <c r="S11" s="660"/>
      <c r="T11" s="660"/>
      <c r="U11" s="660"/>
      <c r="V11" s="660"/>
      <c r="W11" s="660"/>
      <c r="X11" s="660"/>
      <c r="Y11" s="661"/>
      <c r="Z11" s="662" t="s">
        <v>89</v>
      </c>
      <c r="AA11" s="662"/>
      <c r="AB11" s="662"/>
      <c r="AC11" s="662"/>
      <c r="AD11" s="663" t="s">
        <v>479</v>
      </c>
      <c r="AE11" s="663"/>
      <c r="AF11" s="663"/>
      <c r="AG11" s="663"/>
      <c r="AH11" s="663"/>
      <c r="AI11" s="663"/>
      <c r="AJ11" s="663"/>
      <c r="AK11" s="663"/>
      <c r="AL11" s="664" t="s">
        <v>479</v>
      </c>
      <c r="AM11" s="665"/>
      <c r="AN11" s="665"/>
      <c r="AO11" s="666"/>
      <c r="AP11" s="656" t="s">
        <v>508</v>
      </c>
      <c r="AQ11" s="657"/>
      <c r="AR11" s="657"/>
      <c r="AS11" s="657"/>
      <c r="AT11" s="657"/>
      <c r="AU11" s="657"/>
      <c r="AV11" s="657"/>
      <c r="AW11" s="657"/>
      <c r="AX11" s="657"/>
      <c r="AY11" s="657"/>
      <c r="AZ11" s="657"/>
      <c r="BA11" s="657"/>
      <c r="BB11" s="657"/>
      <c r="BC11" s="657"/>
      <c r="BD11" s="657"/>
      <c r="BE11" s="657"/>
      <c r="BF11" s="658"/>
      <c r="BG11" s="659">
        <v>1166935</v>
      </c>
      <c r="BH11" s="660"/>
      <c r="BI11" s="660"/>
      <c r="BJ11" s="660"/>
      <c r="BK11" s="660"/>
      <c r="BL11" s="660"/>
      <c r="BM11" s="660"/>
      <c r="BN11" s="661"/>
      <c r="BO11" s="662">
        <v>7.4</v>
      </c>
      <c r="BP11" s="662"/>
      <c r="BQ11" s="662"/>
      <c r="BR11" s="662"/>
      <c r="BS11" s="668">
        <v>230866</v>
      </c>
      <c r="BT11" s="660"/>
      <c r="BU11" s="660"/>
      <c r="BV11" s="660"/>
      <c r="BW11" s="660"/>
      <c r="BX11" s="660"/>
      <c r="BY11" s="660"/>
      <c r="BZ11" s="660"/>
      <c r="CA11" s="660"/>
      <c r="CB11" s="669"/>
      <c r="CD11" s="674" t="s">
        <v>176</v>
      </c>
      <c r="CE11" s="675"/>
      <c r="CF11" s="675"/>
      <c r="CG11" s="675"/>
      <c r="CH11" s="675"/>
      <c r="CI11" s="675"/>
      <c r="CJ11" s="675"/>
      <c r="CK11" s="675"/>
      <c r="CL11" s="675"/>
      <c r="CM11" s="675"/>
      <c r="CN11" s="675"/>
      <c r="CO11" s="675"/>
      <c r="CP11" s="675"/>
      <c r="CQ11" s="676"/>
      <c r="CR11" s="659">
        <v>1569919</v>
      </c>
      <c r="CS11" s="660"/>
      <c r="CT11" s="660"/>
      <c r="CU11" s="660"/>
      <c r="CV11" s="660"/>
      <c r="CW11" s="660"/>
      <c r="CX11" s="660"/>
      <c r="CY11" s="661"/>
      <c r="CZ11" s="662">
        <v>3.3</v>
      </c>
      <c r="DA11" s="662"/>
      <c r="DB11" s="662"/>
      <c r="DC11" s="662"/>
      <c r="DD11" s="668">
        <v>688169</v>
      </c>
      <c r="DE11" s="660"/>
      <c r="DF11" s="660"/>
      <c r="DG11" s="660"/>
      <c r="DH11" s="660"/>
      <c r="DI11" s="660"/>
      <c r="DJ11" s="660"/>
      <c r="DK11" s="660"/>
      <c r="DL11" s="660"/>
      <c r="DM11" s="660"/>
      <c r="DN11" s="660"/>
      <c r="DO11" s="660"/>
      <c r="DP11" s="661"/>
      <c r="DQ11" s="668">
        <v>697952</v>
      </c>
      <c r="DR11" s="660"/>
      <c r="DS11" s="660"/>
      <c r="DT11" s="660"/>
      <c r="DU11" s="660"/>
      <c r="DV11" s="660"/>
      <c r="DW11" s="660"/>
      <c r="DX11" s="660"/>
      <c r="DY11" s="660"/>
      <c r="DZ11" s="660"/>
      <c r="EA11" s="660"/>
      <c r="EB11" s="660"/>
      <c r="EC11" s="669"/>
    </row>
    <row r="12" spans="2:143" ht="11.25" customHeight="1" x14ac:dyDescent="0.15">
      <c r="B12" s="656" t="s">
        <v>177</v>
      </c>
      <c r="C12" s="657"/>
      <c r="D12" s="657"/>
      <c r="E12" s="657"/>
      <c r="F12" s="657"/>
      <c r="G12" s="657"/>
      <c r="H12" s="657"/>
      <c r="I12" s="657"/>
      <c r="J12" s="657"/>
      <c r="K12" s="657"/>
      <c r="L12" s="657"/>
      <c r="M12" s="657"/>
      <c r="N12" s="657"/>
      <c r="O12" s="657"/>
      <c r="P12" s="657"/>
      <c r="Q12" s="658"/>
      <c r="R12" s="659">
        <v>2058390</v>
      </c>
      <c r="S12" s="660"/>
      <c r="T12" s="660"/>
      <c r="U12" s="660"/>
      <c r="V12" s="660"/>
      <c r="W12" s="660"/>
      <c r="X12" s="660"/>
      <c r="Y12" s="661"/>
      <c r="Z12" s="662">
        <v>4.2</v>
      </c>
      <c r="AA12" s="662"/>
      <c r="AB12" s="662"/>
      <c r="AC12" s="662"/>
      <c r="AD12" s="663">
        <v>2058390</v>
      </c>
      <c r="AE12" s="663"/>
      <c r="AF12" s="663"/>
      <c r="AG12" s="663"/>
      <c r="AH12" s="663"/>
      <c r="AI12" s="663"/>
      <c r="AJ12" s="663"/>
      <c r="AK12" s="663"/>
      <c r="AL12" s="664">
        <v>8.6999999999999993</v>
      </c>
      <c r="AM12" s="665"/>
      <c r="AN12" s="665"/>
      <c r="AO12" s="666"/>
      <c r="AP12" s="656" t="s">
        <v>509</v>
      </c>
      <c r="AQ12" s="657"/>
      <c r="AR12" s="657"/>
      <c r="AS12" s="657"/>
      <c r="AT12" s="657"/>
      <c r="AU12" s="657"/>
      <c r="AV12" s="657"/>
      <c r="AW12" s="657"/>
      <c r="AX12" s="657"/>
      <c r="AY12" s="657"/>
      <c r="AZ12" s="657"/>
      <c r="BA12" s="657"/>
      <c r="BB12" s="657"/>
      <c r="BC12" s="657"/>
      <c r="BD12" s="657"/>
      <c r="BE12" s="657"/>
      <c r="BF12" s="658"/>
      <c r="BG12" s="659">
        <v>6744172</v>
      </c>
      <c r="BH12" s="660"/>
      <c r="BI12" s="660"/>
      <c r="BJ12" s="660"/>
      <c r="BK12" s="660"/>
      <c r="BL12" s="660"/>
      <c r="BM12" s="660"/>
      <c r="BN12" s="661"/>
      <c r="BO12" s="662">
        <v>42.6</v>
      </c>
      <c r="BP12" s="662"/>
      <c r="BQ12" s="662"/>
      <c r="BR12" s="662"/>
      <c r="BS12" s="668" t="s">
        <v>89</v>
      </c>
      <c r="BT12" s="660"/>
      <c r="BU12" s="660"/>
      <c r="BV12" s="660"/>
      <c r="BW12" s="660"/>
      <c r="BX12" s="660"/>
      <c r="BY12" s="660"/>
      <c r="BZ12" s="660"/>
      <c r="CA12" s="660"/>
      <c r="CB12" s="669"/>
      <c r="CD12" s="674" t="s">
        <v>178</v>
      </c>
      <c r="CE12" s="675"/>
      <c r="CF12" s="675"/>
      <c r="CG12" s="675"/>
      <c r="CH12" s="675"/>
      <c r="CI12" s="675"/>
      <c r="CJ12" s="675"/>
      <c r="CK12" s="675"/>
      <c r="CL12" s="675"/>
      <c r="CM12" s="675"/>
      <c r="CN12" s="675"/>
      <c r="CO12" s="675"/>
      <c r="CP12" s="675"/>
      <c r="CQ12" s="676"/>
      <c r="CR12" s="659">
        <v>798285</v>
      </c>
      <c r="CS12" s="660"/>
      <c r="CT12" s="660"/>
      <c r="CU12" s="660"/>
      <c r="CV12" s="660"/>
      <c r="CW12" s="660"/>
      <c r="CX12" s="660"/>
      <c r="CY12" s="661"/>
      <c r="CZ12" s="662">
        <v>1.7</v>
      </c>
      <c r="DA12" s="662"/>
      <c r="DB12" s="662"/>
      <c r="DC12" s="662"/>
      <c r="DD12" s="668">
        <v>398656</v>
      </c>
      <c r="DE12" s="660"/>
      <c r="DF12" s="660"/>
      <c r="DG12" s="660"/>
      <c r="DH12" s="660"/>
      <c r="DI12" s="660"/>
      <c r="DJ12" s="660"/>
      <c r="DK12" s="660"/>
      <c r="DL12" s="660"/>
      <c r="DM12" s="660"/>
      <c r="DN12" s="660"/>
      <c r="DO12" s="660"/>
      <c r="DP12" s="661"/>
      <c r="DQ12" s="668">
        <v>471387</v>
      </c>
      <c r="DR12" s="660"/>
      <c r="DS12" s="660"/>
      <c r="DT12" s="660"/>
      <c r="DU12" s="660"/>
      <c r="DV12" s="660"/>
      <c r="DW12" s="660"/>
      <c r="DX12" s="660"/>
      <c r="DY12" s="660"/>
      <c r="DZ12" s="660"/>
      <c r="EA12" s="660"/>
      <c r="EB12" s="660"/>
      <c r="EC12" s="669"/>
    </row>
    <row r="13" spans="2:143" ht="11.25" customHeight="1" x14ac:dyDescent="0.15">
      <c r="B13" s="656" t="s">
        <v>179</v>
      </c>
      <c r="C13" s="657"/>
      <c r="D13" s="657"/>
      <c r="E13" s="657"/>
      <c r="F13" s="657"/>
      <c r="G13" s="657"/>
      <c r="H13" s="657"/>
      <c r="I13" s="657"/>
      <c r="J13" s="657"/>
      <c r="K13" s="657"/>
      <c r="L13" s="657"/>
      <c r="M13" s="657"/>
      <c r="N13" s="657"/>
      <c r="O13" s="657"/>
      <c r="P13" s="657"/>
      <c r="Q13" s="658"/>
      <c r="R13" s="659">
        <v>60288</v>
      </c>
      <c r="S13" s="660"/>
      <c r="T13" s="660"/>
      <c r="U13" s="660"/>
      <c r="V13" s="660"/>
      <c r="W13" s="660"/>
      <c r="X13" s="660"/>
      <c r="Y13" s="661"/>
      <c r="Z13" s="662">
        <v>0.1</v>
      </c>
      <c r="AA13" s="662"/>
      <c r="AB13" s="662"/>
      <c r="AC13" s="662"/>
      <c r="AD13" s="663">
        <v>60288</v>
      </c>
      <c r="AE13" s="663"/>
      <c r="AF13" s="663"/>
      <c r="AG13" s="663"/>
      <c r="AH13" s="663"/>
      <c r="AI13" s="663"/>
      <c r="AJ13" s="663"/>
      <c r="AK13" s="663"/>
      <c r="AL13" s="664">
        <v>0.3</v>
      </c>
      <c r="AM13" s="665"/>
      <c r="AN13" s="665"/>
      <c r="AO13" s="666"/>
      <c r="AP13" s="656" t="s">
        <v>180</v>
      </c>
      <c r="AQ13" s="657"/>
      <c r="AR13" s="657"/>
      <c r="AS13" s="657"/>
      <c r="AT13" s="657"/>
      <c r="AU13" s="657"/>
      <c r="AV13" s="657"/>
      <c r="AW13" s="657"/>
      <c r="AX13" s="657"/>
      <c r="AY13" s="657"/>
      <c r="AZ13" s="657"/>
      <c r="BA13" s="657"/>
      <c r="BB13" s="657"/>
      <c r="BC13" s="657"/>
      <c r="BD13" s="657"/>
      <c r="BE13" s="657"/>
      <c r="BF13" s="658"/>
      <c r="BG13" s="659">
        <v>6723728</v>
      </c>
      <c r="BH13" s="660"/>
      <c r="BI13" s="660"/>
      <c r="BJ13" s="660"/>
      <c r="BK13" s="660"/>
      <c r="BL13" s="660"/>
      <c r="BM13" s="660"/>
      <c r="BN13" s="661"/>
      <c r="BO13" s="662">
        <v>42.5</v>
      </c>
      <c r="BP13" s="662"/>
      <c r="BQ13" s="662"/>
      <c r="BR13" s="662"/>
      <c r="BS13" s="668" t="s">
        <v>492</v>
      </c>
      <c r="BT13" s="660"/>
      <c r="BU13" s="660"/>
      <c r="BV13" s="660"/>
      <c r="BW13" s="660"/>
      <c r="BX13" s="660"/>
      <c r="BY13" s="660"/>
      <c r="BZ13" s="660"/>
      <c r="CA13" s="660"/>
      <c r="CB13" s="669"/>
      <c r="CD13" s="674" t="s">
        <v>181</v>
      </c>
      <c r="CE13" s="675"/>
      <c r="CF13" s="675"/>
      <c r="CG13" s="675"/>
      <c r="CH13" s="675"/>
      <c r="CI13" s="675"/>
      <c r="CJ13" s="675"/>
      <c r="CK13" s="675"/>
      <c r="CL13" s="675"/>
      <c r="CM13" s="675"/>
      <c r="CN13" s="675"/>
      <c r="CO13" s="675"/>
      <c r="CP13" s="675"/>
      <c r="CQ13" s="676"/>
      <c r="CR13" s="659">
        <v>6693109</v>
      </c>
      <c r="CS13" s="660"/>
      <c r="CT13" s="660"/>
      <c r="CU13" s="660"/>
      <c r="CV13" s="660"/>
      <c r="CW13" s="660"/>
      <c r="CX13" s="660"/>
      <c r="CY13" s="661"/>
      <c r="CZ13" s="662">
        <v>14</v>
      </c>
      <c r="DA13" s="662"/>
      <c r="DB13" s="662"/>
      <c r="DC13" s="662"/>
      <c r="DD13" s="668">
        <v>3001815</v>
      </c>
      <c r="DE13" s="660"/>
      <c r="DF13" s="660"/>
      <c r="DG13" s="660"/>
      <c r="DH13" s="660"/>
      <c r="DI13" s="660"/>
      <c r="DJ13" s="660"/>
      <c r="DK13" s="660"/>
      <c r="DL13" s="660"/>
      <c r="DM13" s="660"/>
      <c r="DN13" s="660"/>
      <c r="DO13" s="660"/>
      <c r="DP13" s="661"/>
      <c r="DQ13" s="668">
        <v>3880573</v>
      </c>
      <c r="DR13" s="660"/>
      <c r="DS13" s="660"/>
      <c r="DT13" s="660"/>
      <c r="DU13" s="660"/>
      <c r="DV13" s="660"/>
      <c r="DW13" s="660"/>
      <c r="DX13" s="660"/>
      <c r="DY13" s="660"/>
      <c r="DZ13" s="660"/>
      <c r="EA13" s="660"/>
      <c r="EB13" s="660"/>
      <c r="EC13" s="669"/>
    </row>
    <row r="14" spans="2:143" ht="11.25" customHeight="1" x14ac:dyDescent="0.15">
      <c r="B14" s="656" t="s">
        <v>182</v>
      </c>
      <c r="C14" s="657"/>
      <c r="D14" s="657"/>
      <c r="E14" s="657"/>
      <c r="F14" s="657"/>
      <c r="G14" s="657"/>
      <c r="H14" s="657"/>
      <c r="I14" s="657"/>
      <c r="J14" s="657"/>
      <c r="K14" s="657"/>
      <c r="L14" s="657"/>
      <c r="M14" s="657"/>
      <c r="N14" s="657"/>
      <c r="O14" s="657"/>
      <c r="P14" s="657"/>
      <c r="Q14" s="658"/>
      <c r="R14" s="659" t="s">
        <v>89</v>
      </c>
      <c r="S14" s="660"/>
      <c r="T14" s="660"/>
      <c r="U14" s="660"/>
      <c r="V14" s="660"/>
      <c r="W14" s="660"/>
      <c r="X14" s="660"/>
      <c r="Y14" s="661"/>
      <c r="Z14" s="662" t="s">
        <v>492</v>
      </c>
      <c r="AA14" s="662"/>
      <c r="AB14" s="662"/>
      <c r="AC14" s="662"/>
      <c r="AD14" s="663" t="s">
        <v>89</v>
      </c>
      <c r="AE14" s="663"/>
      <c r="AF14" s="663"/>
      <c r="AG14" s="663"/>
      <c r="AH14" s="663"/>
      <c r="AI14" s="663"/>
      <c r="AJ14" s="663"/>
      <c r="AK14" s="663"/>
      <c r="AL14" s="664" t="s">
        <v>89</v>
      </c>
      <c r="AM14" s="665"/>
      <c r="AN14" s="665"/>
      <c r="AO14" s="666"/>
      <c r="AP14" s="656" t="s">
        <v>183</v>
      </c>
      <c r="AQ14" s="657"/>
      <c r="AR14" s="657"/>
      <c r="AS14" s="657"/>
      <c r="AT14" s="657"/>
      <c r="AU14" s="657"/>
      <c r="AV14" s="657"/>
      <c r="AW14" s="657"/>
      <c r="AX14" s="657"/>
      <c r="AY14" s="657"/>
      <c r="AZ14" s="657"/>
      <c r="BA14" s="657"/>
      <c r="BB14" s="657"/>
      <c r="BC14" s="657"/>
      <c r="BD14" s="657"/>
      <c r="BE14" s="657"/>
      <c r="BF14" s="658"/>
      <c r="BG14" s="659">
        <v>263518</v>
      </c>
      <c r="BH14" s="660"/>
      <c r="BI14" s="660"/>
      <c r="BJ14" s="660"/>
      <c r="BK14" s="660"/>
      <c r="BL14" s="660"/>
      <c r="BM14" s="660"/>
      <c r="BN14" s="661"/>
      <c r="BO14" s="662">
        <v>1.7</v>
      </c>
      <c r="BP14" s="662"/>
      <c r="BQ14" s="662"/>
      <c r="BR14" s="662"/>
      <c r="BS14" s="668" t="s">
        <v>89</v>
      </c>
      <c r="BT14" s="660"/>
      <c r="BU14" s="660"/>
      <c r="BV14" s="660"/>
      <c r="BW14" s="660"/>
      <c r="BX14" s="660"/>
      <c r="BY14" s="660"/>
      <c r="BZ14" s="660"/>
      <c r="CA14" s="660"/>
      <c r="CB14" s="669"/>
      <c r="CD14" s="674" t="s">
        <v>184</v>
      </c>
      <c r="CE14" s="675"/>
      <c r="CF14" s="675"/>
      <c r="CG14" s="675"/>
      <c r="CH14" s="675"/>
      <c r="CI14" s="675"/>
      <c r="CJ14" s="675"/>
      <c r="CK14" s="675"/>
      <c r="CL14" s="675"/>
      <c r="CM14" s="675"/>
      <c r="CN14" s="675"/>
      <c r="CO14" s="675"/>
      <c r="CP14" s="675"/>
      <c r="CQ14" s="676"/>
      <c r="CR14" s="659">
        <v>1361761</v>
      </c>
      <c r="CS14" s="660"/>
      <c r="CT14" s="660"/>
      <c r="CU14" s="660"/>
      <c r="CV14" s="660"/>
      <c r="CW14" s="660"/>
      <c r="CX14" s="660"/>
      <c r="CY14" s="661"/>
      <c r="CZ14" s="662">
        <v>2.9</v>
      </c>
      <c r="DA14" s="662"/>
      <c r="DB14" s="662"/>
      <c r="DC14" s="662"/>
      <c r="DD14" s="668">
        <v>298687</v>
      </c>
      <c r="DE14" s="660"/>
      <c r="DF14" s="660"/>
      <c r="DG14" s="660"/>
      <c r="DH14" s="660"/>
      <c r="DI14" s="660"/>
      <c r="DJ14" s="660"/>
      <c r="DK14" s="660"/>
      <c r="DL14" s="660"/>
      <c r="DM14" s="660"/>
      <c r="DN14" s="660"/>
      <c r="DO14" s="660"/>
      <c r="DP14" s="661"/>
      <c r="DQ14" s="668">
        <v>1107665</v>
      </c>
      <c r="DR14" s="660"/>
      <c r="DS14" s="660"/>
      <c r="DT14" s="660"/>
      <c r="DU14" s="660"/>
      <c r="DV14" s="660"/>
      <c r="DW14" s="660"/>
      <c r="DX14" s="660"/>
      <c r="DY14" s="660"/>
      <c r="DZ14" s="660"/>
      <c r="EA14" s="660"/>
      <c r="EB14" s="660"/>
      <c r="EC14" s="669"/>
    </row>
    <row r="15" spans="2:143" ht="11.25" customHeight="1" x14ac:dyDescent="0.15">
      <c r="B15" s="656" t="s">
        <v>185</v>
      </c>
      <c r="C15" s="657"/>
      <c r="D15" s="657"/>
      <c r="E15" s="657"/>
      <c r="F15" s="657"/>
      <c r="G15" s="657"/>
      <c r="H15" s="657"/>
      <c r="I15" s="657"/>
      <c r="J15" s="657"/>
      <c r="K15" s="657"/>
      <c r="L15" s="657"/>
      <c r="M15" s="657"/>
      <c r="N15" s="657"/>
      <c r="O15" s="657"/>
      <c r="P15" s="657"/>
      <c r="Q15" s="658"/>
      <c r="R15" s="659">
        <v>109956</v>
      </c>
      <c r="S15" s="660"/>
      <c r="T15" s="660"/>
      <c r="U15" s="660"/>
      <c r="V15" s="660"/>
      <c r="W15" s="660"/>
      <c r="X15" s="660"/>
      <c r="Y15" s="661"/>
      <c r="Z15" s="662">
        <v>0.2</v>
      </c>
      <c r="AA15" s="662"/>
      <c r="AB15" s="662"/>
      <c r="AC15" s="662"/>
      <c r="AD15" s="663">
        <v>109956</v>
      </c>
      <c r="AE15" s="663"/>
      <c r="AF15" s="663"/>
      <c r="AG15" s="663"/>
      <c r="AH15" s="663"/>
      <c r="AI15" s="663"/>
      <c r="AJ15" s="663"/>
      <c r="AK15" s="663"/>
      <c r="AL15" s="664">
        <v>0.5</v>
      </c>
      <c r="AM15" s="665"/>
      <c r="AN15" s="665"/>
      <c r="AO15" s="666"/>
      <c r="AP15" s="656" t="s">
        <v>186</v>
      </c>
      <c r="AQ15" s="657"/>
      <c r="AR15" s="657"/>
      <c r="AS15" s="657"/>
      <c r="AT15" s="657"/>
      <c r="AU15" s="657"/>
      <c r="AV15" s="657"/>
      <c r="AW15" s="657"/>
      <c r="AX15" s="657"/>
      <c r="AY15" s="657"/>
      <c r="AZ15" s="657"/>
      <c r="BA15" s="657"/>
      <c r="BB15" s="657"/>
      <c r="BC15" s="657"/>
      <c r="BD15" s="657"/>
      <c r="BE15" s="657"/>
      <c r="BF15" s="658"/>
      <c r="BG15" s="659">
        <v>689947</v>
      </c>
      <c r="BH15" s="660"/>
      <c r="BI15" s="660"/>
      <c r="BJ15" s="660"/>
      <c r="BK15" s="660"/>
      <c r="BL15" s="660"/>
      <c r="BM15" s="660"/>
      <c r="BN15" s="661"/>
      <c r="BO15" s="662">
        <v>4.4000000000000004</v>
      </c>
      <c r="BP15" s="662"/>
      <c r="BQ15" s="662"/>
      <c r="BR15" s="662"/>
      <c r="BS15" s="668" t="s">
        <v>89</v>
      </c>
      <c r="BT15" s="660"/>
      <c r="BU15" s="660"/>
      <c r="BV15" s="660"/>
      <c r="BW15" s="660"/>
      <c r="BX15" s="660"/>
      <c r="BY15" s="660"/>
      <c r="BZ15" s="660"/>
      <c r="CA15" s="660"/>
      <c r="CB15" s="669"/>
      <c r="CD15" s="674" t="s">
        <v>187</v>
      </c>
      <c r="CE15" s="675"/>
      <c r="CF15" s="675"/>
      <c r="CG15" s="675"/>
      <c r="CH15" s="675"/>
      <c r="CI15" s="675"/>
      <c r="CJ15" s="675"/>
      <c r="CK15" s="675"/>
      <c r="CL15" s="675"/>
      <c r="CM15" s="675"/>
      <c r="CN15" s="675"/>
      <c r="CO15" s="675"/>
      <c r="CP15" s="675"/>
      <c r="CQ15" s="676"/>
      <c r="CR15" s="659">
        <v>4962675</v>
      </c>
      <c r="CS15" s="660"/>
      <c r="CT15" s="660"/>
      <c r="CU15" s="660"/>
      <c r="CV15" s="660"/>
      <c r="CW15" s="660"/>
      <c r="CX15" s="660"/>
      <c r="CY15" s="661"/>
      <c r="CZ15" s="662">
        <v>10.4</v>
      </c>
      <c r="DA15" s="662"/>
      <c r="DB15" s="662"/>
      <c r="DC15" s="662"/>
      <c r="DD15" s="668">
        <v>921417</v>
      </c>
      <c r="DE15" s="660"/>
      <c r="DF15" s="660"/>
      <c r="DG15" s="660"/>
      <c r="DH15" s="660"/>
      <c r="DI15" s="660"/>
      <c r="DJ15" s="660"/>
      <c r="DK15" s="660"/>
      <c r="DL15" s="660"/>
      <c r="DM15" s="660"/>
      <c r="DN15" s="660"/>
      <c r="DO15" s="660"/>
      <c r="DP15" s="661"/>
      <c r="DQ15" s="668">
        <v>3616326</v>
      </c>
      <c r="DR15" s="660"/>
      <c r="DS15" s="660"/>
      <c r="DT15" s="660"/>
      <c r="DU15" s="660"/>
      <c r="DV15" s="660"/>
      <c r="DW15" s="660"/>
      <c r="DX15" s="660"/>
      <c r="DY15" s="660"/>
      <c r="DZ15" s="660"/>
      <c r="EA15" s="660"/>
      <c r="EB15" s="660"/>
      <c r="EC15" s="669"/>
    </row>
    <row r="16" spans="2:143" ht="11.25" customHeight="1" x14ac:dyDescent="0.15">
      <c r="B16" s="656" t="s">
        <v>188</v>
      </c>
      <c r="C16" s="657"/>
      <c r="D16" s="657"/>
      <c r="E16" s="657"/>
      <c r="F16" s="657"/>
      <c r="G16" s="657"/>
      <c r="H16" s="657"/>
      <c r="I16" s="657"/>
      <c r="J16" s="657"/>
      <c r="K16" s="657"/>
      <c r="L16" s="657"/>
      <c r="M16" s="657"/>
      <c r="N16" s="657"/>
      <c r="O16" s="657"/>
      <c r="P16" s="657"/>
      <c r="Q16" s="658"/>
      <c r="R16" s="659" t="s">
        <v>89</v>
      </c>
      <c r="S16" s="660"/>
      <c r="T16" s="660"/>
      <c r="U16" s="660"/>
      <c r="V16" s="660"/>
      <c r="W16" s="660"/>
      <c r="X16" s="660"/>
      <c r="Y16" s="661"/>
      <c r="Z16" s="662" t="s">
        <v>479</v>
      </c>
      <c r="AA16" s="662"/>
      <c r="AB16" s="662"/>
      <c r="AC16" s="662"/>
      <c r="AD16" s="663" t="s">
        <v>89</v>
      </c>
      <c r="AE16" s="663"/>
      <c r="AF16" s="663"/>
      <c r="AG16" s="663"/>
      <c r="AH16" s="663"/>
      <c r="AI16" s="663"/>
      <c r="AJ16" s="663"/>
      <c r="AK16" s="663"/>
      <c r="AL16" s="664" t="s">
        <v>89</v>
      </c>
      <c r="AM16" s="665"/>
      <c r="AN16" s="665"/>
      <c r="AO16" s="666"/>
      <c r="AP16" s="656" t="s">
        <v>189</v>
      </c>
      <c r="AQ16" s="657"/>
      <c r="AR16" s="657"/>
      <c r="AS16" s="657"/>
      <c r="AT16" s="657"/>
      <c r="AU16" s="657"/>
      <c r="AV16" s="657"/>
      <c r="AW16" s="657"/>
      <c r="AX16" s="657"/>
      <c r="AY16" s="657"/>
      <c r="AZ16" s="657"/>
      <c r="BA16" s="657"/>
      <c r="BB16" s="657"/>
      <c r="BC16" s="657"/>
      <c r="BD16" s="657"/>
      <c r="BE16" s="657"/>
      <c r="BF16" s="658"/>
      <c r="BG16" s="659" t="s">
        <v>89</v>
      </c>
      <c r="BH16" s="660"/>
      <c r="BI16" s="660"/>
      <c r="BJ16" s="660"/>
      <c r="BK16" s="660"/>
      <c r="BL16" s="660"/>
      <c r="BM16" s="660"/>
      <c r="BN16" s="661"/>
      <c r="BO16" s="662" t="s">
        <v>89</v>
      </c>
      <c r="BP16" s="662"/>
      <c r="BQ16" s="662"/>
      <c r="BR16" s="662"/>
      <c r="BS16" s="668" t="s">
        <v>89</v>
      </c>
      <c r="BT16" s="660"/>
      <c r="BU16" s="660"/>
      <c r="BV16" s="660"/>
      <c r="BW16" s="660"/>
      <c r="BX16" s="660"/>
      <c r="BY16" s="660"/>
      <c r="BZ16" s="660"/>
      <c r="CA16" s="660"/>
      <c r="CB16" s="669"/>
      <c r="CD16" s="674" t="s">
        <v>190</v>
      </c>
      <c r="CE16" s="675"/>
      <c r="CF16" s="675"/>
      <c r="CG16" s="675"/>
      <c r="CH16" s="675"/>
      <c r="CI16" s="675"/>
      <c r="CJ16" s="675"/>
      <c r="CK16" s="675"/>
      <c r="CL16" s="675"/>
      <c r="CM16" s="675"/>
      <c r="CN16" s="675"/>
      <c r="CO16" s="675"/>
      <c r="CP16" s="675"/>
      <c r="CQ16" s="676"/>
      <c r="CR16" s="659" t="s">
        <v>479</v>
      </c>
      <c r="CS16" s="660"/>
      <c r="CT16" s="660"/>
      <c r="CU16" s="660"/>
      <c r="CV16" s="660"/>
      <c r="CW16" s="660"/>
      <c r="CX16" s="660"/>
      <c r="CY16" s="661"/>
      <c r="CZ16" s="662" t="s">
        <v>89</v>
      </c>
      <c r="DA16" s="662"/>
      <c r="DB16" s="662"/>
      <c r="DC16" s="662"/>
      <c r="DD16" s="668" t="s">
        <v>479</v>
      </c>
      <c r="DE16" s="660"/>
      <c r="DF16" s="660"/>
      <c r="DG16" s="660"/>
      <c r="DH16" s="660"/>
      <c r="DI16" s="660"/>
      <c r="DJ16" s="660"/>
      <c r="DK16" s="660"/>
      <c r="DL16" s="660"/>
      <c r="DM16" s="660"/>
      <c r="DN16" s="660"/>
      <c r="DO16" s="660"/>
      <c r="DP16" s="661"/>
      <c r="DQ16" s="668" t="s">
        <v>89</v>
      </c>
      <c r="DR16" s="660"/>
      <c r="DS16" s="660"/>
      <c r="DT16" s="660"/>
      <c r="DU16" s="660"/>
      <c r="DV16" s="660"/>
      <c r="DW16" s="660"/>
      <c r="DX16" s="660"/>
      <c r="DY16" s="660"/>
      <c r="DZ16" s="660"/>
      <c r="EA16" s="660"/>
      <c r="EB16" s="660"/>
      <c r="EC16" s="669"/>
    </row>
    <row r="17" spans="2:133" ht="11.25" customHeight="1" x14ac:dyDescent="0.15">
      <c r="B17" s="656" t="s">
        <v>191</v>
      </c>
      <c r="C17" s="657"/>
      <c r="D17" s="657"/>
      <c r="E17" s="657"/>
      <c r="F17" s="657"/>
      <c r="G17" s="657"/>
      <c r="H17" s="657"/>
      <c r="I17" s="657"/>
      <c r="J17" s="657"/>
      <c r="K17" s="657"/>
      <c r="L17" s="657"/>
      <c r="M17" s="657"/>
      <c r="N17" s="657"/>
      <c r="O17" s="657"/>
      <c r="P17" s="657"/>
      <c r="Q17" s="658"/>
      <c r="R17" s="659">
        <v>71462</v>
      </c>
      <c r="S17" s="660"/>
      <c r="T17" s="660"/>
      <c r="U17" s="660"/>
      <c r="V17" s="660"/>
      <c r="W17" s="660"/>
      <c r="X17" s="660"/>
      <c r="Y17" s="661"/>
      <c r="Z17" s="662">
        <v>0.1</v>
      </c>
      <c r="AA17" s="662"/>
      <c r="AB17" s="662"/>
      <c r="AC17" s="662"/>
      <c r="AD17" s="663">
        <v>71462</v>
      </c>
      <c r="AE17" s="663"/>
      <c r="AF17" s="663"/>
      <c r="AG17" s="663"/>
      <c r="AH17" s="663"/>
      <c r="AI17" s="663"/>
      <c r="AJ17" s="663"/>
      <c r="AK17" s="663"/>
      <c r="AL17" s="664">
        <v>0.3</v>
      </c>
      <c r="AM17" s="665"/>
      <c r="AN17" s="665"/>
      <c r="AO17" s="666"/>
      <c r="AP17" s="656" t="s">
        <v>510</v>
      </c>
      <c r="AQ17" s="657"/>
      <c r="AR17" s="657"/>
      <c r="AS17" s="657"/>
      <c r="AT17" s="657"/>
      <c r="AU17" s="657"/>
      <c r="AV17" s="657"/>
      <c r="AW17" s="657"/>
      <c r="AX17" s="657"/>
      <c r="AY17" s="657"/>
      <c r="AZ17" s="657"/>
      <c r="BA17" s="657"/>
      <c r="BB17" s="657"/>
      <c r="BC17" s="657"/>
      <c r="BD17" s="657"/>
      <c r="BE17" s="657"/>
      <c r="BF17" s="658"/>
      <c r="BG17" s="659" t="s">
        <v>89</v>
      </c>
      <c r="BH17" s="660"/>
      <c r="BI17" s="660"/>
      <c r="BJ17" s="660"/>
      <c r="BK17" s="660"/>
      <c r="BL17" s="660"/>
      <c r="BM17" s="660"/>
      <c r="BN17" s="661"/>
      <c r="BO17" s="662" t="s">
        <v>89</v>
      </c>
      <c r="BP17" s="662"/>
      <c r="BQ17" s="662"/>
      <c r="BR17" s="662"/>
      <c r="BS17" s="668" t="s">
        <v>89</v>
      </c>
      <c r="BT17" s="660"/>
      <c r="BU17" s="660"/>
      <c r="BV17" s="660"/>
      <c r="BW17" s="660"/>
      <c r="BX17" s="660"/>
      <c r="BY17" s="660"/>
      <c r="BZ17" s="660"/>
      <c r="CA17" s="660"/>
      <c r="CB17" s="669"/>
      <c r="CD17" s="674" t="s">
        <v>192</v>
      </c>
      <c r="CE17" s="675"/>
      <c r="CF17" s="675"/>
      <c r="CG17" s="675"/>
      <c r="CH17" s="675"/>
      <c r="CI17" s="675"/>
      <c r="CJ17" s="675"/>
      <c r="CK17" s="675"/>
      <c r="CL17" s="675"/>
      <c r="CM17" s="675"/>
      <c r="CN17" s="675"/>
      <c r="CO17" s="675"/>
      <c r="CP17" s="675"/>
      <c r="CQ17" s="676"/>
      <c r="CR17" s="659">
        <v>6519417</v>
      </c>
      <c r="CS17" s="660"/>
      <c r="CT17" s="660"/>
      <c r="CU17" s="660"/>
      <c r="CV17" s="660"/>
      <c r="CW17" s="660"/>
      <c r="CX17" s="660"/>
      <c r="CY17" s="661"/>
      <c r="CZ17" s="662">
        <v>13.6</v>
      </c>
      <c r="DA17" s="662"/>
      <c r="DB17" s="662"/>
      <c r="DC17" s="662"/>
      <c r="DD17" s="668" t="s">
        <v>89</v>
      </c>
      <c r="DE17" s="660"/>
      <c r="DF17" s="660"/>
      <c r="DG17" s="660"/>
      <c r="DH17" s="660"/>
      <c r="DI17" s="660"/>
      <c r="DJ17" s="660"/>
      <c r="DK17" s="660"/>
      <c r="DL17" s="660"/>
      <c r="DM17" s="660"/>
      <c r="DN17" s="660"/>
      <c r="DO17" s="660"/>
      <c r="DP17" s="661"/>
      <c r="DQ17" s="668">
        <v>6338651</v>
      </c>
      <c r="DR17" s="660"/>
      <c r="DS17" s="660"/>
      <c r="DT17" s="660"/>
      <c r="DU17" s="660"/>
      <c r="DV17" s="660"/>
      <c r="DW17" s="660"/>
      <c r="DX17" s="660"/>
      <c r="DY17" s="660"/>
      <c r="DZ17" s="660"/>
      <c r="EA17" s="660"/>
      <c r="EB17" s="660"/>
      <c r="EC17" s="669"/>
    </row>
    <row r="18" spans="2:133" ht="11.25" customHeight="1" x14ac:dyDescent="0.15">
      <c r="B18" s="656" t="s">
        <v>193</v>
      </c>
      <c r="C18" s="657"/>
      <c r="D18" s="657"/>
      <c r="E18" s="657"/>
      <c r="F18" s="657"/>
      <c r="G18" s="657"/>
      <c r="H18" s="657"/>
      <c r="I18" s="657"/>
      <c r="J18" s="657"/>
      <c r="K18" s="657"/>
      <c r="L18" s="657"/>
      <c r="M18" s="657"/>
      <c r="N18" s="657"/>
      <c r="O18" s="657"/>
      <c r="P18" s="657"/>
      <c r="Q18" s="658"/>
      <c r="R18" s="659">
        <v>6604892</v>
      </c>
      <c r="S18" s="660"/>
      <c r="T18" s="660"/>
      <c r="U18" s="660"/>
      <c r="V18" s="660"/>
      <c r="W18" s="660"/>
      <c r="X18" s="660"/>
      <c r="Y18" s="661"/>
      <c r="Z18" s="662">
        <v>13.6</v>
      </c>
      <c r="AA18" s="662"/>
      <c r="AB18" s="662"/>
      <c r="AC18" s="662"/>
      <c r="AD18" s="663">
        <v>5689588</v>
      </c>
      <c r="AE18" s="663"/>
      <c r="AF18" s="663"/>
      <c r="AG18" s="663"/>
      <c r="AH18" s="663"/>
      <c r="AI18" s="663"/>
      <c r="AJ18" s="663"/>
      <c r="AK18" s="663"/>
      <c r="AL18" s="664">
        <v>23.9</v>
      </c>
      <c r="AM18" s="665"/>
      <c r="AN18" s="665"/>
      <c r="AO18" s="666"/>
      <c r="AP18" s="656" t="s">
        <v>511</v>
      </c>
      <c r="AQ18" s="657"/>
      <c r="AR18" s="657"/>
      <c r="AS18" s="657"/>
      <c r="AT18" s="657"/>
      <c r="AU18" s="657"/>
      <c r="AV18" s="657"/>
      <c r="AW18" s="657"/>
      <c r="AX18" s="657"/>
      <c r="AY18" s="657"/>
      <c r="AZ18" s="657"/>
      <c r="BA18" s="657"/>
      <c r="BB18" s="657"/>
      <c r="BC18" s="657"/>
      <c r="BD18" s="657"/>
      <c r="BE18" s="657"/>
      <c r="BF18" s="658"/>
      <c r="BG18" s="659" t="s">
        <v>89</v>
      </c>
      <c r="BH18" s="660"/>
      <c r="BI18" s="660"/>
      <c r="BJ18" s="660"/>
      <c r="BK18" s="660"/>
      <c r="BL18" s="660"/>
      <c r="BM18" s="660"/>
      <c r="BN18" s="661"/>
      <c r="BO18" s="662" t="s">
        <v>89</v>
      </c>
      <c r="BP18" s="662"/>
      <c r="BQ18" s="662"/>
      <c r="BR18" s="662"/>
      <c r="BS18" s="668" t="s">
        <v>89</v>
      </c>
      <c r="BT18" s="660"/>
      <c r="BU18" s="660"/>
      <c r="BV18" s="660"/>
      <c r="BW18" s="660"/>
      <c r="BX18" s="660"/>
      <c r="BY18" s="660"/>
      <c r="BZ18" s="660"/>
      <c r="CA18" s="660"/>
      <c r="CB18" s="669"/>
      <c r="CD18" s="674" t="s">
        <v>194</v>
      </c>
      <c r="CE18" s="675"/>
      <c r="CF18" s="675"/>
      <c r="CG18" s="675"/>
      <c r="CH18" s="675"/>
      <c r="CI18" s="675"/>
      <c r="CJ18" s="675"/>
      <c r="CK18" s="675"/>
      <c r="CL18" s="675"/>
      <c r="CM18" s="675"/>
      <c r="CN18" s="675"/>
      <c r="CO18" s="675"/>
      <c r="CP18" s="675"/>
      <c r="CQ18" s="676"/>
      <c r="CR18" s="659" t="s">
        <v>479</v>
      </c>
      <c r="CS18" s="660"/>
      <c r="CT18" s="660"/>
      <c r="CU18" s="660"/>
      <c r="CV18" s="660"/>
      <c r="CW18" s="660"/>
      <c r="CX18" s="660"/>
      <c r="CY18" s="661"/>
      <c r="CZ18" s="662" t="s">
        <v>89</v>
      </c>
      <c r="DA18" s="662"/>
      <c r="DB18" s="662"/>
      <c r="DC18" s="662"/>
      <c r="DD18" s="668" t="s">
        <v>89</v>
      </c>
      <c r="DE18" s="660"/>
      <c r="DF18" s="660"/>
      <c r="DG18" s="660"/>
      <c r="DH18" s="660"/>
      <c r="DI18" s="660"/>
      <c r="DJ18" s="660"/>
      <c r="DK18" s="660"/>
      <c r="DL18" s="660"/>
      <c r="DM18" s="660"/>
      <c r="DN18" s="660"/>
      <c r="DO18" s="660"/>
      <c r="DP18" s="661"/>
      <c r="DQ18" s="668" t="s">
        <v>89</v>
      </c>
      <c r="DR18" s="660"/>
      <c r="DS18" s="660"/>
      <c r="DT18" s="660"/>
      <c r="DU18" s="660"/>
      <c r="DV18" s="660"/>
      <c r="DW18" s="660"/>
      <c r="DX18" s="660"/>
      <c r="DY18" s="660"/>
      <c r="DZ18" s="660"/>
      <c r="EA18" s="660"/>
      <c r="EB18" s="660"/>
      <c r="EC18" s="669"/>
    </row>
    <row r="19" spans="2:133" ht="11.25" customHeight="1" x14ac:dyDescent="0.15">
      <c r="B19" s="656" t="s">
        <v>512</v>
      </c>
      <c r="C19" s="657"/>
      <c r="D19" s="657"/>
      <c r="E19" s="657"/>
      <c r="F19" s="657"/>
      <c r="G19" s="657"/>
      <c r="H19" s="657"/>
      <c r="I19" s="657"/>
      <c r="J19" s="657"/>
      <c r="K19" s="657"/>
      <c r="L19" s="657"/>
      <c r="M19" s="657"/>
      <c r="N19" s="657"/>
      <c r="O19" s="657"/>
      <c r="P19" s="657"/>
      <c r="Q19" s="658"/>
      <c r="R19" s="659">
        <v>5689588</v>
      </c>
      <c r="S19" s="660"/>
      <c r="T19" s="660"/>
      <c r="U19" s="660"/>
      <c r="V19" s="660"/>
      <c r="W19" s="660"/>
      <c r="X19" s="660"/>
      <c r="Y19" s="661"/>
      <c r="Z19" s="662">
        <v>11.7</v>
      </c>
      <c r="AA19" s="662"/>
      <c r="AB19" s="662"/>
      <c r="AC19" s="662"/>
      <c r="AD19" s="663">
        <v>5689588</v>
      </c>
      <c r="AE19" s="663"/>
      <c r="AF19" s="663"/>
      <c r="AG19" s="663"/>
      <c r="AH19" s="663"/>
      <c r="AI19" s="663"/>
      <c r="AJ19" s="663"/>
      <c r="AK19" s="663"/>
      <c r="AL19" s="664">
        <v>23.9</v>
      </c>
      <c r="AM19" s="665"/>
      <c r="AN19" s="665"/>
      <c r="AO19" s="666"/>
      <c r="AP19" s="656" t="s">
        <v>195</v>
      </c>
      <c r="AQ19" s="657"/>
      <c r="AR19" s="657"/>
      <c r="AS19" s="657"/>
      <c r="AT19" s="657"/>
      <c r="AU19" s="657"/>
      <c r="AV19" s="657"/>
      <c r="AW19" s="657"/>
      <c r="AX19" s="657"/>
      <c r="AY19" s="657"/>
      <c r="AZ19" s="657"/>
      <c r="BA19" s="657"/>
      <c r="BB19" s="657"/>
      <c r="BC19" s="657"/>
      <c r="BD19" s="657"/>
      <c r="BE19" s="657"/>
      <c r="BF19" s="658"/>
      <c r="BG19" s="659">
        <v>962504</v>
      </c>
      <c r="BH19" s="660"/>
      <c r="BI19" s="660"/>
      <c r="BJ19" s="660"/>
      <c r="BK19" s="660"/>
      <c r="BL19" s="660"/>
      <c r="BM19" s="660"/>
      <c r="BN19" s="661"/>
      <c r="BO19" s="662">
        <v>6.1</v>
      </c>
      <c r="BP19" s="662"/>
      <c r="BQ19" s="662"/>
      <c r="BR19" s="662"/>
      <c r="BS19" s="668" t="s">
        <v>89</v>
      </c>
      <c r="BT19" s="660"/>
      <c r="BU19" s="660"/>
      <c r="BV19" s="660"/>
      <c r="BW19" s="660"/>
      <c r="BX19" s="660"/>
      <c r="BY19" s="660"/>
      <c r="BZ19" s="660"/>
      <c r="CA19" s="660"/>
      <c r="CB19" s="669"/>
      <c r="CD19" s="674" t="s">
        <v>513</v>
      </c>
      <c r="CE19" s="675"/>
      <c r="CF19" s="675"/>
      <c r="CG19" s="675"/>
      <c r="CH19" s="675"/>
      <c r="CI19" s="675"/>
      <c r="CJ19" s="675"/>
      <c r="CK19" s="675"/>
      <c r="CL19" s="675"/>
      <c r="CM19" s="675"/>
      <c r="CN19" s="675"/>
      <c r="CO19" s="675"/>
      <c r="CP19" s="675"/>
      <c r="CQ19" s="676"/>
      <c r="CR19" s="659" t="s">
        <v>89</v>
      </c>
      <c r="CS19" s="660"/>
      <c r="CT19" s="660"/>
      <c r="CU19" s="660"/>
      <c r="CV19" s="660"/>
      <c r="CW19" s="660"/>
      <c r="CX19" s="660"/>
      <c r="CY19" s="661"/>
      <c r="CZ19" s="662" t="s">
        <v>89</v>
      </c>
      <c r="DA19" s="662"/>
      <c r="DB19" s="662"/>
      <c r="DC19" s="662"/>
      <c r="DD19" s="668" t="s">
        <v>479</v>
      </c>
      <c r="DE19" s="660"/>
      <c r="DF19" s="660"/>
      <c r="DG19" s="660"/>
      <c r="DH19" s="660"/>
      <c r="DI19" s="660"/>
      <c r="DJ19" s="660"/>
      <c r="DK19" s="660"/>
      <c r="DL19" s="660"/>
      <c r="DM19" s="660"/>
      <c r="DN19" s="660"/>
      <c r="DO19" s="660"/>
      <c r="DP19" s="661"/>
      <c r="DQ19" s="668" t="s">
        <v>89</v>
      </c>
      <c r="DR19" s="660"/>
      <c r="DS19" s="660"/>
      <c r="DT19" s="660"/>
      <c r="DU19" s="660"/>
      <c r="DV19" s="660"/>
      <c r="DW19" s="660"/>
      <c r="DX19" s="660"/>
      <c r="DY19" s="660"/>
      <c r="DZ19" s="660"/>
      <c r="EA19" s="660"/>
      <c r="EB19" s="660"/>
      <c r="EC19" s="669"/>
    </row>
    <row r="20" spans="2:133" ht="11.25" customHeight="1" x14ac:dyDescent="0.15">
      <c r="B20" s="656" t="s">
        <v>196</v>
      </c>
      <c r="C20" s="657"/>
      <c r="D20" s="657"/>
      <c r="E20" s="657"/>
      <c r="F20" s="657"/>
      <c r="G20" s="657"/>
      <c r="H20" s="657"/>
      <c r="I20" s="657"/>
      <c r="J20" s="657"/>
      <c r="K20" s="657"/>
      <c r="L20" s="657"/>
      <c r="M20" s="657"/>
      <c r="N20" s="657"/>
      <c r="O20" s="657"/>
      <c r="P20" s="657"/>
      <c r="Q20" s="658"/>
      <c r="R20" s="659">
        <v>915304</v>
      </c>
      <c r="S20" s="660"/>
      <c r="T20" s="660"/>
      <c r="U20" s="660"/>
      <c r="V20" s="660"/>
      <c r="W20" s="660"/>
      <c r="X20" s="660"/>
      <c r="Y20" s="661"/>
      <c r="Z20" s="662">
        <v>1.9</v>
      </c>
      <c r="AA20" s="662"/>
      <c r="AB20" s="662"/>
      <c r="AC20" s="662"/>
      <c r="AD20" s="663" t="s">
        <v>479</v>
      </c>
      <c r="AE20" s="663"/>
      <c r="AF20" s="663"/>
      <c r="AG20" s="663"/>
      <c r="AH20" s="663"/>
      <c r="AI20" s="663"/>
      <c r="AJ20" s="663"/>
      <c r="AK20" s="663"/>
      <c r="AL20" s="664" t="s">
        <v>89</v>
      </c>
      <c r="AM20" s="665"/>
      <c r="AN20" s="665"/>
      <c r="AO20" s="666"/>
      <c r="AP20" s="656" t="s">
        <v>514</v>
      </c>
      <c r="AQ20" s="657"/>
      <c r="AR20" s="657"/>
      <c r="AS20" s="657"/>
      <c r="AT20" s="657"/>
      <c r="AU20" s="657"/>
      <c r="AV20" s="657"/>
      <c r="AW20" s="657"/>
      <c r="AX20" s="657"/>
      <c r="AY20" s="657"/>
      <c r="AZ20" s="657"/>
      <c r="BA20" s="657"/>
      <c r="BB20" s="657"/>
      <c r="BC20" s="657"/>
      <c r="BD20" s="657"/>
      <c r="BE20" s="657"/>
      <c r="BF20" s="658"/>
      <c r="BG20" s="659">
        <v>962504</v>
      </c>
      <c r="BH20" s="660"/>
      <c r="BI20" s="660"/>
      <c r="BJ20" s="660"/>
      <c r="BK20" s="660"/>
      <c r="BL20" s="660"/>
      <c r="BM20" s="660"/>
      <c r="BN20" s="661"/>
      <c r="BO20" s="662">
        <v>6.1</v>
      </c>
      <c r="BP20" s="662"/>
      <c r="BQ20" s="662"/>
      <c r="BR20" s="662"/>
      <c r="BS20" s="668" t="s">
        <v>89</v>
      </c>
      <c r="BT20" s="660"/>
      <c r="BU20" s="660"/>
      <c r="BV20" s="660"/>
      <c r="BW20" s="660"/>
      <c r="BX20" s="660"/>
      <c r="BY20" s="660"/>
      <c r="BZ20" s="660"/>
      <c r="CA20" s="660"/>
      <c r="CB20" s="669"/>
      <c r="CD20" s="674" t="s">
        <v>197</v>
      </c>
      <c r="CE20" s="675"/>
      <c r="CF20" s="675"/>
      <c r="CG20" s="675"/>
      <c r="CH20" s="675"/>
      <c r="CI20" s="675"/>
      <c r="CJ20" s="675"/>
      <c r="CK20" s="675"/>
      <c r="CL20" s="675"/>
      <c r="CM20" s="675"/>
      <c r="CN20" s="675"/>
      <c r="CO20" s="675"/>
      <c r="CP20" s="675"/>
      <c r="CQ20" s="676"/>
      <c r="CR20" s="659">
        <v>47762860</v>
      </c>
      <c r="CS20" s="660"/>
      <c r="CT20" s="660"/>
      <c r="CU20" s="660"/>
      <c r="CV20" s="660"/>
      <c r="CW20" s="660"/>
      <c r="CX20" s="660"/>
      <c r="CY20" s="661"/>
      <c r="CZ20" s="662">
        <v>100</v>
      </c>
      <c r="DA20" s="662"/>
      <c r="DB20" s="662"/>
      <c r="DC20" s="662"/>
      <c r="DD20" s="668">
        <v>10967959</v>
      </c>
      <c r="DE20" s="660"/>
      <c r="DF20" s="660"/>
      <c r="DG20" s="660"/>
      <c r="DH20" s="660"/>
      <c r="DI20" s="660"/>
      <c r="DJ20" s="660"/>
      <c r="DK20" s="660"/>
      <c r="DL20" s="660"/>
      <c r="DM20" s="660"/>
      <c r="DN20" s="660"/>
      <c r="DO20" s="660"/>
      <c r="DP20" s="661"/>
      <c r="DQ20" s="668">
        <v>28602768</v>
      </c>
      <c r="DR20" s="660"/>
      <c r="DS20" s="660"/>
      <c r="DT20" s="660"/>
      <c r="DU20" s="660"/>
      <c r="DV20" s="660"/>
      <c r="DW20" s="660"/>
      <c r="DX20" s="660"/>
      <c r="DY20" s="660"/>
      <c r="DZ20" s="660"/>
      <c r="EA20" s="660"/>
      <c r="EB20" s="660"/>
      <c r="EC20" s="669"/>
    </row>
    <row r="21" spans="2:133" ht="11.25" customHeight="1" x14ac:dyDescent="0.15">
      <c r="B21" s="656" t="s">
        <v>198</v>
      </c>
      <c r="C21" s="657"/>
      <c r="D21" s="657"/>
      <c r="E21" s="657"/>
      <c r="F21" s="657"/>
      <c r="G21" s="657"/>
      <c r="H21" s="657"/>
      <c r="I21" s="657"/>
      <c r="J21" s="657"/>
      <c r="K21" s="657"/>
      <c r="L21" s="657"/>
      <c r="M21" s="657"/>
      <c r="N21" s="657"/>
      <c r="O21" s="657"/>
      <c r="P21" s="657"/>
      <c r="Q21" s="658"/>
      <c r="R21" s="659" t="s">
        <v>89</v>
      </c>
      <c r="S21" s="660"/>
      <c r="T21" s="660"/>
      <c r="U21" s="660"/>
      <c r="V21" s="660"/>
      <c r="W21" s="660"/>
      <c r="X21" s="660"/>
      <c r="Y21" s="661"/>
      <c r="Z21" s="662" t="s">
        <v>479</v>
      </c>
      <c r="AA21" s="662"/>
      <c r="AB21" s="662"/>
      <c r="AC21" s="662"/>
      <c r="AD21" s="663" t="s">
        <v>479</v>
      </c>
      <c r="AE21" s="663"/>
      <c r="AF21" s="663"/>
      <c r="AG21" s="663"/>
      <c r="AH21" s="663"/>
      <c r="AI21" s="663"/>
      <c r="AJ21" s="663"/>
      <c r="AK21" s="663"/>
      <c r="AL21" s="664" t="s">
        <v>89</v>
      </c>
      <c r="AM21" s="665"/>
      <c r="AN21" s="665"/>
      <c r="AO21" s="666"/>
      <c r="AP21" s="677" t="s">
        <v>199</v>
      </c>
      <c r="AQ21" s="678"/>
      <c r="AR21" s="678"/>
      <c r="AS21" s="678"/>
      <c r="AT21" s="678"/>
      <c r="AU21" s="678"/>
      <c r="AV21" s="678"/>
      <c r="AW21" s="678"/>
      <c r="AX21" s="678"/>
      <c r="AY21" s="678"/>
      <c r="AZ21" s="678"/>
      <c r="BA21" s="678"/>
      <c r="BB21" s="678"/>
      <c r="BC21" s="678"/>
      <c r="BD21" s="678"/>
      <c r="BE21" s="678"/>
      <c r="BF21" s="679"/>
      <c r="BG21" s="659">
        <v>46097</v>
      </c>
      <c r="BH21" s="660"/>
      <c r="BI21" s="660"/>
      <c r="BJ21" s="660"/>
      <c r="BK21" s="660"/>
      <c r="BL21" s="660"/>
      <c r="BM21" s="660"/>
      <c r="BN21" s="661"/>
      <c r="BO21" s="662">
        <v>0.3</v>
      </c>
      <c r="BP21" s="662"/>
      <c r="BQ21" s="662"/>
      <c r="BR21" s="662"/>
      <c r="BS21" s="668" t="s">
        <v>89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200</v>
      </c>
      <c r="C22" s="657"/>
      <c r="D22" s="657"/>
      <c r="E22" s="657"/>
      <c r="F22" s="657"/>
      <c r="G22" s="657"/>
      <c r="H22" s="657"/>
      <c r="I22" s="657"/>
      <c r="J22" s="657"/>
      <c r="K22" s="657"/>
      <c r="L22" s="657"/>
      <c r="M22" s="657"/>
      <c r="N22" s="657"/>
      <c r="O22" s="657"/>
      <c r="P22" s="657"/>
      <c r="Q22" s="658"/>
      <c r="R22" s="659">
        <v>25238142</v>
      </c>
      <c r="S22" s="660"/>
      <c r="T22" s="660"/>
      <c r="U22" s="660"/>
      <c r="V22" s="660"/>
      <c r="W22" s="660"/>
      <c r="X22" s="660"/>
      <c r="Y22" s="661"/>
      <c r="Z22" s="662">
        <v>52</v>
      </c>
      <c r="AA22" s="662"/>
      <c r="AB22" s="662"/>
      <c r="AC22" s="662"/>
      <c r="AD22" s="663">
        <v>23406431</v>
      </c>
      <c r="AE22" s="663"/>
      <c r="AF22" s="663"/>
      <c r="AG22" s="663"/>
      <c r="AH22" s="663"/>
      <c r="AI22" s="663"/>
      <c r="AJ22" s="663"/>
      <c r="AK22" s="663"/>
      <c r="AL22" s="664">
        <v>98.4</v>
      </c>
      <c r="AM22" s="665"/>
      <c r="AN22" s="665"/>
      <c r="AO22" s="666"/>
      <c r="AP22" s="677" t="s">
        <v>201</v>
      </c>
      <c r="AQ22" s="678"/>
      <c r="AR22" s="678"/>
      <c r="AS22" s="678"/>
      <c r="AT22" s="678"/>
      <c r="AU22" s="678"/>
      <c r="AV22" s="678"/>
      <c r="AW22" s="678"/>
      <c r="AX22" s="678"/>
      <c r="AY22" s="678"/>
      <c r="AZ22" s="678"/>
      <c r="BA22" s="678"/>
      <c r="BB22" s="678"/>
      <c r="BC22" s="678"/>
      <c r="BD22" s="678"/>
      <c r="BE22" s="678"/>
      <c r="BF22" s="679"/>
      <c r="BG22" s="659" t="s">
        <v>89</v>
      </c>
      <c r="BH22" s="660"/>
      <c r="BI22" s="660"/>
      <c r="BJ22" s="660"/>
      <c r="BK22" s="660"/>
      <c r="BL22" s="660"/>
      <c r="BM22" s="660"/>
      <c r="BN22" s="661"/>
      <c r="BO22" s="662" t="s">
        <v>89</v>
      </c>
      <c r="BP22" s="662"/>
      <c r="BQ22" s="662"/>
      <c r="BR22" s="662"/>
      <c r="BS22" s="668" t="s">
        <v>479</v>
      </c>
      <c r="BT22" s="660"/>
      <c r="BU22" s="660"/>
      <c r="BV22" s="660"/>
      <c r="BW22" s="660"/>
      <c r="BX22" s="660"/>
      <c r="BY22" s="660"/>
      <c r="BZ22" s="660"/>
      <c r="CA22" s="660"/>
      <c r="CB22" s="669"/>
      <c r="CD22" s="641" t="s">
        <v>202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203</v>
      </c>
      <c r="C23" s="657"/>
      <c r="D23" s="657"/>
      <c r="E23" s="657"/>
      <c r="F23" s="657"/>
      <c r="G23" s="657"/>
      <c r="H23" s="657"/>
      <c r="I23" s="657"/>
      <c r="J23" s="657"/>
      <c r="K23" s="657"/>
      <c r="L23" s="657"/>
      <c r="M23" s="657"/>
      <c r="N23" s="657"/>
      <c r="O23" s="657"/>
      <c r="P23" s="657"/>
      <c r="Q23" s="658"/>
      <c r="R23" s="659">
        <v>13442</v>
      </c>
      <c r="S23" s="660"/>
      <c r="T23" s="660"/>
      <c r="U23" s="660"/>
      <c r="V23" s="660"/>
      <c r="W23" s="660"/>
      <c r="X23" s="660"/>
      <c r="Y23" s="661"/>
      <c r="Z23" s="662">
        <v>0</v>
      </c>
      <c r="AA23" s="662"/>
      <c r="AB23" s="662"/>
      <c r="AC23" s="662"/>
      <c r="AD23" s="663">
        <v>13442</v>
      </c>
      <c r="AE23" s="663"/>
      <c r="AF23" s="663"/>
      <c r="AG23" s="663"/>
      <c r="AH23" s="663"/>
      <c r="AI23" s="663"/>
      <c r="AJ23" s="663"/>
      <c r="AK23" s="663"/>
      <c r="AL23" s="664">
        <v>0.1</v>
      </c>
      <c r="AM23" s="665"/>
      <c r="AN23" s="665"/>
      <c r="AO23" s="666"/>
      <c r="AP23" s="677" t="s">
        <v>204</v>
      </c>
      <c r="AQ23" s="678"/>
      <c r="AR23" s="678"/>
      <c r="AS23" s="678"/>
      <c r="AT23" s="678"/>
      <c r="AU23" s="678"/>
      <c r="AV23" s="678"/>
      <c r="AW23" s="678"/>
      <c r="AX23" s="678"/>
      <c r="AY23" s="678"/>
      <c r="AZ23" s="678"/>
      <c r="BA23" s="678"/>
      <c r="BB23" s="678"/>
      <c r="BC23" s="678"/>
      <c r="BD23" s="678"/>
      <c r="BE23" s="678"/>
      <c r="BF23" s="679"/>
      <c r="BG23" s="659">
        <v>916407</v>
      </c>
      <c r="BH23" s="660"/>
      <c r="BI23" s="660"/>
      <c r="BJ23" s="660"/>
      <c r="BK23" s="660"/>
      <c r="BL23" s="660"/>
      <c r="BM23" s="660"/>
      <c r="BN23" s="661"/>
      <c r="BO23" s="662">
        <v>5.8</v>
      </c>
      <c r="BP23" s="662"/>
      <c r="BQ23" s="662"/>
      <c r="BR23" s="662"/>
      <c r="BS23" s="668" t="s">
        <v>89</v>
      </c>
      <c r="BT23" s="660"/>
      <c r="BU23" s="660"/>
      <c r="BV23" s="660"/>
      <c r="BW23" s="660"/>
      <c r="BX23" s="660"/>
      <c r="BY23" s="660"/>
      <c r="BZ23" s="660"/>
      <c r="CA23" s="660"/>
      <c r="CB23" s="669"/>
      <c r="CD23" s="641" t="s">
        <v>159</v>
      </c>
      <c r="CE23" s="642"/>
      <c r="CF23" s="642"/>
      <c r="CG23" s="642"/>
      <c r="CH23" s="642"/>
      <c r="CI23" s="642"/>
      <c r="CJ23" s="642"/>
      <c r="CK23" s="642"/>
      <c r="CL23" s="642"/>
      <c r="CM23" s="642"/>
      <c r="CN23" s="642"/>
      <c r="CO23" s="642"/>
      <c r="CP23" s="642"/>
      <c r="CQ23" s="643"/>
      <c r="CR23" s="641" t="s">
        <v>205</v>
      </c>
      <c r="CS23" s="642"/>
      <c r="CT23" s="642"/>
      <c r="CU23" s="642"/>
      <c r="CV23" s="642"/>
      <c r="CW23" s="642"/>
      <c r="CX23" s="642"/>
      <c r="CY23" s="643"/>
      <c r="CZ23" s="641" t="s">
        <v>206</v>
      </c>
      <c r="DA23" s="642"/>
      <c r="DB23" s="642"/>
      <c r="DC23" s="643"/>
      <c r="DD23" s="641" t="s">
        <v>515</v>
      </c>
      <c r="DE23" s="642"/>
      <c r="DF23" s="642"/>
      <c r="DG23" s="642"/>
      <c r="DH23" s="642"/>
      <c r="DI23" s="642"/>
      <c r="DJ23" s="642"/>
      <c r="DK23" s="643"/>
      <c r="DL23" s="689" t="s">
        <v>207</v>
      </c>
      <c r="DM23" s="690"/>
      <c r="DN23" s="690"/>
      <c r="DO23" s="690"/>
      <c r="DP23" s="690"/>
      <c r="DQ23" s="690"/>
      <c r="DR23" s="690"/>
      <c r="DS23" s="690"/>
      <c r="DT23" s="690"/>
      <c r="DU23" s="690"/>
      <c r="DV23" s="691"/>
      <c r="DW23" s="641" t="s">
        <v>208</v>
      </c>
      <c r="DX23" s="642"/>
      <c r="DY23" s="642"/>
      <c r="DZ23" s="642"/>
      <c r="EA23" s="642"/>
      <c r="EB23" s="642"/>
      <c r="EC23" s="643"/>
    </row>
    <row r="24" spans="2:133" ht="11.25" customHeight="1" x14ac:dyDescent="0.15">
      <c r="B24" s="656" t="s">
        <v>209</v>
      </c>
      <c r="C24" s="657"/>
      <c r="D24" s="657"/>
      <c r="E24" s="657"/>
      <c r="F24" s="657"/>
      <c r="G24" s="657"/>
      <c r="H24" s="657"/>
      <c r="I24" s="657"/>
      <c r="J24" s="657"/>
      <c r="K24" s="657"/>
      <c r="L24" s="657"/>
      <c r="M24" s="657"/>
      <c r="N24" s="657"/>
      <c r="O24" s="657"/>
      <c r="P24" s="657"/>
      <c r="Q24" s="658"/>
      <c r="R24" s="659">
        <v>194225</v>
      </c>
      <c r="S24" s="660"/>
      <c r="T24" s="660"/>
      <c r="U24" s="660"/>
      <c r="V24" s="660"/>
      <c r="W24" s="660"/>
      <c r="X24" s="660"/>
      <c r="Y24" s="661"/>
      <c r="Z24" s="662">
        <v>0.4</v>
      </c>
      <c r="AA24" s="662"/>
      <c r="AB24" s="662"/>
      <c r="AC24" s="662"/>
      <c r="AD24" s="663" t="s">
        <v>89</v>
      </c>
      <c r="AE24" s="663"/>
      <c r="AF24" s="663"/>
      <c r="AG24" s="663"/>
      <c r="AH24" s="663"/>
      <c r="AI24" s="663"/>
      <c r="AJ24" s="663"/>
      <c r="AK24" s="663"/>
      <c r="AL24" s="664" t="s">
        <v>89</v>
      </c>
      <c r="AM24" s="665"/>
      <c r="AN24" s="665"/>
      <c r="AO24" s="666"/>
      <c r="AP24" s="677" t="s">
        <v>210</v>
      </c>
      <c r="AQ24" s="678"/>
      <c r="AR24" s="678"/>
      <c r="AS24" s="678"/>
      <c r="AT24" s="678"/>
      <c r="AU24" s="678"/>
      <c r="AV24" s="678"/>
      <c r="AW24" s="678"/>
      <c r="AX24" s="678"/>
      <c r="AY24" s="678"/>
      <c r="AZ24" s="678"/>
      <c r="BA24" s="678"/>
      <c r="BB24" s="678"/>
      <c r="BC24" s="678"/>
      <c r="BD24" s="678"/>
      <c r="BE24" s="678"/>
      <c r="BF24" s="679"/>
      <c r="BG24" s="659" t="s">
        <v>89</v>
      </c>
      <c r="BH24" s="660"/>
      <c r="BI24" s="660"/>
      <c r="BJ24" s="660"/>
      <c r="BK24" s="660"/>
      <c r="BL24" s="660"/>
      <c r="BM24" s="660"/>
      <c r="BN24" s="661"/>
      <c r="BO24" s="662" t="s">
        <v>89</v>
      </c>
      <c r="BP24" s="662"/>
      <c r="BQ24" s="662"/>
      <c r="BR24" s="662"/>
      <c r="BS24" s="668" t="s">
        <v>89</v>
      </c>
      <c r="BT24" s="660"/>
      <c r="BU24" s="660"/>
      <c r="BV24" s="660"/>
      <c r="BW24" s="660"/>
      <c r="BX24" s="660"/>
      <c r="BY24" s="660"/>
      <c r="BZ24" s="660"/>
      <c r="CA24" s="660"/>
      <c r="CB24" s="669"/>
      <c r="CD24" s="670" t="s">
        <v>211</v>
      </c>
      <c r="CE24" s="671"/>
      <c r="CF24" s="671"/>
      <c r="CG24" s="671"/>
      <c r="CH24" s="671"/>
      <c r="CI24" s="671"/>
      <c r="CJ24" s="671"/>
      <c r="CK24" s="671"/>
      <c r="CL24" s="671"/>
      <c r="CM24" s="671"/>
      <c r="CN24" s="671"/>
      <c r="CO24" s="671"/>
      <c r="CP24" s="671"/>
      <c r="CQ24" s="672"/>
      <c r="CR24" s="648">
        <v>21500453</v>
      </c>
      <c r="CS24" s="649"/>
      <c r="CT24" s="649"/>
      <c r="CU24" s="649"/>
      <c r="CV24" s="649"/>
      <c r="CW24" s="649"/>
      <c r="CX24" s="649"/>
      <c r="CY24" s="650"/>
      <c r="CZ24" s="653">
        <v>45</v>
      </c>
      <c r="DA24" s="654"/>
      <c r="DB24" s="654"/>
      <c r="DC24" s="673"/>
      <c r="DD24" s="692">
        <v>14489627</v>
      </c>
      <c r="DE24" s="649"/>
      <c r="DF24" s="649"/>
      <c r="DG24" s="649"/>
      <c r="DH24" s="649"/>
      <c r="DI24" s="649"/>
      <c r="DJ24" s="649"/>
      <c r="DK24" s="650"/>
      <c r="DL24" s="692">
        <v>14302986</v>
      </c>
      <c r="DM24" s="649"/>
      <c r="DN24" s="649"/>
      <c r="DO24" s="649"/>
      <c r="DP24" s="649"/>
      <c r="DQ24" s="649"/>
      <c r="DR24" s="649"/>
      <c r="DS24" s="649"/>
      <c r="DT24" s="649"/>
      <c r="DU24" s="649"/>
      <c r="DV24" s="650"/>
      <c r="DW24" s="653">
        <v>55.8</v>
      </c>
      <c r="DX24" s="654"/>
      <c r="DY24" s="654"/>
      <c r="DZ24" s="654"/>
      <c r="EA24" s="654"/>
      <c r="EB24" s="654"/>
      <c r="EC24" s="655"/>
    </row>
    <row r="25" spans="2:133" ht="11.25" customHeight="1" x14ac:dyDescent="0.15">
      <c r="B25" s="656" t="s">
        <v>212</v>
      </c>
      <c r="C25" s="657"/>
      <c r="D25" s="657"/>
      <c r="E25" s="657"/>
      <c r="F25" s="657"/>
      <c r="G25" s="657"/>
      <c r="H25" s="657"/>
      <c r="I25" s="657"/>
      <c r="J25" s="657"/>
      <c r="K25" s="657"/>
      <c r="L25" s="657"/>
      <c r="M25" s="657"/>
      <c r="N25" s="657"/>
      <c r="O25" s="657"/>
      <c r="P25" s="657"/>
      <c r="Q25" s="658"/>
      <c r="R25" s="659">
        <v>616566</v>
      </c>
      <c r="S25" s="660"/>
      <c r="T25" s="660"/>
      <c r="U25" s="660"/>
      <c r="V25" s="660"/>
      <c r="W25" s="660"/>
      <c r="X25" s="660"/>
      <c r="Y25" s="661"/>
      <c r="Z25" s="662">
        <v>1.3</v>
      </c>
      <c r="AA25" s="662"/>
      <c r="AB25" s="662"/>
      <c r="AC25" s="662"/>
      <c r="AD25" s="663">
        <v>56131</v>
      </c>
      <c r="AE25" s="663"/>
      <c r="AF25" s="663"/>
      <c r="AG25" s="663"/>
      <c r="AH25" s="663"/>
      <c r="AI25" s="663"/>
      <c r="AJ25" s="663"/>
      <c r="AK25" s="663"/>
      <c r="AL25" s="664">
        <v>0.2</v>
      </c>
      <c r="AM25" s="665"/>
      <c r="AN25" s="665"/>
      <c r="AO25" s="666"/>
      <c r="AP25" s="677" t="s">
        <v>213</v>
      </c>
      <c r="AQ25" s="678"/>
      <c r="AR25" s="678"/>
      <c r="AS25" s="678"/>
      <c r="AT25" s="678"/>
      <c r="AU25" s="678"/>
      <c r="AV25" s="678"/>
      <c r="AW25" s="678"/>
      <c r="AX25" s="678"/>
      <c r="AY25" s="678"/>
      <c r="AZ25" s="678"/>
      <c r="BA25" s="678"/>
      <c r="BB25" s="678"/>
      <c r="BC25" s="678"/>
      <c r="BD25" s="678"/>
      <c r="BE25" s="678"/>
      <c r="BF25" s="679"/>
      <c r="BG25" s="659" t="s">
        <v>479</v>
      </c>
      <c r="BH25" s="660"/>
      <c r="BI25" s="660"/>
      <c r="BJ25" s="660"/>
      <c r="BK25" s="660"/>
      <c r="BL25" s="660"/>
      <c r="BM25" s="660"/>
      <c r="BN25" s="661"/>
      <c r="BO25" s="662" t="s">
        <v>89</v>
      </c>
      <c r="BP25" s="662"/>
      <c r="BQ25" s="662"/>
      <c r="BR25" s="662"/>
      <c r="BS25" s="668" t="s">
        <v>89</v>
      </c>
      <c r="BT25" s="660"/>
      <c r="BU25" s="660"/>
      <c r="BV25" s="660"/>
      <c r="BW25" s="660"/>
      <c r="BX25" s="660"/>
      <c r="BY25" s="660"/>
      <c r="BZ25" s="660"/>
      <c r="CA25" s="660"/>
      <c r="CB25" s="669"/>
      <c r="CD25" s="674" t="s">
        <v>214</v>
      </c>
      <c r="CE25" s="675"/>
      <c r="CF25" s="675"/>
      <c r="CG25" s="675"/>
      <c r="CH25" s="675"/>
      <c r="CI25" s="675"/>
      <c r="CJ25" s="675"/>
      <c r="CK25" s="675"/>
      <c r="CL25" s="675"/>
      <c r="CM25" s="675"/>
      <c r="CN25" s="675"/>
      <c r="CO25" s="675"/>
      <c r="CP25" s="675"/>
      <c r="CQ25" s="676"/>
      <c r="CR25" s="659">
        <v>5253065</v>
      </c>
      <c r="CS25" s="693"/>
      <c r="CT25" s="693"/>
      <c r="CU25" s="693"/>
      <c r="CV25" s="693"/>
      <c r="CW25" s="693"/>
      <c r="CX25" s="693"/>
      <c r="CY25" s="694"/>
      <c r="CZ25" s="664">
        <v>11</v>
      </c>
      <c r="DA25" s="695"/>
      <c r="DB25" s="695"/>
      <c r="DC25" s="698"/>
      <c r="DD25" s="668">
        <v>4835598</v>
      </c>
      <c r="DE25" s="693"/>
      <c r="DF25" s="693"/>
      <c r="DG25" s="693"/>
      <c r="DH25" s="693"/>
      <c r="DI25" s="693"/>
      <c r="DJ25" s="693"/>
      <c r="DK25" s="694"/>
      <c r="DL25" s="668">
        <v>4748957</v>
      </c>
      <c r="DM25" s="693"/>
      <c r="DN25" s="693"/>
      <c r="DO25" s="693"/>
      <c r="DP25" s="693"/>
      <c r="DQ25" s="693"/>
      <c r="DR25" s="693"/>
      <c r="DS25" s="693"/>
      <c r="DT25" s="693"/>
      <c r="DU25" s="693"/>
      <c r="DV25" s="694"/>
      <c r="DW25" s="664">
        <v>18.5</v>
      </c>
      <c r="DX25" s="695"/>
      <c r="DY25" s="695"/>
      <c r="DZ25" s="695"/>
      <c r="EA25" s="695"/>
      <c r="EB25" s="695"/>
      <c r="EC25" s="696"/>
    </row>
    <row r="26" spans="2:133" ht="11.25" customHeight="1" x14ac:dyDescent="0.15">
      <c r="B26" s="656" t="s">
        <v>215</v>
      </c>
      <c r="C26" s="657"/>
      <c r="D26" s="657"/>
      <c r="E26" s="657"/>
      <c r="F26" s="657"/>
      <c r="G26" s="657"/>
      <c r="H26" s="657"/>
      <c r="I26" s="657"/>
      <c r="J26" s="657"/>
      <c r="K26" s="657"/>
      <c r="L26" s="657"/>
      <c r="M26" s="657"/>
      <c r="N26" s="657"/>
      <c r="O26" s="657"/>
      <c r="P26" s="657"/>
      <c r="Q26" s="658"/>
      <c r="R26" s="659">
        <v>247155</v>
      </c>
      <c r="S26" s="660"/>
      <c r="T26" s="660"/>
      <c r="U26" s="660"/>
      <c r="V26" s="660"/>
      <c r="W26" s="660"/>
      <c r="X26" s="660"/>
      <c r="Y26" s="661"/>
      <c r="Z26" s="662">
        <v>0.5</v>
      </c>
      <c r="AA26" s="662"/>
      <c r="AB26" s="662"/>
      <c r="AC26" s="662"/>
      <c r="AD26" s="663" t="s">
        <v>479</v>
      </c>
      <c r="AE26" s="663"/>
      <c r="AF26" s="663"/>
      <c r="AG26" s="663"/>
      <c r="AH26" s="663"/>
      <c r="AI26" s="663"/>
      <c r="AJ26" s="663"/>
      <c r="AK26" s="663"/>
      <c r="AL26" s="664" t="s">
        <v>89</v>
      </c>
      <c r="AM26" s="665"/>
      <c r="AN26" s="665"/>
      <c r="AO26" s="666"/>
      <c r="AP26" s="677" t="s">
        <v>216</v>
      </c>
      <c r="AQ26" s="697"/>
      <c r="AR26" s="697"/>
      <c r="AS26" s="697"/>
      <c r="AT26" s="697"/>
      <c r="AU26" s="697"/>
      <c r="AV26" s="697"/>
      <c r="AW26" s="697"/>
      <c r="AX26" s="697"/>
      <c r="AY26" s="697"/>
      <c r="AZ26" s="697"/>
      <c r="BA26" s="697"/>
      <c r="BB26" s="697"/>
      <c r="BC26" s="697"/>
      <c r="BD26" s="697"/>
      <c r="BE26" s="697"/>
      <c r="BF26" s="679"/>
      <c r="BG26" s="659" t="s">
        <v>89</v>
      </c>
      <c r="BH26" s="660"/>
      <c r="BI26" s="660"/>
      <c r="BJ26" s="660"/>
      <c r="BK26" s="660"/>
      <c r="BL26" s="660"/>
      <c r="BM26" s="660"/>
      <c r="BN26" s="661"/>
      <c r="BO26" s="662" t="s">
        <v>89</v>
      </c>
      <c r="BP26" s="662"/>
      <c r="BQ26" s="662"/>
      <c r="BR26" s="662"/>
      <c r="BS26" s="668" t="s">
        <v>479</v>
      </c>
      <c r="BT26" s="660"/>
      <c r="BU26" s="660"/>
      <c r="BV26" s="660"/>
      <c r="BW26" s="660"/>
      <c r="BX26" s="660"/>
      <c r="BY26" s="660"/>
      <c r="BZ26" s="660"/>
      <c r="CA26" s="660"/>
      <c r="CB26" s="669"/>
      <c r="CD26" s="674" t="s">
        <v>217</v>
      </c>
      <c r="CE26" s="675"/>
      <c r="CF26" s="675"/>
      <c r="CG26" s="675"/>
      <c r="CH26" s="675"/>
      <c r="CI26" s="675"/>
      <c r="CJ26" s="675"/>
      <c r="CK26" s="675"/>
      <c r="CL26" s="675"/>
      <c r="CM26" s="675"/>
      <c r="CN26" s="675"/>
      <c r="CO26" s="675"/>
      <c r="CP26" s="675"/>
      <c r="CQ26" s="676"/>
      <c r="CR26" s="659">
        <v>3644304</v>
      </c>
      <c r="CS26" s="660"/>
      <c r="CT26" s="660"/>
      <c r="CU26" s="660"/>
      <c r="CV26" s="660"/>
      <c r="CW26" s="660"/>
      <c r="CX26" s="660"/>
      <c r="CY26" s="661"/>
      <c r="CZ26" s="664">
        <v>7.6</v>
      </c>
      <c r="DA26" s="695"/>
      <c r="DB26" s="695"/>
      <c r="DC26" s="698"/>
      <c r="DD26" s="668">
        <v>3254842</v>
      </c>
      <c r="DE26" s="660"/>
      <c r="DF26" s="660"/>
      <c r="DG26" s="660"/>
      <c r="DH26" s="660"/>
      <c r="DI26" s="660"/>
      <c r="DJ26" s="660"/>
      <c r="DK26" s="661"/>
      <c r="DL26" s="668" t="s">
        <v>89</v>
      </c>
      <c r="DM26" s="660"/>
      <c r="DN26" s="660"/>
      <c r="DO26" s="660"/>
      <c r="DP26" s="660"/>
      <c r="DQ26" s="660"/>
      <c r="DR26" s="660"/>
      <c r="DS26" s="660"/>
      <c r="DT26" s="660"/>
      <c r="DU26" s="660"/>
      <c r="DV26" s="661"/>
      <c r="DW26" s="664" t="s">
        <v>89</v>
      </c>
      <c r="DX26" s="695"/>
      <c r="DY26" s="695"/>
      <c r="DZ26" s="695"/>
      <c r="EA26" s="695"/>
      <c r="EB26" s="695"/>
      <c r="EC26" s="696"/>
    </row>
    <row r="27" spans="2:133" ht="11.25" customHeight="1" x14ac:dyDescent="0.15">
      <c r="B27" s="656" t="s">
        <v>218</v>
      </c>
      <c r="C27" s="657"/>
      <c r="D27" s="657"/>
      <c r="E27" s="657"/>
      <c r="F27" s="657"/>
      <c r="G27" s="657"/>
      <c r="H27" s="657"/>
      <c r="I27" s="657"/>
      <c r="J27" s="657"/>
      <c r="K27" s="657"/>
      <c r="L27" s="657"/>
      <c r="M27" s="657"/>
      <c r="N27" s="657"/>
      <c r="O27" s="657"/>
      <c r="P27" s="657"/>
      <c r="Q27" s="658"/>
      <c r="R27" s="659">
        <v>10229474</v>
      </c>
      <c r="S27" s="660"/>
      <c r="T27" s="660"/>
      <c r="U27" s="660"/>
      <c r="V27" s="660"/>
      <c r="W27" s="660"/>
      <c r="X27" s="660"/>
      <c r="Y27" s="661"/>
      <c r="Z27" s="662">
        <v>21.1</v>
      </c>
      <c r="AA27" s="662"/>
      <c r="AB27" s="662"/>
      <c r="AC27" s="662"/>
      <c r="AD27" s="663" t="s">
        <v>89</v>
      </c>
      <c r="AE27" s="663"/>
      <c r="AF27" s="663"/>
      <c r="AG27" s="663"/>
      <c r="AH27" s="663"/>
      <c r="AI27" s="663"/>
      <c r="AJ27" s="663"/>
      <c r="AK27" s="663"/>
      <c r="AL27" s="664" t="s">
        <v>89</v>
      </c>
      <c r="AM27" s="665"/>
      <c r="AN27" s="665"/>
      <c r="AO27" s="666"/>
      <c r="AP27" s="656" t="s">
        <v>219</v>
      </c>
      <c r="AQ27" s="657"/>
      <c r="AR27" s="657"/>
      <c r="AS27" s="657"/>
      <c r="AT27" s="657"/>
      <c r="AU27" s="657"/>
      <c r="AV27" s="657"/>
      <c r="AW27" s="657"/>
      <c r="AX27" s="657"/>
      <c r="AY27" s="657"/>
      <c r="AZ27" s="657"/>
      <c r="BA27" s="657"/>
      <c r="BB27" s="657"/>
      <c r="BC27" s="657"/>
      <c r="BD27" s="657"/>
      <c r="BE27" s="657"/>
      <c r="BF27" s="658"/>
      <c r="BG27" s="659">
        <v>15817910</v>
      </c>
      <c r="BH27" s="660"/>
      <c r="BI27" s="660"/>
      <c r="BJ27" s="660"/>
      <c r="BK27" s="660"/>
      <c r="BL27" s="660"/>
      <c r="BM27" s="660"/>
      <c r="BN27" s="661"/>
      <c r="BO27" s="662">
        <v>100</v>
      </c>
      <c r="BP27" s="662"/>
      <c r="BQ27" s="662"/>
      <c r="BR27" s="662"/>
      <c r="BS27" s="668">
        <v>230866</v>
      </c>
      <c r="BT27" s="660"/>
      <c r="BU27" s="660"/>
      <c r="BV27" s="660"/>
      <c r="BW27" s="660"/>
      <c r="BX27" s="660"/>
      <c r="BY27" s="660"/>
      <c r="BZ27" s="660"/>
      <c r="CA27" s="660"/>
      <c r="CB27" s="669"/>
      <c r="CD27" s="674" t="s">
        <v>220</v>
      </c>
      <c r="CE27" s="675"/>
      <c r="CF27" s="675"/>
      <c r="CG27" s="675"/>
      <c r="CH27" s="675"/>
      <c r="CI27" s="675"/>
      <c r="CJ27" s="675"/>
      <c r="CK27" s="675"/>
      <c r="CL27" s="675"/>
      <c r="CM27" s="675"/>
      <c r="CN27" s="675"/>
      <c r="CO27" s="675"/>
      <c r="CP27" s="675"/>
      <c r="CQ27" s="676"/>
      <c r="CR27" s="659">
        <v>9727971</v>
      </c>
      <c r="CS27" s="693"/>
      <c r="CT27" s="693"/>
      <c r="CU27" s="693"/>
      <c r="CV27" s="693"/>
      <c r="CW27" s="693"/>
      <c r="CX27" s="693"/>
      <c r="CY27" s="694"/>
      <c r="CZ27" s="664">
        <v>20.399999999999999</v>
      </c>
      <c r="DA27" s="695"/>
      <c r="DB27" s="695"/>
      <c r="DC27" s="698"/>
      <c r="DD27" s="668">
        <v>3315378</v>
      </c>
      <c r="DE27" s="693"/>
      <c r="DF27" s="693"/>
      <c r="DG27" s="693"/>
      <c r="DH27" s="693"/>
      <c r="DI27" s="693"/>
      <c r="DJ27" s="693"/>
      <c r="DK27" s="694"/>
      <c r="DL27" s="668">
        <v>3315378</v>
      </c>
      <c r="DM27" s="693"/>
      <c r="DN27" s="693"/>
      <c r="DO27" s="693"/>
      <c r="DP27" s="693"/>
      <c r="DQ27" s="693"/>
      <c r="DR27" s="693"/>
      <c r="DS27" s="693"/>
      <c r="DT27" s="693"/>
      <c r="DU27" s="693"/>
      <c r="DV27" s="694"/>
      <c r="DW27" s="664">
        <v>12.9</v>
      </c>
      <c r="DX27" s="695"/>
      <c r="DY27" s="695"/>
      <c r="DZ27" s="695"/>
      <c r="EA27" s="695"/>
      <c r="EB27" s="695"/>
      <c r="EC27" s="696"/>
    </row>
    <row r="28" spans="2:133" ht="11.25" customHeight="1" x14ac:dyDescent="0.15">
      <c r="B28" s="701" t="s">
        <v>221</v>
      </c>
      <c r="C28" s="702"/>
      <c r="D28" s="702"/>
      <c r="E28" s="702"/>
      <c r="F28" s="702"/>
      <c r="G28" s="702"/>
      <c r="H28" s="702"/>
      <c r="I28" s="702"/>
      <c r="J28" s="702"/>
      <c r="K28" s="702"/>
      <c r="L28" s="702"/>
      <c r="M28" s="702"/>
      <c r="N28" s="702"/>
      <c r="O28" s="702"/>
      <c r="P28" s="702"/>
      <c r="Q28" s="703"/>
      <c r="R28" s="659">
        <v>299131</v>
      </c>
      <c r="S28" s="660"/>
      <c r="T28" s="660"/>
      <c r="U28" s="660"/>
      <c r="V28" s="660"/>
      <c r="W28" s="660"/>
      <c r="X28" s="660"/>
      <c r="Y28" s="661"/>
      <c r="Z28" s="662">
        <v>0.6</v>
      </c>
      <c r="AA28" s="662"/>
      <c r="AB28" s="662"/>
      <c r="AC28" s="662"/>
      <c r="AD28" s="663">
        <v>299131</v>
      </c>
      <c r="AE28" s="663"/>
      <c r="AF28" s="663"/>
      <c r="AG28" s="663"/>
      <c r="AH28" s="663"/>
      <c r="AI28" s="663"/>
      <c r="AJ28" s="663"/>
      <c r="AK28" s="663"/>
      <c r="AL28" s="664">
        <v>1.3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222</v>
      </c>
      <c r="CE28" s="675"/>
      <c r="CF28" s="675"/>
      <c r="CG28" s="675"/>
      <c r="CH28" s="675"/>
      <c r="CI28" s="675"/>
      <c r="CJ28" s="675"/>
      <c r="CK28" s="675"/>
      <c r="CL28" s="675"/>
      <c r="CM28" s="675"/>
      <c r="CN28" s="675"/>
      <c r="CO28" s="675"/>
      <c r="CP28" s="675"/>
      <c r="CQ28" s="676"/>
      <c r="CR28" s="659">
        <v>6519417</v>
      </c>
      <c r="CS28" s="660"/>
      <c r="CT28" s="660"/>
      <c r="CU28" s="660"/>
      <c r="CV28" s="660"/>
      <c r="CW28" s="660"/>
      <c r="CX28" s="660"/>
      <c r="CY28" s="661"/>
      <c r="CZ28" s="664">
        <v>13.6</v>
      </c>
      <c r="DA28" s="695"/>
      <c r="DB28" s="695"/>
      <c r="DC28" s="698"/>
      <c r="DD28" s="668">
        <v>6338651</v>
      </c>
      <c r="DE28" s="660"/>
      <c r="DF28" s="660"/>
      <c r="DG28" s="660"/>
      <c r="DH28" s="660"/>
      <c r="DI28" s="660"/>
      <c r="DJ28" s="660"/>
      <c r="DK28" s="661"/>
      <c r="DL28" s="668">
        <v>6238651</v>
      </c>
      <c r="DM28" s="660"/>
      <c r="DN28" s="660"/>
      <c r="DO28" s="660"/>
      <c r="DP28" s="660"/>
      <c r="DQ28" s="660"/>
      <c r="DR28" s="660"/>
      <c r="DS28" s="660"/>
      <c r="DT28" s="660"/>
      <c r="DU28" s="660"/>
      <c r="DV28" s="661"/>
      <c r="DW28" s="664">
        <v>24.3</v>
      </c>
      <c r="DX28" s="695"/>
      <c r="DY28" s="695"/>
      <c r="DZ28" s="695"/>
      <c r="EA28" s="695"/>
      <c r="EB28" s="695"/>
      <c r="EC28" s="696"/>
    </row>
    <row r="29" spans="2:133" ht="11.25" customHeight="1" x14ac:dyDescent="0.15">
      <c r="B29" s="656" t="s">
        <v>223</v>
      </c>
      <c r="C29" s="657"/>
      <c r="D29" s="657"/>
      <c r="E29" s="657"/>
      <c r="F29" s="657"/>
      <c r="G29" s="657"/>
      <c r="H29" s="657"/>
      <c r="I29" s="657"/>
      <c r="J29" s="657"/>
      <c r="K29" s="657"/>
      <c r="L29" s="657"/>
      <c r="M29" s="657"/>
      <c r="N29" s="657"/>
      <c r="O29" s="657"/>
      <c r="P29" s="657"/>
      <c r="Q29" s="658"/>
      <c r="R29" s="659">
        <v>3399528</v>
      </c>
      <c r="S29" s="660"/>
      <c r="T29" s="660"/>
      <c r="U29" s="660"/>
      <c r="V29" s="660"/>
      <c r="W29" s="660"/>
      <c r="X29" s="660"/>
      <c r="Y29" s="661"/>
      <c r="Z29" s="662">
        <v>7</v>
      </c>
      <c r="AA29" s="662"/>
      <c r="AB29" s="662"/>
      <c r="AC29" s="662"/>
      <c r="AD29" s="663" t="s">
        <v>89</v>
      </c>
      <c r="AE29" s="663"/>
      <c r="AF29" s="663"/>
      <c r="AG29" s="663"/>
      <c r="AH29" s="663"/>
      <c r="AI29" s="663"/>
      <c r="AJ29" s="663"/>
      <c r="AK29" s="663"/>
      <c r="AL29" s="664" t="s">
        <v>89</v>
      </c>
      <c r="AM29" s="665"/>
      <c r="AN29" s="665"/>
      <c r="AO29" s="666"/>
      <c r="AP29" s="638" t="s">
        <v>159</v>
      </c>
      <c r="AQ29" s="639"/>
      <c r="AR29" s="639"/>
      <c r="AS29" s="639"/>
      <c r="AT29" s="639"/>
      <c r="AU29" s="639"/>
      <c r="AV29" s="639"/>
      <c r="AW29" s="639"/>
      <c r="AX29" s="639"/>
      <c r="AY29" s="639"/>
      <c r="AZ29" s="639"/>
      <c r="BA29" s="639"/>
      <c r="BB29" s="639"/>
      <c r="BC29" s="639"/>
      <c r="BD29" s="639"/>
      <c r="BE29" s="639"/>
      <c r="BF29" s="640"/>
      <c r="BG29" s="638" t="s">
        <v>224</v>
      </c>
      <c r="BH29" s="699"/>
      <c r="BI29" s="699"/>
      <c r="BJ29" s="699"/>
      <c r="BK29" s="699"/>
      <c r="BL29" s="699"/>
      <c r="BM29" s="699"/>
      <c r="BN29" s="699"/>
      <c r="BO29" s="699"/>
      <c r="BP29" s="699"/>
      <c r="BQ29" s="700"/>
      <c r="BR29" s="638" t="s">
        <v>225</v>
      </c>
      <c r="BS29" s="699"/>
      <c r="BT29" s="699"/>
      <c r="BU29" s="699"/>
      <c r="BV29" s="699"/>
      <c r="BW29" s="699"/>
      <c r="BX29" s="699"/>
      <c r="BY29" s="699"/>
      <c r="BZ29" s="699"/>
      <c r="CA29" s="699"/>
      <c r="CB29" s="700"/>
      <c r="CD29" s="716" t="s">
        <v>226</v>
      </c>
      <c r="CE29" s="717"/>
      <c r="CF29" s="674" t="s">
        <v>50</v>
      </c>
      <c r="CG29" s="675"/>
      <c r="CH29" s="675"/>
      <c r="CI29" s="675"/>
      <c r="CJ29" s="675"/>
      <c r="CK29" s="675"/>
      <c r="CL29" s="675"/>
      <c r="CM29" s="675"/>
      <c r="CN29" s="675"/>
      <c r="CO29" s="675"/>
      <c r="CP29" s="675"/>
      <c r="CQ29" s="676"/>
      <c r="CR29" s="659">
        <v>6519217</v>
      </c>
      <c r="CS29" s="693"/>
      <c r="CT29" s="693"/>
      <c r="CU29" s="693"/>
      <c r="CV29" s="693"/>
      <c r="CW29" s="693"/>
      <c r="CX29" s="693"/>
      <c r="CY29" s="694"/>
      <c r="CZ29" s="664">
        <v>13.6</v>
      </c>
      <c r="DA29" s="695"/>
      <c r="DB29" s="695"/>
      <c r="DC29" s="698"/>
      <c r="DD29" s="668">
        <v>6338451</v>
      </c>
      <c r="DE29" s="693"/>
      <c r="DF29" s="693"/>
      <c r="DG29" s="693"/>
      <c r="DH29" s="693"/>
      <c r="DI29" s="693"/>
      <c r="DJ29" s="693"/>
      <c r="DK29" s="694"/>
      <c r="DL29" s="668">
        <v>6238451</v>
      </c>
      <c r="DM29" s="693"/>
      <c r="DN29" s="693"/>
      <c r="DO29" s="693"/>
      <c r="DP29" s="693"/>
      <c r="DQ29" s="693"/>
      <c r="DR29" s="693"/>
      <c r="DS29" s="693"/>
      <c r="DT29" s="693"/>
      <c r="DU29" s="693"/>
      <c r="DV29" s="694"/>
      <c r="DW29" s="664">
        <v>24.3</v>
      </c>
      <c r="DX29" s="695"/>
      <c r="DY29" s="695"/>
      <c r="DZ29" s="695"/>
      <c r="EA29" s="695"/>
      <c r="EB29" s="695"/>
      <c r="EC29" s="696"/>
    </row>
    <row r="30" spans="2:133" ht="11.25" customHeight="1" x14ac:dyDescent="0.15">
      <c r="B30" s="656" t="s">
        <v>227</v>
      </c>
      <c r="C30" s="657"/>
      <c r="D30" s="657"/>
      <c r="E30" s="657"/>
      <c r="F30" s="657"/>
      <c r="G30" s="657"/>
      <c r="H30" s="657"/>
      <c r="I30" s="657"/>
      <c r="J30" s="657"/>
      <c r="K30" s="657"/>
      <c r="L30" s="657"/>
      <c r="M30" s="657"/>
      <c r="N30" s="657"/>
      <c r="O30" s="657"/>
      <c r="P30" s="657"/>
      <c r="Q30" s="658"/>
      <c r="R30" s="659">
        <v>102313</v>
      </c>
      <c r="S30" s="660"/>
      <c r="T30" s="660"/>
      <c r="U30" s="660"/>
      <c r="V30" s="660"/>
      <c r="W30" s="660"/>
      <c r="X30" s="660"/>
      <c r="Y30" s="661"/>
      <c r="Z30" s="662">
        <v>0.2</v>
      </c>
      <c r="AA30" s="662"/>
      <c r="AB30" s="662"/>
      <c r="AC30" s="662"/>
      <c r="AD30" s="663">
        <v>16986</v>
      </c>
      <c r="AE30" s="663"/>
      <c r="AF30" s="663"/>
      <c r="AG30" s="663"/>
      <c r="AH30" s="663"/>
      <c r="AI30" s="663"/>
      <c r="AJ30" s="663"/>
      <c r="AK30" s="663"/>
      <c r="AL30" s="664">
        <v>0.1</v>
      </c>
      <c r="AM30" s="665"/>
      <c r="AN30" s="665"/>
      <c r="AO30" s="666"/>
      <c r="AP30" s="707" t="s">
        <v>228</v>
      </c>
      <c r="AQ30" s="708"/>
      <c r="AR30" s="708"/>
      <c r="AS30" s="708"/>
      <c r="AT30" s="713" t="s">
        <v>229</v>
      </c>
      <c r="AU30" s="393"/>
      <c r="AV30" s="393"/>
      <c r="AW30" s="393"/>
      <c r="AX30" s="645" t="s">
        <v>130</v>
      </c>
      <c r="AY30" s="646"/>
      <c r="AZ30" s="646"/>
      <c r="BA30" s="646"/>
      <c r="BB30" s="646"/>
      <c r="BC30" s="646"/>
      <c r="BD30" s="646"/>
      <c r="BE30" s="646"/>
      <c r="BF30" s="647"/>
      <c r="BG30" s="725">
        <v>99.2</v>
      </c>
      <c r="BH30" s="726"/>
      <c r="BI30" s="726"/>
      <c r="BJ30" s="726"/>
      <c r="BK30" s="726"/>
      <c r="BL30" s="726"/>
      <c r="BM30" s="654">
        <v>95.6</v>
      </c>
      <c r="BN30" s="726"/>
      <c r="BO30" s="726"/>
      <c r="BP30" s="726"/>
      <c r="BQ30" s="727"/>
      <c r="BR30" s="725">
        <v>99.1</v>
      </c>
      <c r="BS30" s="726"/>
      <c r="BT30" s="726"/>
      <c r="BU30" s="726"/>
      <c r="BV30" s="726"/>
      <c r="BW30" s="726"/>
      <c r="BX30" s="654">
        <v>93.8</v>
      </c>
      <c r="BY30" s="726"/>
      <c r="BZ30" s="726"/>
      <c r="CA30" s="726"/>
      <c r="CB30" s="727"/>
      <c r="CD30" s="718"/>
      <c r="CE30" s="719"/>
      <c r="CF30" s="674" t="s">
        <v>230</v>
      </c>
      <c r="CG30" s="675"/>
      <c r="CH30" s="675"/>
      <c r="CI30" s="675"/>
      <c r="CJ30" s="675"/>
      <c r="CK30" s="675"/>
      <c r="CL30" s="675"/>
      <c r="CM30" s="675"/>
      <c r="CN30" s="675"/>
      <c r="CO30" s="675"/>
      <c r="CP30" s="675"/>
      <c r="CQ30" s="676"/>
      <c r="CR30" s="659">
        <v>5961368</v>
      </c>
      <c r="CS30" s="660"/>
      <c r="CT30" s="660"/>
      <c r="CU30" s="660"/>
      <c r="CV30" s="660"/>
      <c r="CW30" s="660"/>
      <c r="CX30" s="660"/>
      <c r="CY30" s="661"/>
      <c r="CZ30" s="664">
        <v>12.5</v>
      </c>
      <c r="DA30" s="695"/>
      <c r="DB30" s="695"/>
      <c r="DC30" s="698"/>
      <c r="DD30" s="668">
        <v>5793267</v>
      </c>
      <c r="DE30" s="660"/>
      <c r="DF30" s="660"/>
      <c r="DG30" s="660"/>
      <c r="DH30" s="660"/>
      <c r="DI30" s="660"/>
      <c r="DJ30" s="660"/>
      <c r="DK30" s="661"/>
      <c r="DL30" s="668">
        <v>5693267</v>
      </c>
      <c r="DM30" s="660"/>
      <c r="DN30" s="660"/>
      <c r="DO30" s="660"/>
      <c r="DP30" s="660"/>
      <c r="DQ30" s="660"/>
      <c r="DR30" s="660"/>
      <c r="DS30" s="660"/>
      <c r="DT30" s="660"/>
      <c r="DU30" s="660"/>
      <c r="DV30" s="661"/>
      <c r="DW30" s="664">
        <v>22.2</v>
      </c>
      <c r="DX30" s="695"/>
      <c r="DY30" s="695"/>
      <c r="DZ30" s="695"/>
      <c r="EA30" s="695"/>
      <c r="EB30" s="695"/>
      <c r="EC30" s="696"/>
    </row>
    <row r="31" spans="2:133" ht="11.25" customHeight="1" x14ac:dyDescent="0.15">
      <c r="B31" s="656" t="s">
        <v>231</v>
      </c>
      <c r="C31" s="657"/>
      <c r="D31" s="657"/>
      <c r="E31" s="657"/>
      <c r="F31" s="657"/>
      <c r="G31" s="657"/>
      <c r="H31" s="657"/>
      <c r="I31" s="657"/>
      <c r="J31" s="657"/>
      <c r="K31" s="657"/>
      <c r="L31" s="657"/>
      <c r="M31" s="657"/>
      <c r="N31" s="657"/>
      <c r="O31" s="657"/>
      <c r="P31" s="657"/>
      <c r="Q31" s="658"/>
      <c r="R31" s="659">
        <v>352781</v>
      </c>
      <c r="S31" s="660"/>
      <c r="T31" s="660"/>
      <c r="U31" s="660"/>
      <c r="V31" s="660"/>
      <c r="W31" s="660"/>
      <c r="X31" s="660"/>
      <c r="Y31" s="661"/>
      <c r="Z31" s="662">
        <v>0.7</v>
      </c>
      <c r="AA31" s="662"/>
      <c r="AB31" s="662"/>
      <c r="AC31" s="662"/>
      <c r="AD31" s="663" t="s">
        <v>479</v>
      </c>
      <c r="AE31" s="663"/>
      <c r="AF31" s="663"/>
      <c r="AG31" s="663"/>
      <c r="AH31" s="663"/>
      <c r="AI31" s="663"/>
      <c r="AJ31" s="663"/>
      <c r="AK31" s="663"/>
      <c r="AL31" s="664" t="s">
        <v>89</v>
      </c>
      <c r="AM31" s="665"/>
      <c r="AN31" s="665"/>
      <c r="AO31" s="666"/>
      <c r="AP31" s="709"/>
      <c r="AQ31" s="710"/>
      <c r="AR31" s="710"/>
      <c r="AS31" s="710"/>
      <c r="AT31" s="714"/>
      <c r="AU31" s="394" t="s">
        <v>232</v>
      </c>
      <c r="AV31" s="394"/>
      <c r="AW31" s="394"/>
      <c r="AX31" s="656" t="s">
        <v>233</v>
      </c>
      <c r="AY31" s="657"/>
      <c r="AZ31" s="657"/>
      <c r="BA31" s="657"/>
      <c r="BB31" s="657"/>
      <c r="BC31" s="657"/>
      <c r="BD31" s="657"/>
      <c r="BE31" s="657"/>
      <c r="BF31" s="658"/>
      <c r="BG31" s="722">
        <v>99.3</v>
      </c>
      <c r="BH31" s="693"/>
      <c r="BI31" s="693"/>
      <c r="BJ31" s="693"/>
      <c r="BK31" s="693"/>
      <c r="BL31" s="693"/>
      <c r="BM31" s="665">
        <v>96.5</v>
      </c>
      <c r="BN31" s="723"/>
      <c r="BO31" s="723"/>
      <c r="BP31" s="723"/>
      <c r="BQ31" s="724"/>
      <c r="BR31" s="722">
        <v>99.2</v>
      </c>
      <c r="BS31" s="693"/>
      <c r="BT31" s="693"/>
      <c r="BU31" s="693"/>
      <c r="BV31" s="693"/>
      <c r="BW31" s="693"/>
      <c r="BX31" s="665">
        <v>95.9</v>
      </c>
      <c r="BY31" s="723"/>
      <c r="BZ31" s="723"/>
      <c r="CA31" s="723"/>
      <c r="CB31" s="724"/>
      <c r="CD31" s="718"/>
      <c r="CE31" s="719"/>
      <c r="CF31" s="674" t="s">
        <v>234</v>
      </c>
      <c r="CG31" s="675"/>
      <c r="CH31" s="675"/>
      <c r="CI31" s="675"/>
      <c r="CJ31" s="675"/>
      <c r="CK31" s="675"/>
      <c r="CL31" s="675"/>
      <c r="CM31" s="675"/>
      <c r="CN31" s="675"/>
      <c r="CO31" s="675"/>
      <c r="CP31" s="675"/>
      <c r="CQ31" s="676"/>
      <c r="CR31" s="659">
        <v>557849</v>
      </c>
      <c r="CS31" s="693"/>
      <c r="CT31" s="693"/>
      <c r="CU31" s="693"/>
      <c r="CV31" s="693"/>
      <c r="CW31" s="693"/>
      <c r="CX31" s="693"/>
      <c r="CY31" s="694"/>
      <c r="CZ31" s="664">
        <v>1.2</v>
      </c>
      <c r="DA31" s="695"/>
      <c r="DB31" s="695"/>
      <c r="DC31" s="698"/>
      <c r="DD31" s="668">
        <v>545184</v>
      </c>
      <c r="DE31" s="693"/>
      <c r="DF31" s="693"/>
      <c r="DG31" s="693"/>
      <c r="DH31" s="693"/>
      <c r="DI31" s="693"/>
      <c r="DJ31" s="693"/>
      <c r="DK31" s="694"/>
      <c r="DL31" s="668">
        <v>545184</v>
      </c>
      <c r="DM31" s="693"/>
      <c r="DN31" s="693"/>
      <c r="DO31" s="693"/>
      <c r="DP31" s="693"/>
      <c r="DQ31" s="693"/>
      <c r="DR31" s="693"/>
      <c r="DS31" s="693"/>
      <c r="DT31" s="693"/>
      <c r="DU31" s="693"/>
      <c r="DV31" s="694"/>
      <c r="DW31" s="664">
        <v>2.1</v>
      </c>
      <c r="DX31" s="695"/>
      <c r="DY31" s="695"/>
      <c r="DZ31" s="695"/>
      <c r="EA31" s="695"/>
      <c r="EB31" s="695"/>
      <c r="EC31" s="696"/>
    </row>
    <row r="32" spans="2:133" ht="11.25" customHeight="1" x14ac:dyDescent="0.15">
      <c r="B32" s="656" t="s">
        <v>235</v>
      </c>
      <c r="C32" s="657"/>
      <c r="D32" s="657"/>
      <c r="E32" s="657"/>
      <c r="F32" s="657"/>
      <c r="G32" s="657"/>
      <c r="H32" s="657"/>
      <c r="I32" s="657"/>
      <c r="J32" s="657"/>
      <c r="K32" s="657"/>
      <c r="L32" s="657"/>
      <c r="M32" s="657"/>
      <c r="N32" s="657"/>
      <c r="O32" s="657"/>
      <c r="P32" s="657"/>
      <c r="Q32" s="658"/>
      <c r="R32" s="659">
        <v>1101324</v>
      </c>
      <c r="S32" s="660"/>
      <c r="T32" s="660"/>
      <c r="U32" s="660"/>
      <c r="V32" s="660"/>
      <c r="W32" s="660"/>
      <c r="X32" s="660"/>
      <c r="Y32" s="661"/>
      <c r="Z32" s="662">
        <v>2.2999999999999998</v>
      </c>
      <c r="AA32" s="662"/>
      <c r="AB32" s="662"/>
      <c r="AC32" s="662"/>
      <c r="AD32" s="663" t="s">
        <v>479</v>
      </c>
      <c r="AE32" s="663"/>
      <c r="AF32" s="663"/>
      <c r="AG32" s="663"/>
      <c r="AH32" s="663"/>
      <c r="AI32" s="663"/>
      <c r="AJ32" s="663"/>
      <c r="AK32" s="663"/>
      <c r="AL32" s="664" t="s">
        <v>89</v>
      </c>
      <c r="AM32" s="665"/>
      <c r="AN32" s="665"/>
      <c r="AO32" s="666"/>
      <c r="AP32" s="711"/>
      <c r="AQ32" s="712"/>
      <c r="AR32" s="712"/>
      <c r="AS32" s="712"/>
      <c r="AT32" s="715"/>
      <c r="AU32" s="395"/>
      <c r="AV32" s="395"/>
      <c r="AW32" s="395"/>
      <c r="AX32" s="704" t="s">
        <v>236</v>
      </c>
      <c r="AY32" s="705"/>
      <c r="AZ32" s="705"/>
      <c r="BA32" s="705"/>
      <c r="BB32" s="705"/>
      <c r="BC32" s="705"/>
      <c r="BD32" s="705"/>
      <c r="BE32" s="705"/>
      <c r="BF32" s="706"/>
      <c r="BG32" s="728">
        <v>99.1</v>
      </c>
      <c r="BH32" s="729"/>
      <c r="BI32" s="729"/>
      <c r="BJ32" s="729"/>
      <c r="BK32" s="729"/>
      <c r="BL32" s="729"/>
      <c r="BM32" s="730">
        <v>94</v>
      </c>
      <c r="BN32" s="729"/>
      <c r="BO32" s="729"/>
      <c r="BP32" s="729"/>
      <c r="BQ32" s="731"/>
      <c r="BR32" s="728">
        <v>98.9</v>
      </c>
      <c r="BS32" s="729"/>
      <c r="BT32" s="729"/>
      <c r="BU32" s="729"/>
      <c r="BV32" s="729"/>
      <c r="BW32" s="729"/>
      <c r="BX32" s="730">
        <v>91.1</v>
      </c>
      <c r="BY32" s="729"/>
      <c r="BZ32" s="729"/>
      <c r="CA32" s="729"/>
      <c r="CB32" s="731"/>
      <c r="CD32" s="720"/>
      <c r="CE32" s="721"/>
      <c r="CF32" s="674" t="s">
        <v>237</v>
      </c>
      <c r="CG32" s="675"/>
      <c r="CH32" s="675"/>
      <c r="CI32" s="675"/>
      <c r="CJ32" s="675"/>
      <c r="CK32" s="675"/>
      <c r="CL32" s="675"/>
      <c r="CM32" s="675"/>
      <c r="CN32" s="675"/>
      <c r="CO32" s="675"/>
      <c r="CP32" s="675"/>
      <c r="CQ32" s="676"/>
      <c r="CR32" s="659">
        <v>200</v>
      </c>
      <c r="CS32" s="660"/>
      <c r="CT32" s="660"/>
      <c r="CU32" s="660"/>
      <c r="CV32" s="660"/>
      <c r="CW32" s="660"/>
      <c r="CX32" s="660"/>
      <c r="CY32" s="661"/>
      <c r="CZ32" s="664">
        <v>0</v>
      </c>
      <c r="DA32" s="695"/>
      <c r="DB32" s="695"/>
      <c r="DC32" s="698"/>
      <c r="DD32" s="668">
        <v>200</v>
      </c>
      <c r="DE32" s="660"/>
      <c r="DF32" s="660"/>
      <c r="DG32" s="660"/>
      <c r="DH32" s="660"/>
      <c r="DI32" s="660"/>
      <c r="DJ32" s="660"/>
      <c r="DK32" s="661"/>
      <c r="DL32" s="668">
        <v>200</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238</v>
      </c>
      <c r="C33" s="657"/>
      <c r="D33" s="657"/>
      <c r="E33" s="657"/>
      <c r="F33" s="657"/>
      <c r="G33" s="657"/>
      <c r="H33" s="657"/>
      <c r="I33" s="657"/>
      <c r="J33" s="657"/>
      <c r="K33" s="657"/>
      <c r="L33" s="657"/>
      <c r="M33" s="657"/>
      <c r="N33" s="657"/>
      <c r="O33" s="657"/>
      <c r="P33" s="657"/>
      <c r="Q33" s="658"/>
      <c r="R33" s="659">
        <v>309165</v>
      </c>
      <c r="S33" s="660"/>
      <c r="T33" s="660"/>
      <c r="U33" s="660"/>
      <c r="V33" s="660"/>
      <c r="W33" s="660"/>
      <c r="X33" s="660"/>
      <c r="Y33" s="661"/>
      <c r="Z33" s="662">
        <v>0.6</v>
      </c>
      <c r="AA33" s="662"/>
      <c r="AB33" s="662"/>
      <c r="AC33" s="662"/>
      <c r="AD33" s="663" t="s">
        <v>89</v>
      </c>
      <c r="AE33" s="663"/>
      <c r="AF33" s="663"/>
      <c r="AG33" s="663"/>
      <c r="AH33" s="663"/>
      <c r="AI33" s="663"/>
      <c r="AJ33" s="663"/>
      <c r="AK33" s="663"/>
      <c r="AL33" s="664" t="s">
        <v>89</v>
      </c>
      <c r="AM33" s="665"/>
      <c r="AN33" s="665"/>
      <c r="AO33" s="666"/>
      <c r="AP33" s="200"/>
      <c r="AQ33" s="201"/>
      <c r="AR33" s="394"/>
      <c r="AS33" s="393"/>
      <c r="AT33" s="393"/>
      <c r="AU33" s="393"/>
      <c r="AV33" s="393"/>
      <c r="AW33" s="393"/>
      <c r="AX33" s="393"/>
      <c r="AY33" s="393"/>
      <c r="AZ33" s="393"/>
      <c r="BA33" s="393"/>
      <c r="BB33" s="393"/>
      <c r="BC33" s="393"/>
      <c r="BD33" s="393"/>
      <c r="BE33" s="393"/>
      <c r="BF33" s="393"/>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239</v>
      </c>
      <c r="CE33" s="675"/>
      <c r="CF33" s="675"/>
      <c r="CG33" s="675"/>
      <c r="CH33" s="675"/>
      <c r="CI33" s="675"/>
      <c r="CJ33" s="675"/>
      <c r="CK33" s="675"/>
      <c r="CL33" s="675"/>
      <c r="CM33" s="675"/>
      <c r="CN33" s="675"/>
      <c r="CO33" s="675"/>
      <c r="CP33" s="675"/>
      <c r="CQ33" s="676"/>
      <c r="CR33" s="659">
        <v>15294448</v>
      </c>
      <c r="CS33" s="693"/>
      <c r="CT33" s="693"/>
      <c r="CU33" s="693"/>
      <c r="CV33" s="693"/>
      <c r="CW33" s="693"/>
      <c r="CX33" s="693"/>
      <c r="CY33" s="694"/>
      <c r="CZ33" s="664">
        <v>32</v>
      </c>
      <c r="DA33" s="695"/>
      <c r="DB33" s="695"/>
      <c r="DC33" s="698"/>
      <c r="DD33" s="668">
        <v>12403017</v>
      </c>
      <c r="DE33" s="693"/>
      <c r="DF33" s="693"/>
      <c r="DG33" s="693"/>
      <c r="DH33" s="693"/>
      <c r="DI33" s="693"/>
      <c r="DJ33" s="693"/>
      <c r="DK33" s="694"/>
      <c r="DL33" s="668">
        <v>9960011</v>
      </c>
      <c r="DM33" s="693"/>
      <c r="DN33" s="693"/>
      <c r="DO33" s="693"/>
      <c r="DP33" s="693"/>
      <c r="DQ33" s="693"/>
      <c r="DR33" s="693"/>
      <c r="DS33" s="693"/>
      <c r="DT33" s="693"/>
      <c r="DU33" s="693"/>
      <c r="DV33" s="694"/>
      <c r="DW33" s="664">
        <v>38.799999999999997</v>
      </c>
      <c r="DX33" s="695"/>
      <c r="DY33" s="695"/>
      <c r="DZ33" s="695"/>
      <c r="EA33" s="695"/>
      <c r="EB33" s="695"/>
      <c r="EC33" s="696"/>
    </row>
    <row r="34" spans="2:133" ht="11.25" customHeight="1" x14ac:dyDescent="0.15">
      <c r="B34" s="656" t="s">
        <v>240</v>
      </c>
      <c r="C34" s="657"/>
      <c r="D34" s="657"/>
      <c r="E34" s="657"/>
      <c r="F34" s="657"/>
      <c r="G34" s="657"/>
      <c r="H34" s="657"/>
      <c r="I34" s="657"/>
      <c r="J34" s="657"/>
      <c r="K34" s="657"/>
      <c r="L34" s="657"/>
      <c r="M34" s="657"/>
      <c r="N34" s="657"/>
      <c r="O34" s="657"/>
      <c r="P34" s="657"/>
      <c r="Q34" s="658"/>
      <c r="R34" s="659">
        <v>550407</v>
      </c>
      <c r="S34" s="660"/>
      <c r="T34" s="660"/>
      <c r="U34" s="660"/>
      <c r="V34" s="660"/>
      <c r="W34" s="660"/>
      <c r="X34" s="660"/>
      <c r="Y34" s="661"/>
      <c r="Z34" s="662">
        <v>1.1000000000000001</v>
      </c>
      <c r="AA34" s="662"/>
      <c r="AB34" s="662"/>
      <c r="AC34" s="662"/>
      <c r="AD34" s="663">
        <v>50</v>
      </c>
      <c r="AE34" s="663"/>
      <c r="AF34" s="663"/>
      <c r="AG34" s="663"/>
      <c r="AH34" s="663"/>
      <c r="AI34" s="663"/>
      <c r="AJ34" s="663"/>
      <c r="AK34" s="663"/>
      <c r="AL34" s="664">
        <v>0</v>
      </c>
      <c r="AM34" s="665"/>
      <c r="AN34" s="665"/>
      <c r="AO34" s="666"/>
      <c r="AP34" s="202"/>
      <c r="AQ34" s="638" t="s">
        <v>241</v>
      </c>
      <c r="AR34" s="639"/>
      <c r="AS34" s="639"/>
      <c r="AT34" s="639"/>
      <c r="AU34" s="639"/>
      <c r="AV34" s="639"/>
      <c r="AW34" s="639"/>
      <c r="AX34" s="639"/>
      <c r="AY34" s="639"/>
      <c r="AZ34" s="639"/>
      <c r="BA34" s="639"/>
      <c r="BB34" s="639"/>
      <c r="BC34" s="639"/>
      <c r="BD34" s="639"/>
      <c r="BE34" s="639"/>
      <c r="BF34" s="640"/>
      <c r="BG34" s="638" t="s">
        <v>242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516</v>
      </c>
      <c r="CE34" s="675"/>
      <c r="CF34" s="675"/>
      <c r="CG34" s="675"/>
      <c r="CH34" s="675"/>
      <c r="CI34" s="675"/>
      <c r="CJ34" s="675"/>
      <c r="CK34" s="675"/>
      <c r="CL34" s="675"/>
      <c r="CM34" s="675"/>
      <c r="CN34" s="675"/>
      <c r="CO34" s="675"/>
      <c r="CP34" s="675"/>
      <c r="CQ34" s="676"/>
      <c r="CR34" s="659">
        <v>5735786</v>
      </c>
      <c r="CS34" s="660"/>
      <c r="CT34" s="660"/>
      <c r="CU34" s="660"/>
      <c r="CV34" s="660"/>
      <c r="CW34" s="660"/>
      <c r="CX34" s="660"/>
      <c r="CY34" s="661"/>
      <c r="CZ34" s="664">
        <v>12</v>
      </c>
      <c r="DA34" s="695"/>
      <c r="DB34" s="695"/>
      <c r="DC34" s="698"/>
      <c r="DD34" s="668">
        <v>4400113</v>
      </c>
      <c r="DE34" s="660"/>
      <c r="DF34" s="660"/>
      <c r="DG34" s="660"/>
      <c r="DH34" s="660"/>
      <c r="DI34" s="660"/>
      <c r="DJ34" s="660"/>
      <c r="DK34" s="661"/>
      <c r="DL34" s="668">
        <v>3609482</v>
      </c>
      <c r="DM34" s="660"/>
      <c r="DN34" s="660"/>
      <c r="DO34" s="660"/>
      <c r="DP34" s="660"/>
      <c r="DQ34" s="660"/>
      <c r="DR34" s="660"/>
      <c r="DS34" s="660"/>
      <c r="DT34" s="660"/>
      <c r="DU34" s="660"/>
      <c r="DV34" s="661"/>
      <c r="DW34" s="664">
        <v>14.1</v>
      </c>
      <c r="DX34" s="695"/>
      <c r="DY34" s="695"/>
      <c r="DZ34" s="695"/>
      <c r="EA34" s="695"/>
      <c r="EB34" s="695"/>
      <c r="EC34" s="696"/>
    </row>
    <row r="35" spans="2:133" ht="11.25" customHeight="1" x14ac:dyDescent="0.15">
      <c r="B35" s="656" t="s">
        <v>243</v>
      </c>
      <c r="C35" s="657"/>
      <c r="D35" s="657"/>
      <c r="E35" s="657"/>
      <c r="F35" s="657"/>
      <c r="G35" s="657"/>
      <c r="H35" s="657"/>
      <c r="I35" s="657"/>
      <c r="J35" s="657"/>
      <c r="K35" s="657"/>
      <c r="L35" s="657"/>
      <c r="M35" s="657"/>
      <c r="N35" s="657"/>
      <c r="O35" s="657"/>
      <c r="P35" s="657"/>
      <c r="Q35" s="658"/>
      <c r="R35" s="659">
        <v>5873700</v>
      </c>
      <c r="S35" s="660"/>
      <c r="T35" s="660"/>
      <c r="U35" s="660"/>
      <c r="V35" s="660"/>
      <c r="W35" s="660"/>
      <c r="X35" s="660"/>
      <c r="Y35" s="661"/>
      <c r="Z35" s="662">
        <v>12.1</v>
      </c>
      <c r="AA35" s="662"/>
      <c r="AB35" s="662"/>
      <c r="AC35" s="662"/>
      <c r="AD35" s="663" t="s">
        <v>479</v>
      </c>
      <c r="AE35" s="663"/>
      <c r="AF35" s="663"/>
      <c r="AG35" s="663"/>
      <c r="AH35" s="663"/>
      <c r="AI35" s="663"/>
      <c r="AJ35" s="663"/>
      <c r="AK35" s="663"/>
      <c r="AL35" s="664" t="s">
        <v>89</v>
      </c>
      <c r="AM35" s="665"/>
      <c r="AN35" s="665"/>
      <c r="AO35" s="666"/>
      <c r="AP35" s="202"/>
      <c r="AQ35" s="732" t="s">
        <v>244</v>
      </c>
      <c r="AR35" s="733"/>
      <c r="AS35" s="733"/>
      <c r="AT35" s="733"/>
      <c r="AU35" s="733"/>
      <c r="AV35" s="733"/>
      <c r="AW35" s="733"/>
      <c r="AX35" s="733"/>
      <c r="AY35" s="734"/>
      <c r="AZ35" s="648">
        <v>6283686</v>
      </c>
      <c r="BA35" s="649"/>
      <c r="BB35" s="649"/>
      <c r="BC35" s="649"/>
      <c r="BD35" s="649"/>
      <c r="BE35" s="649"/>
      <c r="BF35" s="735"/>
      <c r="BG35" s="670" t="s">
        <v>245</v>
      </c>
      <c r="BH35" s="671"/>
      <c r="BI35" s="671"/>
      <c r="BJ35" s="671"/>
      <c r="BK35" s="671"/>
      <c r="BL35" s="671"/>
      <c r="BM35" s="671"/>
      <c r="BN35" s="671"/>
      <c r="BO35" s="671"/>
      <c r="BP35" s="671"/>
      <c r="BQ35" s="671"/>
      <c r="BR35" s="671"/>
      <c r="BS35" s="671"/>
      <c r="BT35" s="671"/>
      <c r="BU35" s="672"/>
      <c r="BV35" s="648">
        <v>231802</v>
      </c>
      <c r="BW35" s="649"/>
      <c r="BX35" s="649"/>
      <c r="BY35" s="649"/>
      <c r="BZ35" s="649"/>
      <c r="CA35" s="649"/>
      <c r="CB35" s="735"/>
      <c r="CD35" s="674" t="s">
        <v>517</v>
      </c>
      <c r="CE35" s="675"/>
      <c r="CF35" s="675"/>
      <c r="CG35" s="675"/>
      <c r="CH35" s="675"/>
      <c r="CI35" s="675"/>
      <c r="CJ35" s="675"/>
      <c r="CK35" s="675"/>
      <c r="CL35" s="675"/>
      <c r="CM35" s="675"/>
      <c r="CN35" s="675"/>
      <c r="CO35" s="675"/>
      <c r="CP35" s="675"/>
      <c r="CQ35" s="676"/>
      <c r="CR35" s="659">
        <v>720631</v>
      </c>
      <c r="CS35" s="693"/>
      <c r="CT35" s="693"/>
      <c r="CU35" s="693"/>
      <c r="CV35" s="693"/>
      <c r="CW35" s="693"/>
      <c r="CX35" s="693"/>
      <c r="CY35" s="694"/>
      <c r="CZ35" s="664">
        <v>1.5</v>
      </c>
      <c r="DA35" s="695"/>
      <c r="DB35" s="695"/>
      <c r="DC35" s="698"/>
      <c r="DD35" s="668">
        <v>515926</v>
      </c>
      <c r="DE35" s="693"/>
      <c r="DF35" s="693"/>
      <c r="DG35" s="693"/>
      <c r="DH35" s="693"/>
      <c r="DI35" s="693"/>
      <c r="DJ35" s="693"/>
      <c r="DK35" s="694"/>
      <c r="DL35" s="668">
        <v>278921</v>
      </c>
      <c r="DM35" s="693"/>
      <c r="DN35" s="693"/>
      <c r="DO35" s="693"/>
      <c r="DP35" s="693"/>
      <c r="DQ35" s="693"/>
      <c r="DR35" s="693"/>
      <c r="DS35" s="693"/>
      <c r="DT35" s="693"/>
      <c r="DU35" s="693"/>
      <c r="DV35" s="694"/>
      <c r="DW35" s="664">
        <v>1.1000000000000001</v>
      </c>
      <c r="DX35" s="695"/>
      <c r="DY35" s="695"/>
      <c r="DZ35" s="695"/>
      <c r="EA35" s="695"/>
      <c r="EB35" s="695"/>
      <c r="EC35" s="696"/>
    </row>
    <row r="36" spans="2:133" ht="11.25" customHeight="1" x14ac:dyDescent="0.15">
      <c r="B36" s="656" t="s">
        <v>246</v>
      </c>
      <c r="C36" s="657"/>
      <c r="D36" s="657"/>
      <c r="E36" s="657"/>
      <c r="F36" s="657"/>
      <c r="G36" s="657"/>
      <c r="H36" s="657"/>
      <c r="I36" s="657"/>
      <c r="J36" s="657"/>
      <c r="K36" s="657"/>
      <c r="L36" s="657"/>
      <c r="M36" s="657"/>
      <c r="N36" s="657"/>
      <c r="O36" s="657"/>
      <c r="P36" s="657"/>
      <c r="Q36" s="658"/>
      <c r="R36" s="659" t="s">
        <v>89</v>
      </c>
      <c r="S36" s="660"/>
      <c r="T36" s="660"/>
      <c r="U36" s="660"/>
      <c r="V36" s="660"/>
      <c r="W36" s="660"/>
      <c r="X36" s="660"/>
      <c r="Y36" s="661"/>
      <c r="Z36" s="662" t="s">
        <v>89</v>
      </c>
      <c r="AA36" s="662"/>
      <c r="AB36" s="662"/>
      <c r="AC36" s="662"/>
      <c r="AD36" s="663" t="s">
        <v>89</v>
      </c>
      <c r="AE36" s="663"/>
      <c r="AF36" s="663"/>
      <c r="AG36" s="663"/>
      <c r="AH36" s="663"/>
      <c r="AI36" s="663"/>
      <c r="AJ36" s="663"/>
      <c r="AK36" s="663"/>
      <c r="AL36" s="664" t="s">
        <v>479</v>
      </c>
      <c r="AM36" s="665"/>
      <c r="AN36" s="665"/>
      <c r="AO36" s="666"/>
      <c r="AQ36" s="736" t="s">
        <v>247</v>
      </c>
      <c r="AR36" s="737"/>
      <c r="AS36" s="737"/>
      <c r="AT36" s="737"/>
      <c r="AU36" s="737"/>
      <c r="AV36" s="737"/>
      <c r="AW36" s="737"/>
      <c r="AX36" s="737"/>
      <c r="AY36" s="738"/>
      <c r="AZ36" s="659">
        <v>2295760</v>
      </c>
      <c r="BA36" s="660"/>
      <c r="BB36" s="660"/>
      <c r="BC36" s="660"/>
      <c r="BD36" s="693"/>
      <c r="BE36" s="693"/>
      <c r="BF36" s="724"/>
      <c r="BG36" s="674" t="s">
        <v>248</v>
      </c>
      <c r="BH36" s="675"/>
      <c r="BI36" s="675"/>
      <c r="BJ36" s="675"/>
      <c r="BK36" s="675"/>
      <c r="BL36" s="675"/>
      <c r="BM36" s="675"/>
      <c r="BN36" s="675"/>
      <c r="BO36" s="675"/>
      <c r="BP36" s="675"/>
      <c r="BQ36" s="675"/>
      <c r="BR36" s="675"/>
      <c r="BS36" s="675"/>
      <c r="BT36" s="675"/>
      <c r="BU36" s="676"/>
      <c r="BV36" s="659">
        <v>161354</v>
      </c>
      <c r="BW36" s="660"/>
      <c r="BX36" s="660"/>
      <c r="BY36" s="660"/>
      <c r="BZ36" s="660"/>
      <c r="CA36" s="660"/>
      <c r="CB36" s="669"/>
      <c r="CD36" s="674" t="s">
        <v>249</v>
      </c>
      <c r="CE36" s="675"/>
      <c r="CF36" s="675"/>
      <c r="CG36" s="675"/>
      <c r="CH36" s="675"/>
      <c r="CI36" s="675"/>
      <c r="CJ36" s="675"/>
      <c r="CK36" s="675"/>
      <c r="CL36" s="675"/>
      <c r="CM36" s="675"/>
      <c r="CN36" s="675"/>
      <c r="CO36" s="675"/>
      <c r="CP36" s="675"/>
      <c r="CQ36" s="676"/>
      <c r="CR36" s="659">
        <v>5011579</v>
      </c>
      <c r="CS36" s="660"/>
      <c r="CT36" s="660"/>
      <c r="CU36" s="660"/>
      <c r="CV36" s="660"/>
      <c r="CW36" s="660"/>
      <c r="CX36" s="660"/>
      <c r="CY36" s="661"/>
      <c r="CZ36" s="664">
        <v>10.5</v>
      </c>
      <c r="DA36" s="695"/>
      <c r="DB36" s="695"/>
      <c r="DC36" s="698"/>
      <c r="DD36" s="668">
        <v>4501638</v>
      </c>
      <c r="DE36" s="660"/>
      <c r="DF36" s="660"/>
      <c r="DG36" s="660"/>
      <c r="DH36" s="660"/>
      <c r="DI36" s="660"/>
      <c r="DJ36" s="660"/>
      <c r="DK36" s="661"/>
      <c r="DL36" s="668">
        <v>3474468</v>
      </c>
      <c r="DM36" s="660"/>
      <c r="DN36" s="660"/>
      <c r="DO36" s="660"/>
      <c r="DP36" s="660"/>
      <c r="DQ36" s="660"/>
      <c r="DR36" s="660"/>
      <c r="DS36" s="660"/>
      <c r="DT36" s="660"/>
      <c r="DU36" s="660"/>
      <c r="DV36" s="661"/>
      <c r="DW36" s="664">
        <v>13.5</v>
      </c>
      <c r="DX36" s="695"/>
      <c r="DY36" s="695"/>
      <c r="DZ36" s="695"/>
      <c r="EA36" s="695"/>
      <c r="EB36" s="695"/>
      <c r="EC36" s="696"/>
    </row>
    <row r="37" spans="2:133" ht="11.25" customHeight="1" x14ac:dyDescent="0.15">
      <c r="B37" s="656" t="s">
        <v>250</v>
      </c>
      <c r="C37" s="657"/>
      <c r="D37" s="657"/>
      <c r="E37" s="657"/>
      <c r="F37" s="657"/>
      <c r="G37" s="657"/>
      <c r="H37" s="657"/>
      <c r="I37" s="657"/>
      <c r="J37" s="657"/>
      <c r="K37" s="657"/>
      <c r="L37" s="657"/>
      <c r="M37" s="657"/>
      <c r="N37" s="657"/>
      <c r="O37" s="657"/>
      <c r="P37" s="657"/>
      <c r="Q37" s="658"/>
      <c r="R37" s="659">
        <v>1856400</v>
      </c>
      <c r="S37" s="660"/>
      <c r="T37" s="660"/>
      <c r="U37" s="660"/>
      <c r="V37" s="660"/>
      <c r="W37" s="660"/>
      <c r="X37" s="660"/>
      <c r="Y37" s="661"/>
      <c r="Z37" s="662">
        <v>3.8</v>
      </c>
      <c r="AA37" s="662"/>
      <c r="AB37" s="662"/>
      <c r="AC37" s="662"/>
      <c r="AD37" s="663" t="s">
        <v>89</v>
      </c>
      <c r="AE37" s="663"/>
      <c r="AF37" s="663"/>
      <c r="AG37" s="663"/>
      <c r="AH37" s="663"/>
      <c r="AI37" s="663"/>
      <c r="AJ37" s="663"/>
      <c r="AK37" s="663"/>
      <c r="AL37" s="664" t="s">
        <v>89</v>
      </c>
      <c r="AM37" s="665"/>
      <c r="AN37" s="665"/>
      <c r="AO37" s="666"/>
      <c r="AQ37" s="736" t="s">
        <v>251</v>
      </c>
      <c r="AR37" s="737"/>
      <c r="AS37" s="737"/>
      <c r="AT37" s="737"/>
      <c r="AU37" s="737"/>
      <c r="AV37" s="737"/>
      <c r="AW37" s="737"/>
      <c r="AX37" s="737"/>
      <c r="AY37" s="738"/>
      <c r="AZ37" s="659">
        <v>664203</v>
      </c>
      <c r="BA37" s="660"/>
      <c r="BB37" s="660"/>
      <c r="BC37" s="660"/>
      <c r="BD37" s="693"/>
      <c r="BE37" s="693"/>
      <c r="BF37" s="724"/>
      <c r="BG37" s="674" t="s">
        <v>252</v>
      </c>
      <c r="BH37" s="675"/>
      <c r="BI37" s="675"/>
      <c r="BJ37" s="675"/>
      <c r="BK37" s="675"/>
      <c r="BL37" s="675"/>
      <c r="BM37" s="675"/>
      <c r="BN37" s="675"/>
      <c r="BO37" s="675"/>
      <c r="BP37" s="675"/>
      <c r="BQ37" s="675"/>
      <c r="BR37" s="675"/>
      <c r="BS37" s="675"/>
      <c r="BT37" s="675"/>
      <c r="BU37" s="676"/>
      <c r="BV37" s="659">
        <v>13062</v>
      </c>
      <c r="BW37" s="660"/>
      <c r="BX37" s="660"/>
      <c r="BY37" s="660"/>
      <c r="BZ37" s="660"/>
      <c r="CA37" s="660"/>
      <c r="CB37" s="669"/>
      <c r="CD37" s="674" t="s">
        <v>253</v>
      </c>
      <c r="CE37" s="675"/>
      <c r="CF37" s="675"/>
      <c r="CG37" s="675"/>
      <c r="CH37" s="675"/>
      <c r="CI37" s="675"/>
      <c r="CJ37" s="675"/>
      <c r="CK37" s="675"/>
      <c r="CL37" s="675"/>
      <c r="CM37" s="675"/>
      <c r="CN37" s="675"/>
      <c r="CO37" s="675"/>
      <c r="CP37" s="675"/>
      <c r="CQ37" s="676"/>
      <c r="CR37" s="659">
        <v>113281</v>
      </c>
      <c r="CS37" s="693"/>
      <c r="CT37" s="693"/>
      <c r="CU37" s="693"/>
      <c r="CV37" s="693"/>
      <c r="CW37" s="693"/>
      <c r="CX37" s="693"/>
      <c r="CY37" s="694"/>
      <c r="CZ37" s="664">
        <v>0.2</v>
      </c>
      <c r="DA37" s="695"/>
      <c r="DB37" s="695"/>
      <c r="DC37" s="698"/>
      <c r="DD37" s="668">
        <v>113281</v>
      </c>
      <c r="DE37" s="693"/>
      <c r="DF37" s="693"/>
      <c r="DG37" s="693"/>
      <c r="DH37" s="693"/>
      <c r="DI37" s="693"/>
      <c r="DJ37" s="693"/>
      <c r="DK37" s="694"/>
      <c r="DL37" s="668">
        <v>87072</v>
      </c>
      <c r="DM37" s="693"/>
      <c r="DN37" s="693"/>
      <c r="DO37" s="693"/>
      <c r="DP37" s="693"/>
      <c r="DQ37" s="693"/>
      <c r="DR37" s="693"/>
      <c r="DS37" s="693"/>
      <c r="DT37" s="693"/>
      <c r="DU37" s="693"/>
      <c r="DV37" s="694"/>
      <c r="DW37" s="664">
        <v>0.3</v>
      </c>
      <c r="DX37" s="695"/>
      <c r="DY37" s="695"/>
      <c r="DZ37" s="695"/>
      <c r="EA37" s="695"/>
      <c r="EB37" s="695"/>
      <c r="EC37" s="696"/>
    </row>
    <row r="38" spans="2:133" ht="11.25" customHeight="1" x14ac:dyDescent="0.15">
      <c r="B38" s="704" t="s">
        <v>254</v>
      </c>
      <c r="C38" s="705"/>
      <c r="D38" s="705"/>
      <c r="E38" s="705"/>
      <c r="F38" s="705"/>
      <c r="G38" s="705"/>
      <c r="H38" s="705"/>
      <c r="I38" s="705"/>
      <c r="J38" s="705"/>
      <c r="K38" s="705"/>
      <c r="L38" s="705"/>
      <c r="M38" s="705"/>
      <c r="N38" s="705"/>
      <c r="O38" s="705"/>
      <c r="P38" s="705"/>
      <c r="Q38" s="706"/>
      <c r="R38" s="739">
        <v>48527353</v>
      </c>
      <c r="S38" s="740"/>
      <c r="T38" s="740"/>
      <c r="U38" s="740"/>
      <c r="V38" s="740"/>
      <c r="W38" s="740"/>
      <c r="X38" s="740"/>
      <c r="Y38" s="741"/>
      <c r="Z38" s="742">
        <v>100</v>
      </c>
      <c r="AA38" s="742"/>
      <c r="AB38" s="742"/>
      <c r="AC38" s="742"/>
      <c r="AD38" s="743">
        <v>23792171</v>
      </c>
      <c r="AE38" s="743"/>
      <c r="AF38" s="743"/>
      <c r="AG38" s="743"/>
      <c r="AH38" s="743"/>
      <c r="AI38" s="743"/>
      <c r="AJ38" s="743"/>
      <c r="AK38" s="743"/>
      <c r="AL38" s="744">
        <v>100</v>
      </c>
      <c r="AM38" s="730"/>
      <c r="AN38" s="730"/>
      <c r="AO38" s="745"/>
      <c r="AQ38" s="736" t="s">
        <v>255</v>
      </c>
      <c r="AR38" s="737"/>
      <c r="AS38" s="737"/>
      <c r="AT38" s="737"/>
      <c r="AU38" s="737"/>
      <c r="AV38" s="737"/>
      <c r="AW38" s="737"/>
      <c r="AX38" s="737"/>
      <c r="AY38" s="738"/>
      <c r="AZ38" s="659">
        <v>46419</v>
      </c>
      <c r="BA38" s="660"/>
      <c r="BB38" s="660"/>
      <c r="BC38" s="660"/>
      <c r="BD38" s="693"/>
      <c r="BE38" s="693"/>
      <c r="BF38" s="724"/>
      <c r="BG38" s="674" t="s">
        <v>256</v>
      </c>
      <c r="BH38" s="675"/>
      <c r="BI38" s="675"/>
      <c r="BJ38" s="675"/>
      <c r="BK38" s="675"/>
      <c r="BL38" s="675"/>
      <c r="BM38" s="675"/>
      <c r="BN38" s="675"/>
      <c r="BO38" s="675"/>
      <c r="BP38" s="675"/>
      <c r="BQ38" s="675"/>
      <c r="BR38" s="675"/>
      <c r="BS38" s="675"/>
      <c r="BT38" s="675"/>
      <c r="BU38" s="676"/>
      <c r="BV38" s="659">
        <v>20834</v>
      </c>
      <c r="BW38" s="660"/>
      <c r="BX38" s="660"/>
      <c r="BY38" s="660"/>
      <c r="BZ38" s="660"/>
      <c r="CA38" s="660"/>
      <c r="CB38" s="669"/>
      <c r="CD38" s="674" t="s">
        <v>518</v>
      </c>
      <c r="CE38" s="675"/>
      <c r="CF38" s="675"/>
      <c r="CG38" s="675"/>
      <c r="CH38" s="675"/>
      <c r="CI38" s="675"/>
      <c r="CJ38" s="675"/>
      <c r="CK38" s="675"/>
      <c r="CL38" s="675"/>
      <c r="CM38" s="675"/>
      <c r="CN38" s="675"/>
      <c r="CO38" s="675"/>
      <c r="CP38" s="675"/>
      <c r="CQ38" s="676"/>
      <c r="CR38" s="659">
        <v>3259526</v>
      </c>
      <c r="CS38" s="660"/>
      <c r="CT38" s="660"/>
      <c r="CU38" s="660"/>
      <c r="CV38" s="660"/>
      <c r="CW38" s="660"/>
      <c r="CX38" s="660"/>
      <c r="CY38" s="661"/>
      <c r="CZ38" s="664">
        <v>6.8</v>
      </c>
      <c r="DA38" s="695"/>
      <c r="DB38" s="695"/>
      <c r="DC38" s="698"/>
      <c r="DD38" s="668">
        <v>2622822</v>
      </c>
      <c r="DE38" s="660"/>
      <c r="DF38" s="660"/>
      <c r="DG38" s="660"/>
      <c r="DH38" s="660"/>
      <c r="DI38" s="660"/>
      <c r="DJ38" s="660"/>
      <c r="DK38" s="661"/>
      <c r="DL38" s="668">
        <v>2597140</v>
      </c>
      <c r="DM38" s="660"/>
      <c r="DN38" s="660"/>
      <c r="DO38" s="660"/>
      <c r="DP38" s="660"/>
      <c r="DQ38" s="660"/>
      <c r="DR38" s="660"/>
      <c r="DS38" s="660"/>
      <c r="DT38" s="660"/>
      <c r="DU38" s="660"/>
      <c r="DV38" s="661"/>
      <c r="DW38" s="664">
        <v>10.1</v>
      </c>
      <c r="DX38" s="695"/>
      <c r="DY38" s="695"/>
      <c r="DZ38" s="695"/>
      <c r="EA38" s="695"/>
      <c r="EB38" s="695"/>
      <c r="EC38" s="696"/>
    </row>
    <row r="39" spans="2:133" ht="11.25" customHeight="1" x14ac:dyDescent="0.15">
      <c r="AQ39" s="736" t="s">
        <v>257</v>
      </c>
      <c r="AR39" s="737"/>
      <c r="AS39" s="737"/>
      <c r="AT39" s="737"/>
      <c r="AU39" s="737"/>
      <c r="AV39" s="737"/>
      <c r="AW39" s="737"/>
      <c r="AX39" s="737"/>
      <c r="AY39" s="738"/>
      <c r="AZ39" s="659">
        <v>17778</v>
      </c>
      <c r="BA39" s="660"/>
      <c r="BB39" s="660"/>
      <c r="BC39" s="660"/>
      <c r="BD39" s="693"/>
      <c r="BE39" s="693"/>
      <c r="BF39" s="724"/>
      <c r="BG39" s="746" t="s">
        <v>519</v>
      </c>
      <c r="BH39" s="747"/>
      <c r="BI39" s="747"/>
      <c r="BJ39" s="747"/>
      <c r="BK39" s="747"/>
      <c r="BL39" s="396"/>
      <c r="BM39" s="675" t="s">
        <v>520</v>
      </c>
      <c r="BN39" s="675"/>
      <c r="BO39" s="675"/>
      <c r="BP39" s="675"/>
      <c r="BQ39" s="675"/>
      <c r="BR39" s="675"/>
      <c r="BS39" s="675"/>
      <c r="BT39" s="675"/>
      <c r="BU39" s="676"/>
      <c r="BV39" s="659">
        <v>109</v>
      </c>
      <c r="BW39" s="660"/>
      <c r="BX39" s="660"/>
      <c r="BY39" s="660"/>
      <c r="BZ39" s="660"/>
      <c r="CA39" s="660"/>
      <c r="CB39" s="669"/>
      <c r="CD39" s="674" t="s">
        <v>258</v>
      </c>
      <c r="CE39" s="675"/>
      <c r="CF39" s="675"/>
      <c r="CG39" s="675"/>
      <c r="CH39" s="675"/>
      <c r="CI39" s="675"/>
      <c r="CJ39" s="675"/>
      <c r="CK39" s="675"/>
      <c r="CL39" s="675"/>
      <c r="CM39" s="675"/>
      <c r="CN39" s="675"/>
      <c r="CO39" s="675"/>
      <c r="CP39" s="675"/>
      <c r="CQ39" s="676"/>
      <c r="CR39" s="659">
        <v>452674</v>
      </c>
      <c r="CS39" s="693"/>
      <c r="CT39" s="693"/>
      <c r="CU39" s="693"/>
      <c r="CV39" s="693"/>
      <c r="CW39" s="693"/>
      <c r="CX39" s="693"/>
      <c r="CY39" s="694"/>
      <c r="CZ39" s="664">
        <v>0.9</v>
      </c>
      <c r="DA39" s="695"/>
      <c r="DB39" s="695"/>
      <c r="DC39" s="698"/>
      <c r="DD39" s="668">
        <v>329457</v>
      </c>
      <c r="DE39" s="693"/>
      <c r="DF39" s="693"/>
      <c r="DG39" s="693"/>
      <c r="DH39" s="693"/>
      <c r="DI39" s="693"/>
      <c r="DJ39" s="693"/>
      <c r="DK39" s="694"/>
      <c r="DL39" s="668" t="s">
        <v>89</v>
      </c>
      <c r="DM39" s="693"/>
      <c r="DN39" s="693"/>
      <c r="DO39" s="693"/>
      <c r="DP39" s="693"/>
      <c r="DQ39" s="693"/>
      <c r="DR39" s="693"/>
      <c r="DS39" s="693"/>
      <c r="DT39" s="693"/>
      <c r="DU39" s="693"/>
      <c r="DV39" s="694"/>
      <c r="DW39" s="664" t="s">
        <v>89</v>
      </c>
      <c r="DX39" s="695"/>
      <c r="DY39" s="695"/>
      <c r="DZ39" s="695"/>
      <c r="EA39" s="695"/>
      <c r="EB39" s="695"/>
      <c r="EC39" s="696"/>
    </row>
    <row r="40" spans="2:133" ht="11.25" customHeight="1" x14ac:dyDescent="0.15">
      <c r="AQ40" s="736" t="s">
        <v>521</v>
      </c>
      <c r="AR40" s="737"/>
      <c r="AS40" s="737"/>
      <c r="AT40" s="737"/>
      <c r="AU40" s="737"/>
      <c r="AV40" s="737"/>
      <c r="AW40" s="737"/>
      <c r="AX40" s="737"/>
      <c r="AY40" s="738"/>
      <c r="AZ40" s="659">
        <v>610173</v>
      </c>
      <c r="BA40" s="660"/>
      <c r="BB40" s="660"/>
      <c r="BC40" s="660"/>
      <c r="BD40" s="693"/>
      <c r="BE40" s="693"/>
      <c r="BF40" s="724"/>
      <c r="BG40" s="746"/>
      <c r="BH40" s="747"/>
      <c r="BI40" s="747"/>
      <c r="BJ40" s="747"/>
      <c r="BK40" s="747"/>
      <c r="BL40" s="396"/>
      <c r="BM40" s="675" t="s">
        <v>259</v>
      </c>
      <c r="BN40" s="675"/>
      <c r="BO40" s="675"/>
      <c r="BP40" s="675"/>
      <c r="BQ40" s="675"/>
      <c r="BR40" s="675"/>
      <c r="BS40" s="675"/>
      <c r="BT40" s="675"/>
      <c r="BU40" s="676"/>
      <c r="BV40" s="659">
        <v>112</v>
      </c>
      <c r="BW40" s="660"/>
      <c r="BX40" s="660"/>
      <c r="BY40" s="660"/>
      <c r="BZ40" s="660"/>
      <c r="CA40" s="660"/>
      <c r="CB40" s="669"/>
      <c r="CD40" s="674" t="s">
        <v>522</v>
      </c>
      <c r="CE40" s="675"/>
      <c r="CF40" s="675"/>
      <c r="CG40" s="675"/>
      <c r="CH40" s="675"/>
      <c r="CI40" s="675"/>
      <c r="CJ40" s="675"/>
      <c r="CK40" s="675"/>
      <c r="CL40" s="675"/>
      <c r="CM40" s="675"/>
      <c r="CN40" s="675"/>
      <c r="CO40" s="675"/>
      <c r="CP40" s="675"/>
      <c r="CQ40" s="676"/>
      <c r="CR40" s="659">
        <v>114252</v>
      </c>
      <c r="CS40" s="660"/>
      <c r="CT40" s="660"/>
      <c r="CU40" s="660"/>
      <c r="CV40" s="660"/>
      <c r="CW40" s="660"/>
      <c r="CX40" s="660"/>
      <c r="CY40" s="661"/>
      <c r="CZ40" s="664">
        <v>0.2</v>
      </c>
      <c r="DA40" s="695"/>
      <c r="DB40" s="695"/>
      <c r="DC40" s="698"/>
      <c r="DD40" s="668">
        <v>33061</v>
      </c>
      <c r="DE40" s="660"/>
      <c r="DF40" s="660"/>
      <c r="DG40" s="660"/>
      <c r="DH40" s="660"/>
      <c r="DI40" s="660"/>
      <c r="DJ40" s="660"/>
      <c r="DK40" s="661"/>
      <c r="DL40" s="668" t="s">
        <v>89</v>
      </c>
      <c r="DM40" s="660"/>
      <c r="DN40" s="660"/>
      <c r="DO40" s="660"/>
      <c r="DP40" s="660"/>
      <c r="DQ40" s="660"/>
      <c r="DR40" s="660"/>
      <c r="DS40" s="660"/>
      <c r="DT40" s="660"/>
      <c r="DU40" s="660"/>
      <c r="DV40" s="661"/>
      <c r="DW40" s="664" t="s">
        <v>89</v>
      </c>
      <c r="DX40" s="695"/>
      <c r="DY40" s="695"/>
      <c r="DZ40" s="695"/>
      <c r="EA40" s="695"/>
      <c r="EB40" s="695"/>
      <c r="EC40" s="696"/>
    </row>
    <row r="41" spans="2:133" ht="11.25" customHeight="1" x14ac:dyDescent="0.15">
      <c r="AQ41" s="750" t="s">
        <v>260</v>
      </c>
      <c r="AR41" s="751"/>
      <c r="AS41" s="751"/>
      <c r="AT41" s="751"/>
      <c r="AU41" s="751"/>
      <c r="AV41" s="751"/>
      <c r="AW41" s="751"/>
      <c r="AX41" s="751"/>
      <c r="AY41" s="752"/>
      <c r="AZ41" s="739">
        <v>2649353</v>
      </c>
      <c r="BA41" s="740"/>
      <c r="BB41" s="740"/>
      <c r="BC41" s="740"/>
      <c r="BD41" s="729"/>
      <c r="BE41" s="729"/>
      <c r="BF41" s="731"/>
      <c r="BG41" s="748"/>
      <c r="BH41" s="749"/>
      <c r="BI41" s="749"/>
      <c r="BJ41" s="749"/>
      <c r="BK41" s="749"/>
      <c r="BL41" s="397"/>
      <c r="BM41" s="684" t="s">
        <v>261</v>
      </c>
      <c r="BN41" s="684"/>
      <c r="BO41" s="684"/>
      <c r="BP41" s="684"/>
      <c r="BQ41" s="684"/>
      <c r="BR41" s="684"/>
      <c r="BS41" s="684"/>
      <c r="BT41" s="684"/>
      <c r="BU41" s="685"/>
      <c r="BV41" s="739">
        <v>356</v>
      </c>
      <c r="BW41" s="740"/>
      <c r="BX41" s="740"/>
      <c r="BY41" s="740"/>
      <c r="BZ41" s="740"/>
      <c r="CA41" s="740"/>
      <c r="CB41" s="753"/>
      <c r="CD41" s="674" t="s">
        <v>262</v>
      </c>
      <c r="CE41" s="675"/>
      <c r="CF41" s="675"/>
      <c r="CG41" s="675"/>
      <c r="CH41" s="675"/>
      <c r="CI41" s="675"/>
      <c r="CJ41" s="675"/>
      <c r="CK41" s="675"/>
      <c r="CL41" s="675"/>
      <c r="CM41" s="675"/>
      <c r="CN41" s="675"/>
      <c r="CO41" s="675"/>
      <c r="CP41" s="675"/>
      <c r="CQ41" s="676"/>
      <c r="CR41" s="659" t="s">
        <v>89</v>
      </c>
      <c r="CS41" s="693"/>
      <c r="CT41" s="693"/>
      <c r="CU41" s="693"/>
      <c r="CV41" s="693"/>
      <c r="CW41" s="693"/>
      <c r="CX41" s="693"/>
      <c r="CY41" s="694"/>
      <c r="CZ41" s="664" t="s">
        <v>89</v>
      </c>
      <c r="DA41" s="695"/>
      <c r="DB41" s="695"/>
      <c r="DC41" s="698"/>
      <c r="DD41" s="668" t="s">
        <v>89</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394" t="s">
        <v>263</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264</v>
      </c>
      <c r="CE42" s="657"/>
      <c r="CF42" s="657"/>
      <c r="CG42" s="657"/>
      <c r="CH42" s="657"/>
      <c r="CI42" s="657"/>
      <c r="CJ42" s="657"/>
      <c r="CK42" s="657"/>
      <c r="CL42" s="657"/>
      <c r="CM42" s="657"/>
      <c r="CN42" s="657"/>
      <c r="CO42" s="657"/>
      <c r="CP42" s="657"/>
      <c r="CQ42" s="658"/>
      <c r="CR42" s="659">
        <v>10967959</v>
      </c>
      <c r="CS42" s="660"/>
      <c r="CT42" s="660"/>
      <c r="CU42" s="660"/>
      <c r="CV42" s="660"/>
      <c r="CW42" s="660"/>
      <c r="CX42" s="660"/>
      <c r="CY42" s="661"/>
      <c r="CZ42" s="664">
        <v>23</v>
      </c>
      <c r="DA42" s="665"/>
      <c r="DB42" s="665"/>
      <c r="DC42" s="760"/>
      <c r="DD42" s="668">
        <v>1710124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05" t="s">
        <v>265</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523</v>
      </c>
      <c r="CE43" s="657"/>
      <c r="CF43" s="657"/>
      <c r="CG43" s="657"/>
      <c r="CH43" s="657"/>
      <c r="CI43" s="657"/>
      <c r="CJ43" s="657"/>
      <c r="CK43" s="657"/>
      <c r="CL43" s="657"/>
      <c r="CM43" s="657"/>
      <c r="CN43" s="657"/>
      <c r="CO43" s="657"/>
      <c r="CP43" s="657"/>
      <c r="CQ43" s="658"/>
      <c r="CR43" s="659">
        <v>150184</v>
      </c>
      <c r="CS43" s="693"/>
      <c r="CT43" s="693"/>
      <c r="CU43" s="693"/>
      <c r="CV43" s="693"/>
      <c r="CW43" s="693"/>
      <c r="CX43" s="693"/>
      <c r="CY43" s="694"/>
      <c r="CZ43" s="664">
        <v>0.3</v>
      </c>
      <c r="DA43" s="695"/>
      <c r="DB43" s="695"/>
      <c r="DC43" s="698"/>
      <c r="DD43" s="668">
        <v>71831</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06" t="s">
        <v>266</v>
      </c>
      <c r="CD44" s="771" t="s">
        <v>226</v>
      </c>
      <c r="CE44" s="772"/>
      <c r="CF44" s="656" t="s">
        <v>524</v>
      </c>
      <c r="CG44" s="657"/>
      <c r="CH44" s="657"/>
      <c r="CI44" s="657"/>
      <c r="CJ44" s="657"/>
      <c r="CK44" s="657"/>
      <c r="CL44" s="657"/>
      <c r="CM44" s="657"/>
      <c r="CN44" s="657"/>
      <c r="CO44" s="657"/>
      <c r="CP44" s="657"/>
      <c r="CQ44" s="658"/>
      <c r="CR44" s="659">
        <v>10967959</v>
      </c>
      <c r="CS44" s="660"/>
      <c r="CT44" s="660"/>
      <c r="CU44" s="660"/>
      <c r="CV44" s="660"/>
      <c r="CW44" s="660"/>
      <c r="CX44" s="660"/>
      <c r="CY44" s="661"/>
      <c r="CZ44" s="664">
        <v>23</v>
      </c>
      <c r="DA44" s="665"/>
      <c r="DB44" s="665"/>
      <c r="DC44" s="760"/>
      <c r="DD44" s="668">
        <v>1710124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525</v>
      </c>
      <c r="CG45" s="657"/>
      <c r="CH45" s="657"/>
      <c r="CI45" s="657"/>
      <c r="CJ45" s="657"/>
      <c r="CK45" s="657"/>
      <c r="CL45" s="657"/>
      <c r="CM45" s="657"/>
      <c r="CN45" s="657"/>
      <c r="CO45" s="657"/>
      <c r="CP45" s="657"/>
      <c r="CQ45" s="658"/>
      <c r="CR45" s="659">
        <v>7690758</v>
      </c>
      <c r="CS45" s="693"/>
      <c r="CT45" s="693"/>
      <c r="CU45" s="693"/>
      <c r="CV45" s="693"/>
      <c r="CW45" s="693"/>
      <c r="CX45" s="693"/>
      <c r="CY45" s="694"/>
      <c r="CZ45" s="664">
        <v>16.100000000000001</v>
      </c>
      <c r="DA45" s="695"/>
      <c r="DB45" s="695"/>
      <c r="DC45" s="698"/>
      <c r="DD45" s="668">
        <v>456582</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267</v>
      </c>
      <c r="CG46" s="657"/>
      <c r="CH46" s="657"/>
      <c r="CI46" s="657"/>
      <c r="CJ46" s="657"/>
      <c r="CK46" s="657"/>
      <c r="CL46" s="657"/>
      <c r="CM46" s="657"/>
      <c r="CN46" s="657"/>
      <c r="CO46" s="657"/>
      <c r="CP46" s="657"/>
      <c r="CQ46" s="658"/>
      <c r="CR46" s="659">
        <v>2863414</v>
      </c>
      <c r="CS46" s="660"/>
      <c r="CT46" s="660"/>
      <c r="CU46" s="660"/>
      <c r="CV46" s="660"/>
      <c r="CW46" s="660"/>
      <c r="CX46" s="660"/>
      <c r="CY46" s="661"/>
      <c r="CZ46" s="664">
        <v>6</v>
      </c>
      <c r="DA46" s="665"/>
      <c r="DB46" s="665"/>
      <c r="DC46" s="760"/>
      <c r="DD46" s="668">
        <v>1213359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526</v>
      </c>
      <c r="CG47" s="657"/>
      <c r="CH47" s="657"/>
      <c r="CI47" s="657"/>
      <c r="CJ47" s="657"/>
      <c r="CK47" s="657"/>
      <c r="CL47" s="657"/>
      <c r="CM47" s="657"/>
      <c r="CN47" s="657"/>
      <c r="CO47" s="657"/>
      <c r="CP47" s="657"/>
      <c r="CQ47" s="658"/>
      <c r="CR47" s="659" t="s">
        <v>89</v>
      </c>
      <c r="CS47" s="693"/>
      <c r="CT47" s="693"/>
      <c r="CU47" s="693"/>
      <c r="CV47" s="693"/>
      <c r="CW47" s="693"/>
      <c r="CX47" s="693"/>
      <c r="CY47" s="694"/>
      <c r="CZ47" s="664" t="s">
        <v>89</v>
      </c>
      <c r="DA47" s="695"/>
      <c r="DB47" s="695"/>
      <c r="DC47" s="698"/>
      <c r="DD47" s="668" t="s">
        <v>89</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268</v>
      </c>
      <c r="CG48" s="657"/>
      <c r="CH48" s="657"/>
      <c r="CI48" s="657"/>
      <c r="CJ48" s="657"/>
      <c r="CK48" s="657"/>
      <c r="CL48" s="657"/>
      <c r="CM48" s="657"/>
      <c r="CN48" s="657"/>
      <c r="CO48" s="657"/>
      <c r="CP48" s="657"/>
      <c r="CQ48" s="658"/>
      <c r="CR48" s="659" t="s">
        <v>479</v>
      </c>
      <c r="CS48" s="660"/>
      <c r="CT48" s="660"/>
      <c r="CU48" s="660"/>
      <c r="CV48" s="660"/>
      <c r="CW48" s="660"/>
      <c r="CX48" s="660"/>
      <c r="CY48" s="661"/>
      <c r="CZ48" s="664" t="s">
        <v>479</v>
      </c>
      <c r="DA48" s="665"/>
      <c r="DB48" s="665"/>
      <c r="DC48" s="760"/>
      <c r="DD48" s="668" t="s">
        <v>479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269</v>
      </c>
      <c r="CE49" s="705"/>
      <c r="CF49" s="705"/>
      <c r="CG49" s="705"/>
      <c r="CH49" s="705"/>
      <c r="CI49" s="705"/>
      <c r="CJ49" s="705"/>
      <c r="CK49" s="705"/>
      <c r="CL49" s="705"/>
      <c r="CM49" s="705"/>
      <c r="CN49" s="705"/>
      <c r="CO49" s="705"/>
      <c r="CP49" s="705"/>
      <c r="CQ49" s="706"/>
      <c r="CR49" s="739">
        <v>47762860</v>
      </c>
      <c r="CS49" s="729"/>
      <c r="CT49" s="729"/>
      <c r="CU49" s="729"/>
      <c r="CV49" s="729"/>
      <c r="CW49" s="729"/>
      <c r="CX49" s="729"/>
      <c r="CY49" s="761"/>
      <c r="CZ49" s="744">
        <v>100</v>
      </c>
      <c r="DA49" s="762"/>
      <c r="DB49" s="762"/>
      <c r="DC49" s="763"/>
      <c r="DD49" s="764">
        <v>28602768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HgNmAKLtjQIYdUBRqElSZZMxp4DIGeYBx91WDYtDxfM7prMiZBi6jVsG8I9cGqFUeMs3lhgyz4jGsUMmWUvbg==" saltValue="fwZET6yX9m9QCItMNk2vn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50" customWidth="1"/>
    <col min="131" max="131" width="1.57031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270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271</v>
      </c>
      <c r="DK2" s="807"/>
      <c r="DL2" s="807"/>
      <c r="DM2" s="807"/>
      <c r="DN2" s="807"/>
      <c r="DO2" s="808"/>
      <c r="DP2" s="215"/>
      <c r="DQ2" s="806" t="s">
        <v>272</v>
      </c>
      <c r="DR2" s="807"/>
      <c r="DS2" s="807"/>
      <c r="DT2" s="807"/>
      <c r="DU2" s="807"/>
      <c r="DV2" s="807"/>
      <c r="DW2" s="807"/>
      <c r="DX2" s="807"/>
      <c r="DY2" s="807"/>
      <c r="DZ2" s="808"/>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809" t="s">
        <v>273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401"/>
      <c r="BA4" s="401"/>
      <c r="BB4" s="401"/>
      <c r="BC4" s="401"/>
      <c r="BD4" s="401"/>
      <c r="BE4" s="218"/>
      <c r="BF4" s="218"/>
      <c r="BG4" s="218"/>
      <c r="BH4" s="218"/>
      <c r="BI4" s="218"/>
      <c r="BJ4" s="218"/>
      <c r="BK4" s="218"/>
      <c r="BL4" s="218"/>
      <c r="BM4" s="218"/>
      <c r="BN4" s="218"/>
      <c r="BO4" s="218"/>
      <c r="BP4" s="218"/>
      <c r="BQ4" s="401" t="s">
        <v>274</v>
      </c>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219"/>
    </row>
    <row r="5" spans="1:131" s="220" customFormat="1" ht="26.25" customHeight="1" x14ac:dyDescent="0.15">
      <c r="A5" s="800" t="s">
        <v>275</v>
      </c>
      <c r="B5" s="801"/>
      <c r="C5" s="801"/>
      <c r="D5" s="801"/>
      <c r="E5" s="801"/>
      <c r="F5" s="801"/>
      <c r="G5" s="801"/>
      <c r="H5" s="801"/>
      <c r="I5" s="801"/>
      <c r="J5" s="801"/>
      <c r="K5" s="801"/>
      <c r="L5" s="801"/>
      <c r="M5" s="801"/>
      <c r="N5" s="801"/>
      <c r="O5" s="801"/>
      <c r="P5" s="802"/>
      <c r="Q5" s="777" t="s">
        <v>276</v>
      </c>
      <c r="R5" s="778"/>
      <c r="S5" s="778"/>
      <c r="T5" s="778"/>
      <c r="U5" s="779"/>
      <c r="V5" s="777" t="s">
        <v>277</v>
      </c>
      <c r="W5" s="778"/>
      <c r="X5" s="778"/>
      <c r="Y5" s="778"/>
      <c r="Z5" s="779"/>
      <c r="AA5" s="777" t="s">
        <v>278</v>
      </c>
      <c r="AB5" s="778"/>
      <c r="AC5" s="778"/>
      <c r="AD5" s="778"/>
      <c r="AE5" s="778"/>
      <c r="AF5" s="810" t="s">
        <v>279</v>
      </c>
      <c r="AG5" s="778"/>
      <c r="AH5" s="778"/>
      <c r="AI5" s="778"/>
      <c r="AJ5" s="789"/>
      <c r="AK5" s="778" t="s">
        <v>280</v>
      </c>
      <c r="AL5" s="778"/>
      <c r="AM5" s="778"/>
      <c r="AN5" s="778"/>
      <c r="AO5" s="779"/>
      <c r="AP5" s="777" t="s">
        <v>281</v>
      </c>
      <c r="AQ5" s="778"/>
      <c r="AR5" s="778"/>
      <c r="AS5" s="778"/>
      <c r="AT5" s="779"/>
      <c r="AU5" s="777" t="s">
        <v>282</v>
      </c>
      <c r="AV5" s="778"/>
      <c r="AW5" s="778"/>
      <c r="AX5" s="778"/>
      <c r="AY5" s="789"/>
      <c r="AZ5" s="400"/>
      <c r="BA5" s="400"/>
      <c r="BB5" s="400"/>
      <c r="BC5" s="400"/>
      <c r="BD5" s="400"/>
      <c r="BE5" s="221"/>
      <c r="BF5" s="221"/>
      <c r="BG5" s="221"/>
      <c r="BH5" s="221"/>
      <c r="BI5" s="221"/>
      <c r="BJ5" s="221"/>
      <c r="BK5" s="221"/>
      <c r="BL5" s="221"/>
      <c r="BM5" s="221"/>
      <c r="BN5" s="221"/>
      <c r="BO5" s="221"/>
      <c r="BP5" s="221"/>
      <c r="BQ5" s="800" t="s">
        <v>283</v>
      </c>
      <c r="BR5" s="801"/>
      <c r="BS5" s="801"/>
      <c r="BT5" s="801"/>
      <c r="BU5" s="801"/>
      <c r="BV5" s="801"/>
      <c r="BW5" s="801"/>
      <c r="BX5" s="801"/>
      <c r="BY5" s="801"/>
      <c r="BZ5" s="801"/>
      <c r="CA5" s="801"/>
      <c r="CB5" s="801"/>
      <c r="CC5" s="801"/>
      <c r="CD5" s="801"/>
      <c r="CE5" s="801"/>
      <c r="CF5" s="801"/>
      <c r="CG5" s="802"/>
      <c r="CH5" s="777" t="s">
        <v>527</v>
      </c>
      <c r="CI5" s="778"/>
      <c r="CJ5" s="778"/>
      <c r="CK5" s="778"/>
      <c r="CL5" s="779"/>
      <c r="CM5" s="777" t="s">
        <v>284</v>
      </c>
      <c r="CN5" s="778"/>
      <c r="CO5" s="778"/>
      <c r="CP5" s="778"/>
      <c r="CQ5" s="779"/>
      <c r="CR5" s="777" t="s">
        <v>528</v>
      </c>
      <c r="CS5" s="778"/>
      <c r="CT5" s="778"/>
      <c r="CU5" s="778"/>
      <c r="CV5" s="779"/>
      <c r="CW5" s="777" t="s">
        <v>285</v>
      </c>
      <c r="CX5" s="778"/>
      <c r="CY5" s="778"/>
      <c r="CZ5" s="778"/>
      <c r="DA5" s="779"/>
      <c r="DB5" s="777" t="s">
        <v>286</v>
      </c>
      <c r="DC5" s="778"/>
      <c r="DD5" s="778"/>
      <c r="DE5" s="778"/>
      <c r="DF5" s="779"/>
      <c r="DG5" s="783" t="s">
        <v>287</v>
      </c>
      <c r="DH5" s="784"/>
      <c r="DI5" s="784"/>
      <c r="DJ5" s="784"/>
      <c r="DK5" s="785"/>
      <c r="DL5" s="783" t="s">
        <v>288</v>
      </c>
      <c r="DM5" s="784"/>
      <c r="DN5" s="784"/>
      <c r="DO5" s="784"/>
      <c r="DP5" s="785"/>
      <c r="DQ5" s="777" t="s">
        <v>289</v>
      </c>
      <c r="DR5" s="778"/>
      <c r="DS5" s="778"/>
      <c r="DT5" s="778"/>
      <c r="DU5" s="779"/>
      <c r="DV5" s="777" t="s">
        <v>282</v>
      </c>
      <c r="DW5" s="778"/>
      <c r="DX5" s="778"/>
      <c r="DY5" s="778"/>
      <c r="DZ5" s="789"/>
      <c r="EA5" s="219"/>
    </row>
    <row r="6" spans="1:131" s="220"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401"/>
      <c r="BA6" s="401"/>
      <c r="BB6" s="401"/>
      <c r="BC6" s="401"/>
      <c r="BD6" s="401"/>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x14ac:dyDescent="0.15">
      <c r="A7" s="222">
        <v>1</v>
      </c>
      <c r="B7" s="791" t="s">
        <v>529</v>
      </c>
      <c r="C7" s="792"/>
      <c r="D7" s="792"/>
      <c r="E7" s="792"/>
      <c r="F7" s="792"/>
      <c r="G7" s="792"/>
      <c r="H7" s="792"/>
      <c r="I7" s="792"/>
      <c r="J7" s="792"/>
      <c r="K7" s="792"/>
      <c r="L7" s="792"/>
      <c r="M7" s="792"/>
      <c r="N7" s="792"/>
      <c r="O7" s="792"/>
      <c r="P7" s="793"/>
      <c r="Q7" s="794">
        <v>48527</v>
      </c>
      <c r="R7" s="795"/>
      <c r="S7" s="795"/>
      <c r="T7" s="795"/>
      <c r="U7" s="795"/>
      <c r="V7" s="795">
        <v>47763</v>
      </c>
      <c r="W7" s="795"/>
      <c r="X7" s="795"/>
      <c r="Y7" s="795"/>
      <c r="Z7" s="795"/>
      <c r="AA7" s="795">
        <f>+Q7-V7</f>
        <v>764</v>
      </c>
      <c r="AB7" s="795"/>
      <c r="AC7" s="795"/>
      <c r="AD7" s="795"/>
      <c r="AE7" s="796"/>
      <c r="AF7" s="797">
        <v>557</v>
      </c>
      <c r="AG7" s="798"/>
      <c r="AH7" s="798"/>
      <c r="AI7" s="798"/>
      <c r="AJ7" s="799"/>
      <c r="AK7" s="834">
        <v>1101</v>
      </c>
      <c r="AL7" s="835"/>
      <c r="AM7" s="835"/>
      <c r="AN7" s="835"/>
      <c r="AO7" s="835"/>
      <c r="AP7" s="835">
        <v>65507</v>
      </c>
      <c r="AQ7" s="835"/>
      <c r="AR7" s="835"/>
      <c r="AS7" s="835"/>
      <c r="AT7" s="835"/>
      <c r="AU7" s="836"/>
      <c r="AV7" s="836"/>
      <c r="AW7" s="836"/>
      <c r="AX7" s="836"/>
      <c r="AY7" s="837"/>
      <c r="AZ7" s="401"/>
      <c r="BA7" s="401"/>
      <c r="BB7" s="401"/>
      <c r="BC7" s="401"/>
      <c r="BD7" s="401"/>
      <c r="BE7" s="218"/>
      <c r="BF7" s="218"/>
      <c r="BG7" s="218"/>
      <c r="BH7" s="218"/>
      <c r="BI7" s="218"/>
      <c r="BJ7" s="218"/>
      <c r="BK7" s="218"/>
      <c r="BL7" s="218"/>
      <c r="BM7" s="218"/>
      <c r="BN7" s="218"/>
      <c r="BO7" s="218"/>
      <c r="BP7" s="218"/>
      <c r="BQ7" s="223">
        <v>1</v>
      </c>
      <c r="BR7" s="224"/>
      <c r="BS7" s="838" t="s">
        <v>530</v>
      </c>
      <c r="BT7" s="839"/>
      <c r="BU7" s="839"/>
      <c r="BV7" s="839"/>
      <c r="BW7" s="839"/>
      <c r="BX7" s="839"/>
      <c r="BY7" s="839"/>
      <c r="BZ7" s="839"/>
      <c r="CA7" s="839"/>
      <c r="CB7" s="839"/>
      <c r="CC7" s="839"/>
      <c r="CD7" s="839"/>
      <c r="CE7" s="839"/>
      <c r="CF7" s="839"/>
      <c r="CG7" s="840"/>
      <c r="CH7" s="831">
        <v>221</v>
      </c>
      <c r="CI7" s="832"/>
      <c r="CJ7" s="832"/>
      <c r="CK7" s="832"/>
      <c r="CL7" s="833"/>
      <c r="CM7" s="831">
        <v>106613</v>
      </c>
      <c r="CN7" s="832"/>
      <c r="CO7" s="832"/>
      <c r="CP7" s="832"/>
      <c r="CQ7" s="833"/>
      <c r="CR7" s="831">
        <v>5</v>
      </c>
      <c r="CS7" s="832"/>
      <c r="CT7" s="832"/>
      <c r="CU7" s="832"/>
      <c r="CV7" s="833"/>
      <c r="CW7" s="831" t="s">
        <v>380</v>
      </c>
      <c r="CX7" s="832"/>
      <c r="CY7" s="832"/>
      <c r="CZ7" s="832"/>
      <c r="DA7" s="833"/>
      <c r="DB7" s="831" t="s">
        <v>380</v>
      </c>
      <c r="DC7" s="832"/>
      <c r="DD7" s="832"/>
      <c r="DE7" s="832"/>
      <c r="DF7" s="833"/>
      <c r="DG7" s="831" t="s">
        <v>450</v>
      </c>
      <c r="DH7" s="832"/>
      <c r="DI7" s="832"/>
      <c r="DJ7" s="832"/>
      <c r="DK7" s="833"/>
      <c r="DL7" s="831" t="s">
        <v>380</v>
      </c>
      <c r="DM7" s="832"/>
      <c r="DN7" s="832"/>
      <c r="DO7" s="832"/>
      <c r="DP7" s="833"/>
      <c r="DQ7" s="831" t="s">
        <v>450</v>
      </c>
      <c r="DR7" s="832"/>
      <c r="DS7" s="832"/>
      <c r="DT7" s="832"/>
      <c r="DU7" s="833"/>
      <c r="DV7" s="812"/>
      <c r="DW7" s="813"/>
      <c r="DX7" s="813"/>
      <c r="DY7" s="813"/>
      <c r="DZ7" s="814"/>
      <c r="EA7" s="219"/>
    </row>
    <row r="8" spans="1:131" s="220" customFormat="1" ht="26.25" customHeight="1" x14ac:dyDescent="0.15">
      <c r="A8" s="225">
        <v>2</v>
      </c>
      <c r="B8" s="815" t="s">
        <v>531</v>
      </c>
      <c r="C8" s="816"/>
      <c r="D8" s="816"/>
      <c r="E8" s="816"/>
      <c r="F8" s="816"/>
      <c r="G8" s="816"/>
      <c r="H8" s="816"/>
      <c r="I8" s="816"/>
      <c r="J8" s="816"/>
      <c r="K8" s="816"/>
      <c r="L8" s="816"/>
      <c r="M8" s="816"/>
      <c r="N8" s="816"/>
      <c r="O8" s="816"/>
      <c r="P8" s="817"/>
      <c r="Q8" s="818">
        <v>8412</v>
      </c>
      <c r="R8" s="819"/>
      <c r="S8" s="819"/>
      <c r="T8" s="819"/>
      <c r="U8" s="819"/>
      <c r="V8" s="819">
        <v>8412</v>
      </c>
      <c r="W8" s="819"/>
      <c r="X8" s="819"/>
      <c r="Y8" s="819"/>
      <c r="Z8" s="819"/>
      <c r="AA8" s="820" t="s">
        <v>450</v>
      </c>
      <c r="AB8" s="821"/>
      <c r="AC8" s="821"/>
      <c r="AD8" s="821"/>
      <c r="AE8" s="822"/>
      <c r="AF8" s="823" t="s">
        <v>532</v>
      </c>
      <c r="AG8" s="821"/>
      <c r="AH8" s="821"/>
      <c r="AI8" s="821"/>
      <c r="AJ8" s="822"/>
      <c r="AK8" s="824">
        <v>6519</v>
      </c>
      <c r="AL8" s="825"/>
      <c r="AM8" s="825"/>
      <c r="AN8" s="825"/>
      <c r="AO8" s="825"/>
      <c r="AP8" s="825" t="s">
        <v>533</v>
      </c>
      <c r="AQ8" s="825"/>
      <c r="AR8" s="825"/>
      <c r="AS8" s="825"/>
      <c r="AT8" s="825"/>
      <c r="AU8" s="826"/>
      <c r="AV8" s="826"/>
      <c r="AW8" s="826"/>
      <c r="AX8" s="826"/>
      <c r="AY8" s="827"/>
      <c r="AZ8" s="401"/>
      <c r="BA8" s="401"/>
      <c r="BB8" s="401"/>
      <c r="BC8" s="401"/>
      <c r="BD8" s="401"/>
      <c r="BE8" s="218"/>
      <c r="BF8" s="218"/>
      <c r="BG8" s="218"/>
      <c r="BH8" s="218"/>
      <c r="BI8" s="218"/>
      <c r="BJ8" s="218"/>
      <c r="BK8" s="218"/>
      <c r="BL8" s="218"/>
      <c r="BM8" s="218"/>
      <c r="BN8" s="218"/>
      <c r="BO8" s="218"/>
      <c r="BP8" s="218"/>
      <c r="BQ8" s="226">
        <v>2</v>
      </c>
      <c r="BR8" s="227"/>
      <c r="BS8" s="828" t="s">
        <v>534</v>
      </c>
      <c r="BT8" s="829"/>
      <c r="BU8" s="829"/>
      <c r="BV8" s="829"/>
      <c r="BW8" s="829"/>
      <c r="BX8" s="829"/>
      <c r="BY8" s="829"/>
      <c r="BZ8" s="829"/>
      <c r="CA8" s="829"/>
      <c r="CB8" s="829"/>
      <c r="CC8" s="829"/>
      <c r="CD8" s="829"/>
      <c r="CE8" s="829"/>
      <c r="CF8" s="829"/>
      <c r="CG8" s="830"/>
      <c r="CH8" s="841">
        <v>36077</v>
      </c>
      <c r="CI8" s="842"/>
      <c r="CJ8" s="842"/>
      <c r="CK8" s="842"/>
      <c r="CL8" s="843"/>
      <c r="CM8" s="841">
        <v>849695</v>
      </c>
      <c r="CN8" s="842"/>
      <c r="CO8" s="842"/>
      <c r="CP8" s="842"/>
      <c r="CQ8" s="843"/>
      <c r="CR8" s="841">
        <v>10</v>
      </c>
      <c r="CS8" s="842"/>
      <c r="CT8" s="842"/>
      <c r="CU8" s="842"/>
      <c r="CV8" s="843"/>
      <c r="CW8" s="841" t="s">
        <v>380</v>
      </c>
      <c r="CX8" s="842"/>
      <c r="CY8" s="842"/>
      <c r="CZ8" s="842"/>
      <c r="DA8" s="843"/>
      <c r="DB8" s="841">
        <v>270.47399999999999</v>
      </c>
      <c r="DC8" s="842"/>
      <c r="DD8" s="842"/>
      <c r="DE8" s="842"/>
      <c r="DF8" s="843"/>
      <c r="DG8" s="841" t="s">
        <v>380</v>
      </c>
      <c r="DH8" s="842"/>
      <c r="DI8" s="842"/>
      <c r="DJ8" s="842"/>
      <c r="DK8" s="843"/>
      <c r="DL8" s="841" t="s">
        <v>450</v>
      </c>
      <c r="DM8" s="842"/>
      <c r="DN8" s="842"/>
      <c r="DO8" s="842"/>
      <c r="DP8" s="843"/>
      <c r="DQ8" s="841" t="s">
        <v>450</v>
      </c>
      <c r="DR8" s="842"/>
      <c r="DS8" s="842"/>
      <c r="DT8" s="842"/>
      <c r="DU8" s="843"/>
      <c r="DV8" s="844"/>
      <c r="DW8" s="845"/>
      <c r="DX8" s="845"/>
      <c r="DY8" s="845"/>
      <c r="DZ8" s="846"/>
      <c r="EA8" s="219"/>
    </row>
    <row r="9" spans="1:131" s="220" customFormat="1" ht="26.25" customHeight="1" x14ac:dyDescent="0.15">
      <c r="A9" s="225">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47"/>
      <c r="AF9" s="823"/>
      <c r="AG9" s="821"/>
      <c r="AH9" s="821"/>
      <c r="AI9" s="821"/>
      <c r="AJ9" s="822"/>
      <c r="AK9" s="824"/>
      <c r="AL9" s="825"/>
      <c r="AM9" s="825"/>
      <c r="AN9" s="825"/>
      <c r="AO9" s="825"/>
      <c r="AP9" s="825"/>
      <c r="AQ9" s="825"/>
      <c r="AR9" s="825"/>
      <c r="AS9" s="825"/>
      <c r="AT9" s="825"/>
      <c r="AU9" s="826"/>
      <c r="AV9" s="826"/>
      <c r="AW9" s="826"/>
      <c r="AX9" s="826"/>
      <c r="AY9" s="827"/>
      <c r="AZ9" s="401"/>
      <c r="BA9" s="401"/>
      <c r="BB9" s="401"/>
      <c r="BC9" s="401"/>
      <c r="BD9" s="401"/>
      <c r="BE9" s="218"/>
      <c r="BF9" s="218"/>
      <c r="BG9" s="218"/>
      <c r="BH9" s="218"/>
      <c r="BI9" s="218"/>
      <c r="BJ9" s="218"/>
      <c r="BK9" s="218"/>
      <c r="BL9" s="218"/>
      <c r="BM9" s="218"/>
      <c r="BN9" s="218"/>
      <c r="BO9" s="218"/>
      <c r="BP9" s="218"/>
      <c r="BQ9" s="226">
        <v>3</v>
      </c>
      <c r="BR9" s="227"/>
      <c r="BS9" s="828" t="s">
        <v>535</v>
      </c>
      <c r="BT9" s="829"/>
      <c r="BU9" s="829"/>
      <c r="BV9" s="829"/>
      <c r="BW9" s="829"/>
      <c r="BX9" s="829"/>
      <c r="BY9" s="829"/>
      <c r="BZ9" s="829"/>
      <c r="CA9" s="829"/>
      <c r="CB9" s="829"/>
      <c r="CC9" s="829"/>
      <c r="CD9" s="829"/>
      <c r="CE9" s="829"/>
      <c r="CF9" s="829"/>
      <c r="CG9" s="830"/>
      <c r="CH9" s="841">
        <v>-62038</v>
      </c>
      <c r="CI9" s="842"/>
      <c r="CJ9" s="842"/>
      <c r="CK9" s="842"/>
      <c r="CL9" s="843"/>
      <c r="CM9" s="841">
        <v>786087</v>
      </c>
      <c r="CN9" s="842"/>
      <c r="CO9" s="842"/>
      <c r="CP9" s="842"/>
      <c r="CQ9" s="843"/>
      <c r="CR9" s="841">
        <v>12.32</v>
      </c>
      <c r="CS9" s="842"/>
      <c r="CT9" s="842"/>
      <c r="CU9" s="842"/>
      <c r="CV9" s="843"/>
      <c r="CW9" s="841">
        <v>145.58799999999999</v>
      </c>
      <c r="CX9" s="842"/>
      <c r="CY9" s="842"/>
      <c r="CZ9" s="842"/>
      <c r="DA9" s="843"/>
      <c r="DB9" s="841" t="s">
        <v>380</v>
      </c>
      <c r="DC9" s="842"/>
      <c r="DD9" s="842"/>
      <c r="DE9" s="842"/>
      <c r="DF9" s="843"/>
      <c r="DG9" s="841" t="s">
        <v>380</v>
      </c>
      <c r="DH9" s="842"/>
      <c r="DI9" s="842"/>
      <c r="DJ9" s="842"/>
      <c r="DK9" s="843"/>
      <c r="DL9" s="841" t="s">
        <v>380</v>
      </c>
      <c r="DM9" s="842"/>
      <c r="DN9" s="842"/>
      <c r="DO9" s="842"/>
      <c r="DP9" s="843"/>
      <c r="DQ9" s="841" t="s">
        <v>380</v>
      </c>
      <c r="DR9" s="842"/>
      <c r="DS9" s="842"/>
      <c r="DT9" s="842"/>
      <c r="DU9" s="843"/>
      <c r="DV9" s="844"/>
      <c r="DW9" s="845"/>
      <c r="DX9" s="845"/>
      <c r="DY9" s="845"/>
      <c r="DZ9" s="846"/>
      <c r="EA9" s="219"/>
    </row>
    <row r="10" spans="1:131" s="220" customFormat="1" ht="26.25" customHeight="1" x14ac:dyDescent="0.15">
      <c r="A10" s="225">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47"/>
      <c r="AF10" s="823"/>
      <c r="AG10" s="821"/>
      <c r="AH10" s="821"/>
      <c r="AI10" s="821"/>
      <c r="AJ10" s="822"/>
      <c r="AK10" s="824"/>
      <c r="AL10" s="825"/>
      <c r="AM10" s="825"/>
      <c r="AN10" s="825"/>
      <c r="AO10" s="825"/>
      <c r="AP10" s="825"/>
      <c r="AQ10" s="825"/>
      <c r="AR10" s="825"/>
      <c r="AS10" s="825"/>
      <c r="AT10" s="825"/>
      <c r="AU10" s="826"/>
      <c r="AV10" s="826"/>
      <c r="AW10" s="826"/>
      <c r="AX10" s="826"/>
      <c r="AY10" s="827"/>
      <c r="AZ10" s="401"/>
      <c r="BA10" s="401"/>
      <c r="BB10" s="401"/>
      <c r="BC10" s="401"/>
      <c r="BD10" s="401"/>
      <c r="BE10" s="218"/>
      <c r="BF10" s="218"/>
      <c r="BG10" s="218"/>
      <c r="BH10" s="218"/>
      <c r="BI10" s="218"/>
      <c r="BJ10" s="218"/>
      <c r="BK10" s="218"/>
      <c r="BL10" s="218"/>
      <c r="BM10" s="218"/>
      <c r="BN10" s="218"/>
      <c r="BO10" s="218"/>
      <c r="BP10" s="218"/>
      <c r="BQ10" s="226">
        <v>4</v>
      </c>
      <c r="BR10" s="227"/>
      <c r="BS10" s="828" t="s">
        <v>536</v>
      </c>
      <c r="BT10" s="829"/>
      <c r="BU10" s="829"/>
      <c r="BV10" s="829"/>
      <c r="BW10" s="829"/>
      <c r="BX10" s="829"/>
      <c r="BY10" s="829"/>
      <c r="BZ10" s="829"/>
      <c r="CA10" s="829"/>
      <c r="CB10" s="829"/>
      <c r="CC10" s="829"/>
      <c r="CD10" s="829"/>
      <c r="CE10" s="829"/>
      <c r="CF10" s="829"/>
      <c r="CG10" s="830"/>
      <c r="CH10" s="841">
        <v>9469</v>
      </c>
      <c r="CI10" s="842"/>
      <c r="CJ10" s="842"/>
      <c r="CK10" s="842"/>
      <c r="CL10" s="843"/>
      <c r="CM10" s="841">
        <v>17807</v>
      </c>
      <c r="CN10" s="842"/>
      <c r="CO10" s="842"/>
      <c r="CP10" s="842"/>
      <c r="CQ10" s="843"/>
      <c r="CR10" s="841">
        <v>11</v>
      </c>
      <c r="CS10" s="842"/>
      <c r="CT10" s="842"/>
      <c r="CU10" s="842"/>
      <c r="CV10" s="843"/>
      <c r="CW10" s="841">
        <v>8.9510000000000005</v>
      </c>
      <c r="CX10" s="842"/>
      <c r="CY10" s="842"/>
      <c r="CZ10" s="842"/>
      <c r="DA10" s="843"/>
      <c r="DB10" s="841" t="s">
        <v>380</v>
      </c>
      <c r="DC10" s="842"/>
      <c r="DD10" s="842"/>
      <c r="DE10" s="842"/>
      <c r="DF10" s="843"/>
      <c r="DG10" s="841" t="s">
        <v>380</v>
      </c>
      <c r="DH10" s="842"/>
      <c r="DI10" s="842"/>
      <c r="DJ10" s="842"/>
      <c r="DK10" s="843"/>
      <c r="DL10" s="841">
        <v>484.53800000000001</v>
      </c>
      <c r="DM10" s="842"/>
      <c r="DN10" s="842"/>
      <c r="DO10" s="842"/>
      <c r="DP10" s="843"/>
      <c r="DQ10" s="841">
        <v>145.36099999999999</v>
      </c>
      <c r="DR10" s="842"/>
      <c r="DS10" s="842"/>
      <c r="DT10" s="842"/>
      <c r="DU10" s="843"/>
      <c r="DV10" s="844"/>
      <c r="DW10" s="845"/>
      <c r="DX10" s="845"/>
      <c r="DY10" s="845"/>
      <c r="DZ10" s="846"/>
      <c r="EA10" s="219"/>
    </row>
    <row r="11" spans="1:131" s="220" customFormat="1" ht="26.25" customHeight="1" x14ac:dyDescent="0.15">
      <c r="A11" s="225">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47"/>
      <c r="AF11" s="823"/>
      <c r="AG11" s="821"/>
      <c r="AH11" s="821"/>
      <c r="AI11" s="821"/>
      <c r="AJ11" s="822"/>
      <c r="AK11" s="824"/>
      <c r="AL11" s="825"/>
      <c r="AM11" s="825"/>
      <c r="AN11" s="825"/>
      <c r="AO11" s="825"/>
      <c r="AP11" s="825"/>
      <c r="AQ11" s="825"/>
      <c r="AR11" s="825"/>
      <c r="AS11" s="825"/>
      <c r="AT11" s="825"/>
      <c r="AU11" s="826"/>
      <c r="AV11" s="826"/>
      <c r="AW11" s="826"/>
      <c r="AX11" s="826"/>
      <c r="AY11" s="827"/>
      <c r="AZ11" s="401"/>
      <c r="BA11" s="401"/>
      <c r="BB11" s="401"/>
      <c r="BC11" s="401"/>
      <c r="BD11" s="401"/>
      <c r="BE11" s="218"/>
      <c r="BF11" s="218"/>
      <c r="BG11" s="218"/>
      <c r="BH11" s="218"/>
      <c r="BI11" s="218"/>
      <c r="BJ11" s="218"/>
      <c r="BK11" s="218"/>
      <c r="BL11" s="218"/>
      <c r="BM11" s="218"/>
      <c r="BN11" s="218"/>
      <c r="BO11" s="218"/>
      <c r="BP11" s="218"/>
      <c r="BQ11" s="226">
        <v>5</v>
      </c>
      <c r="BR11" s="227"/>
      <c r="BS11" s="828" t="s">
        <v>537</v>
      </c>
      <c r="BT11" s="829"/>
      <c r="BU11" s="829"/>
      <c r="BV11" s="829"/>
      <c r="BW11" s="829"/>
      <c r="BX11" s="829"/>
      <c r="BY11" s="829"/>
      <c r="BZ11" s="829"/>
      <c r="CA11" s="829"/>
      <c r="CB11" s="829"/>
      <c r="CC11" s="829"/>
      <c r="CD11" s="829"/>
      <c r="CE11" s="829"/>
      <c r="CF11" s="829"/>
      <c r="CG11" s="830"/>
      <c r="CH11" s="841" t="s">
        <v>533</v>
      </c>
      <c r="CI11" s="842"/>
      <c r="CJ11" s="842"/>
      <c r="CK11" s="842"/>
      <c r="CL11" s="843"/>
      <c r="CM11" s="841">
        <v>541059</v>
      </c>
      <c r="CN11" s="842"/>
      <c r="CO11" s="842"/>
      <c r="CP11" s="842"/>
      <c r="CQ11" s="843"/>
      <c r="CR11" s="841">
        <v>10</v>
      </c>
      <c r="CS11" s="842"/>
      <c r="CT11" s="842"/>
      <c r="CU11" s="842"/>
      <c r="CV11" s="843"/>
      <c r="CW11" s="841">
        <v>35.753999999999998</v>
      </c>
      <c r="CX11" s="842"/>
      <c r="CY11" s="842"/>
      <c r="CZ11" s="842"/>
      <c r="DA11" s="843"/>
      <c r="DB11" s="841" t="s">
        <v>380</v>
      </c>
      <c r="DC11" s="842"/>
      <c r="DD11" s="842"/>
      <c r="DE11" s="842"/>
      <c r="DF11" s="843"/>
      <c r="DG11" s="841" t="s">
        <v>380</v>
      </c>
      <c r="DH11" s="842"/>
      <c r="DI11" s="842"/>
      <c r="DJ11" s="842"/>
      <c r="DK11" s="843"/>
      <c r="DL11" s="841">
        <v>3.6</v>
      </c>
      <c r="DM11" s="842"/>
      <c r="DN11" s="842"/>
      <c r="DO11" s="842"/>
      <c r="DP11" s="843"/>
      <c r="DQ11" s="841">
        <v>0.36</v>
      </c>
      <c r="DR11" s="842"/>
      <c r="DS11" s="842"/>
      <c r="DT11" s="842"/>
      <c r="DU11" s="843"/>
      <c r="DV11" s="844"/>
      <c r="DW11" s="845"/>
      <c r="DX11" s="845"/>
      <c r="DY11" s="845"/>
      <c r="DZ11" s="846"/>
      <c r="EA11" s="219"/>
    </row>
    <row r="12" spans="1:131" s="220" customFormat="1" ht="26.25" customHeight="1" x14ac:dyDescent="0.15">
      <c r="A12" s="225">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47"/>
      <c r="AF12" s="823"/>
      <c r="AG12" s="821"/>
      <c r="AH12" s="821"/>
      <c r="AI12" s="821"/>
      <c r="AJ12" s="822"/>
      <c r="AK12" s="824"/>
      <c r="AL12" s="825"/>
      <c r="AM12" s="825"/>
      <c r="AN12" s="825"/>
      <c r="AO12" s="825"/>
      <c r="AP12" s="825"/>
      <c r="AQ12" s="825"/>
      <c r="AR12" s="825"/>
      <c r="AS12" s="825"/>
      <c r="AT12" s="825"/>
      <c r="AU12" s="826"/>
      <c r="AV12" s="826"/>
      <c r="AW12" s="826"/>
      <c r="AX12" s="826"/>
      <c r="AY12" s="827"/>
      <c r="AZ12" s="401"/>
      <c r="BA12" s="401"/>
      <c r="BB12" s="401"/>
      <c r="BC12" s="401"/>
      <c r="BD12" s="401"/>
      <c r="BE12" s="218"/>
      <c r="BF12" s="218"/>
      <c r="BG12" s="218"/>
      <c r="BH12" s="218"/>
      <c r="BI12" s="218"/>
      <c r="BJ12" s="218"/>
      <c r="BK12" s="218"/>
      <c r="BL12" s="218"/>
      <c r="BM12" s="218"/>
      <c r="BN12" s="218"/>
      <c r="BO12" s="218"/>
      <c r="BP12" s="218"/>
      <c r="BQ12" s="226">
        <v>6</v>
      </c>
      <c r="BR12" s="227"/>
      <c r="BS12" s="828" t="s">
        <v>538</v>
      </c>
      <c r="BT12" s="829"/>
      <c r="BU12" s="829"/>
      <c r="BV12" s="829"/>
      <c r="BW12" s="829"/>
      <c r="BX12" s="829"/>
      <c r="BY12" s="829"/>
      <c r="BZ12" s="829"/>
      <c r="CA12" s="829"/>
      <c r="CB12" s="829"/>
      <c r="CC12" s="829"/>
      <c r="CD12" s="829"/>
      <c r="CE12" s="829"/>
      <c r="CF12" s="829"/>
      <c r="CG12" s="830"/>
      <c r="CH12" s="841">
        <v>-318</v>
      </c>
      <c r="CI12" s="842"/>
      <c r="CJ12" s="842"/>
      <c r="CK12" s="842"/>
      <c r="CL12" s="843"/>
      <c r="CM12" s="841">
        <v>7509</v>
      </c>
      <c r="CN12" s="842"/>
      <c r="CO12" s="842"/>
      <c r="CP12" s="842"/>
      <c r="CQ12" s="843"/>
      <c r="CR12" s="841">
        <v>1.35</v>
      </c>
      <c r="CS12" s="842"/>
      <c r="CT12" s="842"/>
      <c r="CU12" s="842"/>
      <c r="CV12" s="843"/>
      <c r="CW12" s="841" t="s">
        <v>380</v>
      </c>
      <c r="CX12" s="842"/>
      <c r="CY12" s="842"/>
      <c r="CZ12" s="842"/>
      <c r="DA12" s="843"/>
      <c r="DB12" s="841" t="s">
        <v>380</v>
      </c>
      <c r="DC12" s="842"/>
      <c r="DD12" s="842"/>
      <c r="DE12" s="842"/>
      <c r="DF12" s="843"/>
      <c r="DG12" s="841" t="s">
        <v>380</v>
      </c>
      <c r="DH12" s="842"/>
      <c r="DI12" s="842"/>
      <c r="DJ12" s="842"/>
      <c r="DK12" s="843"/>
      <c r="DL12" s="841" t="s">
        <v>380</v>
      </c>
      <c r="DM12" s="842"/>
      <c r="DN12" s="842"/>
      <c r="DO12" s="842"/>
      <c r="DP12" s="843"/>
      <c r="DQ12" s="841" t="s">
        <v>380</v>
      </c>
      <c r="DR12" s="842"/>
      <c r="DS12" s="842"/>
      <c r="DT12" s="842"/>
      <c r="DU12" s="843"/>
      <c r="DV12" s="844"/>
      <c r="DW12" s="845"/>
      <c r="DX12" s="845"/>
      <c r="DY12" s="845"/>
      <c r="DZ12" s="846"/>
      <c r="EA12" s="219"/>
    </row>
    <row r="13" spans="1:131" s="220" customFormat="1" ht="26.25" customHeight="1" x14ac:dyDescent="0.15">
      <c r="A13" s="225">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47"/>
      <c r="AF13" s="823"/>
      <c r="AG13" s="821"/>
      <c r="AH13" s="821"/>
      <c r="AI13" s="821"/>
      <c r="AJ13" s="822"/>
      <c r="AK13" s="824"/>
      <c r="AL13" s="825"/>
      <c r="AM13" s="825"/>
      <c r="AN13" s="825"/>
      <c r="AO13" s="825"/>
      <c r="AP13" s="825"/>
      <c r="AQ13" s="825"/>
      <c r="AR13" s="825"/>
      <c r="AS13" s="825"/>
      <c r="AT13" s="825"/>
      <c r="AU13" s="826"/>
      <c r="AV13" s="826"/>
      <c r="AW13" s="826"/>
      <c r="AX13" s="826"/>
      <c r="AY13" s="827"/>
      <c r="AZ13" s="401"/>
      <c r="BA13" s="401"/>
      <c r="BB13" s="401"/>
      <c r="BC13" s="401"/>
      <c r="BD13" s="401"/>
      <c r="BE13" s="218"/>
      <c r="BF13" s="218"/>
      <c r="BG13" s="218"/>
      <c r="BH13" s="218"/>
      <c r="BI13" s="218"/>
      <c r="BJ13" s="218"/>
      <c r="BK13" s="218"/>
      <c r="BL13" s="218"/>
      <c r="BM13" s="218"/>
      <c r="BN13" s="218"/>
      <c r="BO13" s="218"/>
      <c r="BP13" s="218"/>
      <c r="BQ13" s="226">
        <v>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x14ac:dyDescent="0.15">
      <c r="A14" s="225">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47"/>
      <c r="AF14" s="823"/>
      <c r="AG14" s="821"/>
      <c r="AH14" s="821"/>
      <c r="AI14" s="821"/>
      <c r="AJ14" s="822"/>
      <c r="AK14" s="824"/>
      <c r="AL14" s="825"/>
      <c r="AM14" s="825"/>
      <c r="AN14" s="825"/>
      <c r="AO14" s="825"/>
      <c r="AP14" s="825"/>
      <c r="AQ14" s="825"/>
      <c r="AR14" s="825"/>
      <c r="AS14" s="825"/>
      <c r="AT14" s="825"/>
      <c r="AU14" s="826"/>
      <c r="AV14" s="826"/>
      <c r="AW14" s="826"/>
      <c r="AX14" s="826"/>
      <c r="AY14" s="827"/>
      <c r="AZ14" s="401"/>
      <c r="BA14" s="401"/>
      <c r="BB14" s="401"/>
      <c r="BC14" s="401"/>
      <c r="BD14" s="401"/>
      <c r="BE14" s="218"/>
      <c r="BF14" s="218"/>
      <c r="BG14" s="218"/>
      <c r="BH14" s="218"/>
      <c r="BI14" s="218"/>
      <c r="BJ14" s="218"/>
      <c r="BK14" s="218"/>
      <c r="BL14" s="218"/>
      <c r="BM14" s="218"/>
      <c r="BN14" s="218"/>
      <c r="BO14" s="218"/>
      <c r="BP14" s="218"/>
      <c r="BQ14" s="226">
        <v>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x14ac:dyDescent="0.15">
      <c r="A15" s="225">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47"/>
      <c r="AF15" s="823"/>
      <c r="AG15" s="821"/>
      <c r="AH15" s="821"/>
      <c r="AI15" s="821"/>
      <c r="AJ15" s="822"/>
      <c r="AK15" s="824"/>
      <c r="AL15" s="825"/>
      <c r="AM15" s="825"/>
      <c r="AN15" s="825"/>
      <c r="AO15" s="825"/>
      <c r="AP15" s="825"/>
      <c r="AQ15" s="825"/>
      <c r="AR15" s="825"/>
      <c r="AS15" s="825"/>
      <c r="AT15" s="825"/>
      <c r="AU15" s="826"/>
      <c r="AV15" s="826"/>
      <c r="AW15" s="826"/>
      <c r="AX15" s="826"/>
      <c r="AY15" s="827"/>
      <c r="AZ15" s="401"/>
      <c r="BA15" s="401"/>
      <c r="BB15" s="401"/>
      <c r="BC15" s="401"/>
      <c r="BD15" s="401"/>
      <c r="BE15" s="218"/>
      <c r="BF15" s="218"/>
      <c r="BG15" s="218"/>
      <c r="BH15" s="218"/>
      <c r="BI15" s="218"/>
      <c r="BJ15" s="218"/>
      <c r="BK15" s="218"/>
      <c r="BL15" s="218"/>
      <c r="BM15" s="218"/>
      <c r="BN15" s="218"/>
      <c r="BO15" s="218"/>
      <c r="BP15" s="218"/>
      <c r="BQ15" s="226">
        <v>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x14ac:dyDescent="0.15">
      <c r="A16" s="225">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47"/>
      <c r="AF16" s="823"/>
      <c r="AG16" s="821"/>
      <c r="AH16" s="821"/>
      <c r="AI16" s="821"/>
      <c r="AJ16" s="822"/>
      <c r="AK16" s="824"/>
      <c r="AL16" s="825"/>
      <c r="AM16" s="825"/>
      <c r="AN16" s="825"/>
      <c r="AO16" s="825"/>
      <c r="AP16" s="825"/>
      <c r="AQ16" s="825"/>
      <c r="AR16" s="825"/>
      <c r="AS16" s="825"/>
      <c r="AT16" s="825"/>
      <c r="AU16" s="826"/>
      <c r="AV16" s="826"/>
      <c r="AW16" s="826"/>
      <c r="AX16" s="826"/>
      <c r="AY16" s="827"/>
      <c r="AZ16" s="401"/>
      <c r="BA16" s="401"/>
      <c r="BB16" s="401"/>
      <c r="BC16" s="401"/>
      <c r="BD16" s="401"/>
      <c r="BE16" s="218"/>
      <c r="BF16" s="218"/>
      <c r="BG16" s="218"/>
      <c r="BH16" s="218"/>
      <c r="BI16" s="218"/>
      <c r="BJ16" s="218"/>
      <c r="BK16" s="218"/>
      <c r="BL16" s="218"/>
      <c r="BM16" s="218"/>
      <c r="BN16" s="218"/>
      <c r="BO16" s="218"/>
      <c r="BP16" s="218"/>
      <c r="BQ16" s="226">
        <v>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x14ac:dyDescent="0.15">
      <c r="A17" s="225">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47"/>
      <c r="AF17" s="823"/>
      <c r="AG17" s="821"/>
      <c r="AH17" s="821"/>
      <c r="AI17" s="821"/>
      <c r="AJ17" s="822"/>
      <c r="AK17" s="824"/>
      <c r="AL17" s="825"/>
      <c r="AM17" s="825"/>
      <c r="AN17" s="825"/>
      <c r="AO17" s="825"/>
      <c r="AP17" s="825"/>
      <c r="AQ17" s="825"/>
      <c r="AR17" s="825"/>
      <c r="AS17" s="825"/>
      <c r="AT17" s="825"/>
      <c r="AU17" s="826"/>
      <c r="AV17" s="826"/>
      <c r="AW17" s="826"/>
      <c r="AX17" s="826"/>
      <c r="AY17" s="827"/>
      <c r="AZ17" s="401"/>
      <c r="BA17" s="401"/>
      <c r="BB17" s="401"/>
      <c r="BC17" s="401"/>
      <c r="BD17" s="401"/>
      <c r="BE17" s="218"/>
      <c r="BF17" s="218"/>
      <c r="BG17" s="218"/>
      <c r="BH17" s="218"/>
      <c r="BI17" s="218"/>
      <c r="BJ17" s="218"/>
      <c r="BK17" s="218"/>
      <c r="BL17" s="218"/>
      <c r="BM17" s="218"/>
      <c r="BN17" s="218"/>
      <c r="BO17" s="218"/>
      <c r="BP17" s="218"/>
      <c r="BQ17" s="226">
        <v>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x14ac:dyDescent="0.15">
      <c r="A18" s="225">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47"/>
      <c r="AF18" s="823"/>
      <c r="AG18" s="821"/>
      <c r="AH18" s="821"/>
      <c r="AI18" s="821"/>
      <c r="AJ18" s="822"/>
      <c r="AK18" s="824"/>
      <c r="AL18" s="825"/>
      <c r="AM18" s="825"/>
      <c r="AN18" s="825"/>
      <c r="AO18" s="825"/>
      <c r="AP18" s="825"/>
      <c r="AQ18" s="825"/>
      <c r="AR18" s="825"/>
      <c r="AS18" s="825"/>
      <c r="AT18" s="825"/>
      <c r="AU18" s="826"/>
      <c r="AV18" s="826"/>
      <c r="AW18" s="826"/>
      <c r="AX18" s="826"/>
      <c r="AY18" s="827"/>
      <c r="AZ18" s="401"/>
      <c r="BA18" s="401"/>
      <c r="BB18" s="401"/>
      <c r="BC18" s="401"/>
      <c r="BD18" s="401"/>
      <c r="BE18" s="218"/>
      <c r="BF18" s="218"/>
      <c r="BG18" s="218"/>
      <c r="BH18" s="218"/>
      <c r="BI18" s="218"/>
      <c r="BJ18" s="218"/>
      <c r="BK18" s="218"/>
      <c r="BL18" s="218"/>
      <c r="BM18" s="218"/>
      <c r="BN18" s="218"/>
      <c r="BO18" s="218"/>
      <c r="BP18" s="218"/>
      <c r="BQ18" s="226">
        <v>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x14ac:dyDescent="0.15">
      <c r="A19" s="225">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47"/>
      <c r="AF19" s="823"/>
      <c r="AG19" s="821"/>
      <c r="AH19" s="821"/>
      <c r="AI19" s="821"/>
      <c r="AJ19" s="822"/>
      <c r="AK19" s="824"/>
      <c r="AL19" s="825"/>
      <c r="AM19" s="825"/>
      <c r="AN19" s="825"/>
      <c r="AO19" s="825"/>
      <c r="AP19" s="825"/>
      <c r="AQ19" s="825"/>
      <c r="AR19" s="825"/>
      <c r="AS19" s="825"/>
      <c r="AT19" s="825"/>
      <c r="AU19" s="826"/>
      <c r="AV19" s="826"/>
      <c r="AW19" s="826"/>
      <c r="AX19" s="826"/>
      <c r="AY19" s="827"/>
      <c r="AZ19" s="401"/>
      <c r="BA19" s="401"/>
      <c r="BB19" s="401"/>
      <c r="BC19" s="401"/>
      <c r="BD19" s="401"/>
      <c r="BE19" s="218"/>
      <c r="BF19" s="218"/>
      <c r="BG19" s="218"/>
      <c r="BH19" s="218"/>
      <c r="BI19" s="218"/>
      <c r="BJ19" s="218"/>
      <c r="BK19" s="218"/>
      <c r="BL19" s="218"/>
      <c r="BM19" s="218"/>
      <c r="BN19" s="218"/>
      <c r="BO19" s="218"/>
      <c r="BP19" s="218"/>
      <c r="BQ19" s="226">
        <v>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x14ac:dyDescent="0.15">
      <c r="A20" s="225">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47"/>
      <c r="AF20" s="823"/>
      <c r="AG20" s="821"/>
      <c r="AH20" s="821"/>
      <c r="AI20" s="821"/>
      <c r="AJ20" s="822"/>
      <c r="AK20" s="824"/>
      <c r="AL20" s="825"/>
      <c r="AM20" s="825"/>
      <c r="AN20" s="825"/>
      <c r="AO20" s="825"/>
      <c r="AP20" s="825"/>
      <c r="AQ20" s="825"/>
      <c r="AR20" s="825"/>
      <c r="AS20" s="825"/>
      <c r="AT20" s="825"/>
      <c r="AU20" s="826"/>
      <c r="AV20" s="826"/>
      <c r="AW20" s="826"/>
      <c r="AX20" s="826"/>
      <c r="AY20" s="827"/>
      <c r="AZ20" s="401"/>
      <c r="BA20" s="401"/>
      <c r="BB20" s="401"/>
      <c r="BC20" s="401"/>
      <c r="BD20" s="401"/>
      <c r="BE20" s="218"/>
      <c r="BF20" s="218"/>
      <c r="BG20" s="218"/>
      <c r="BH20" s="218"/>
      <c r="BI20" s="218"/>
      <c r="BJ20" s="218"/>
      <c r="BK20" s="218"/>
      <c r="BL20" s="218"/>
      <c r="BM20" s="218"/>
      <c r="BN20" s="218"/>
      <c r="BO20" s="218"/>
      <c r="BP20" s="218"/>
      <c r="BQ20" s="226">
        <v>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x14ac:dyDescent="0.2">
      <c r="A21" s="225">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47"/>
      <c r="AF21" s="823"/>
      <c r="AG21" s="821"/>
      <c r="AH21" s="821"/>
      <c r="AI21" s="821"/>
      <c r="AJ21" s="822"/>
      <c r="AK21" s="824"/>
      <c r="AL21" s="825"/>
      <c r="AM21" s="825"/>
      <c r="AN21" s="825"/>
      <c r="AO21" s="825"/>
      <c r="AP21" s="825"/>
      <c r="AQ21" s="825"/>
      <c r="AR21" s="825"/>
      <c r="AS21" s="825"/>
      <c r="AT21" s="825"/>
      <c r="AU21" s="826"/>
      <c r="AV21" s="826"/>
      <c r="AW21" s="826"/>
      <c r="AX21" s="826"/>
      <c r="AY21" s="827"/>
      <c r="AZ21" s="401"/>
      <c r="BA21" s="401"/>
      <c r="BB21" s="401"/>
      <c r="BC21" s="401"/>
      <c r="BD21" s="401"/>
      <c r="BE21" s="218"/>
      <c r="BF21" s="218"/>
      <c r="BG21" s="218"/>
      <c r="BH21" s="218"/>
      <c r="BI21" s="218"/>
      <c r="BJ21" s="218"/>
      <c r="BK21" s="218"/>
      <c r="BL21" s="218"/>
      <c r="BM21" s="218"/>
      <c r="BN21" s="218"/>
      <c r="BO21" s="218"/>
      <c r="BP21" s="218"/>
      <c r="BQ21" s="226">
        <v>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x14ac:dyDescent="0.15">
      <c r="A22" s="225">
        <v>16</v>
      </c>
      <c r="B22" s="815"/>
      <c r="C22" s="816"/>
      <c r="D22" s="816"/>
      <c r="E22" s="816"/>
      <c r="F22" s="816"/>
      <c r="G22" s="816"/>
      <c r="H22" s="816"/>
      <c r="I22" s="816"/>
      <c r="J22" s="816"/>
      <c r="K22" s="816"/>
      <c r="L22" s="816"/>
      <c r="M22" s="816"/>
      <c r="N22" s="816"/>
      <c r="O22" s="816"/>
      <c r="P22" s="817"/>
      <c r="Q22" s="848"/>
      <c r="R22" s="849"/>
      <c r="S22" s="849"/>
      <c r="T22" s="849"/>
      <c r="U22" s="849"/>
      <c r="V22" s="849"/>
      <c r="W22" s="849"/>
      <c r="X22" s="849"/>
      <c r="Y22" s="849"/>
      <c r="Z22" s="849"/>
      <c r="AA22" s="849"/>
      <c r="AB22" s="849"/>
      <c r="AC22" s="849"/>
      <c r="AD22" s="849"/>
      <c r="AE22" s="850"/>
      <c r="AF22" s="823"/>
      <c r="AG22" s="821"/>
      <c r="AH22" s="821"/>
      <c r="AI22" s="821"/>
      <c r="AJ22" s="822"/>
      <c r="AK22" s="863"/>
      <c r="AL22" s="864"/>
      <c r="AM22" s="864"/>
      <c r="AN22" s="864"/>
      <c r="AO22" s="864"/>
      <c r="AP22" s="864"/>
      <c r="AQ22" s="864"/>
      <c r="AR22" s="864"/>
      <c r="AS22" s="864"/>
      <c r="AT22" s="864"/>
      <c r="AU22" s="865"/>
      <c r="AV22" s="865"/>
      <c r="AW22" s="865"/>
      <c r="AX22" s="865"/>
      <c r="AY22" s="866"/>
      <c r="AZ22" s="867" t="s">
        <v>290</v>
      </c>
      <c r="BA22" s="867"/>
      <c r="BB22" s="867"/>
      <c r="BC22" s="867"/>
      <c r="BD22" s="868"/>
      <c r="BE22" s="218"/>
      <c r="BF22" s="218"/>
      <c r="BG22" s="218"/>
      <c r="BH22" s="218"/>
      <c r="BI22" s="218"/>
      <c r="BJ22" s="218"/>
      <c r="BK22" s="218"/>
      <c r="BL22" s="218"/>
      <c r="BM22" s="218"/>
      <c r="BN22" s="218"/>
      <c r="BO22" s="218"/>
      <c r="BP22" s="218"/>
      <c r="BQ22" s="226">
        <v>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x14ac:dyDescent="0.2">
      <c r="A23" s="228" t="s">
        <v>291</v>
      </c>
      <c r="B23" s="851" t="s">
        <v>292</v>
      </c>
      <c r="C23" s="852"/>
      <c r="D23" s="852"/>
      <c r="E23" s="852"/>
      <c r="F23" s="852"/>
      <c r="G23" s="852"/>
      <c r="H23" s="852"/>
      <c r="I23" s="852"/>
      <c r="J23" s="852"/>
      <c r="K23" s="852"/>
      <c r="L23" s="852"/>
      <c r="M23" s="852"/>
      <c r="N23" s="852"/>
      <c r="O23" s="852"/>
      <c r="P23" s="853"/>
      <c r="Q23" s="854"/>
      <c r="R23" s="855"/>
      <c r="S23" s="855"/>
      <c r="T23" s="855"/>
      <c r="U23" s="855"/>
      <c r="V23" s="855"/>
      <c r="W23" s="855"/>
      <c r="X23" s="855"/>
      <c r="Y23" s="855"/>
      <c r="Z23" s="855"/>
      <c r="AA23" s="855"/>
      <c r="AB23" s="855"/>
      <c r="AC23" s="855"/>
      <c r="AD23" s="855"/>
      <c r="AE23" s="856"/>
      <c r="AF23" s="857">
        <v>557</v>
      </c>
      <c r="AG23" s="855"/>
      <c r="AH23" s="855"/>
      <c r="AI23" s="855"/>
      <c r="AJ23" s="858"/>
      <c r="AK23" s="859"/>
      <c r="AL23" s="860"/>
      <c r="AM23" s="860"/>
      <c r="AN23" s="860"/>
      <c r="AO23" s="860"/>
      <c r="AP23" s="855"/>
      <c r="AQ23" s="855"/>
      <c r="AR23" s="855"/>
      <c r="AS23" s="855"/>
      <c r="AT23" s="855"/>
      <c r="AU23" s="861"/>
      <c r="AV23" s="861"/>
      <c r="AW23" s="861"/>
      <c r="AX23" s="861"/>
      <c r="AY23" s="862"/>
      <c r="AZ23" s="870" t="s">
        <v>89</v>
      </c>
      <c r="BA23" s="871"/>
      <c r="BB23" s="871"/>
      <c r="BC23" s="871"/>
      <c r="BD23" s="872"/>
      <c r="BE23" s="218"/>
      <c r="BF23" s="218"/>
      <c r="BG23" s="218"/>
      <c r="BH23" s="218"/>
      <c r="BI23" s="218"/>
      <c r="BJ23" s="218"/>
      <c r="BK23" s="218"/>
      <c r="BL23" s="218"/>
      <c r="BM23" s="218"/>
      <c r="BN23" s="218"/>
      <c r="BO23" s="218"/>
      <c r="BP23" s="218"/>
      <c r="BQ23" s="226">
        <v>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x14ac:dyDescent="0.15">
      <c r="A24" s="869" t="s">
        <v>293</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401"/>
      <c r="BA24" s="401"/>
      <c r="BB24" s="401"/>
      <c r="BC24" s="401"/>
      <c r="BD24" s="401"/>
      <c r="BE24" s="218"/>
      <c r="BF24" s="218"/>
      <c r="BG24" s="218"/>
      <c r="BH24" s="218"/>
      <c r="BI24" s="218"/>
      <c r="BJ24" s="218"/>
      <c r="BK24" s="218"/>
      <c r="BL24" s="218"/>
      <c r="BM24" s="218"/>
      <c r="BN24" s="218"/>
      <c r="BO24" s="218"/>
      <c r="BP24" s="218"/>
      <c r="BQ24" s="226">
        <v>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x14ac:dyDescent="0.2">
      <c r="A25" s="809" t="s">
        <v>294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401"/>
      <c r="BK25" s="401"/>
      <c r="BL25" s="401"/>
      <c r="BM25" s="401"/>
      <c r="BN25" s="401"/>
      <c r="BO25" s="229"/>
      <c r="BP25" s="229"/>
      <c r="BQ25" s="226">
        <v>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x14ac:dyDescent="0.15">
      <c r="A26" s="800" t="s">
        <v>275</v>
      </c>
      <c r="B26" s="801"/>
      <c r="C26" s="801"/>
      <c r="D26" s="801"/>
      <c r="E26" s="801"/>
      <c r="F26" s="801"/>
      <c r="G26" s="801"/>
      <c r="H26" s="801"/>
      <c r="I26" s="801"/>
      <c r="J26" s="801"/>
      <c r="K26" s="801"/>
      <c r="L26" s="801"/>
      <c r="M26" s="801"/>
      <c r="N26" s="801"/>
      <c r="O26" s="801"/>
      <c r="P26" s="802"/>
      <c r="Q26" s="777" t="s">
        <v>539</v>
      </c>
      <c r="R26" s="778"/>
      <c r="S26" s="778"/>
      <c r="T26" s="778"/>
      <c r="U26" s="779"/>
      <c r="V26" s="777" t="s">
        <v>540</v>
      </c>
      <c r="W26" s="778"/>
      <c r="X26" s="778"/>
      <c r="Y26" s="778"/>
      <c r="Z26" s="779"/>
      <c r="AA26" s="777" t="s">
        <v>541</v>
      </c>
      <c r="AB26" s="778"/>
      <c r="AC26" s="778"/>
      <c r="AD26" s="778"/>
      <c r="AE26" s="778"/>
      <c r="AF26" s="873" t="s">
        <v>542</v>
      </c>
      <c r="AG26" s="874"/>
      <c r="AH26" s="874"/>
      <c r="AI26" s="874"/>
      <c r="AJ26" s="875"/>
      <c r="AK26" s="778" t="s">
        <v>295</v>
      </c>
      <c r="AL26" s="778"/>
      <c r="AM26" s="778"/>
      <c r="AN26" s="778"/>
      <c r="AO26" s="779"/>
      <c r="AP26" s="777" t="s">
        <v>296</v>
      </c>
      <c r="AQ26" s="778"/>
      <c r="AR26" s="778"/>
      <c r="AS26" s="778"/>
      <c r="AT26" s="779"/>
      <c r="AU26" s="777" t="s">
        <v>297</v>
      </c>
      <c r="AV26" s="778"/>
      <c r="AW26" s="778"/>
      <c r="AX26" s="778"/>
      <c r="AY26" s="779"/>
      <c r="AZ26" s="777" t="s">
        <v>298</v>
      </c>
      <c r="BA26" s="778"/>
      <c r="BB26" s="778"/>
      <c r="BC26" s="778"/>
      <c r="BD26" s="779"/>
      <c r="BE26" s="777" t="s">
        <v>282</v>
      </c>
      <c r="BF26" s="778"/>
      <c r="BG26" s="778"/>
      <c r="BH26" s="778"/>
      <c r="BI26" s="789"/>
      <c r="BJ26" s="401"/>
      <c r="BK26" s="401"/>
      <c r="BL26" s="401"/>
      <c r="BM26" s="401"/>
      <c r="BN26" s="401"/>
      <c r="BO26" s="229"/>
      <c r="BP26" s="229"/>
      <c r="BQ26" s="226">
        <v>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401"/>
      <c r="BK27" s="401"/>
      <c r="BL27" s="401"/>
      <c r="BM27" s="401"/>
      <c r="BN27" s="401"/>
      <c r="BO27" s="229"/>
      <c r="BP27" s="229"/>
      <c r="BQ27" s="226">
        <v>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x14ac:dyDescent="0.15">
      <c r="A28" s="230">
        <v>1</v>
      </c>
      <c r="B28" s="791" t="s">
        <v>543</v>
      </c>
      <c r="C28" s="792"/>
      <c r="D28" s="792"/>
      <c r="E28" s="792"/>
      <c r="F28" s="792"/>
      <c r="G28" s="792"/>
      <c r="H28" s="792"/>
      <c r="I28" s="792"/>
      <c r="J28" s="792"/>
      <c r="K28" s="792"/>
      <c r="L28" s="792"/>
      <c r="M28" s="792"/>
      <c r="N28" s="792"/>
      <c r="O28" s="792"/>
      <c r="P28" s="793"/>
      <c r="Q28" s="883">
        <v>12099</v>
      </c>
      <c r="R28" s="884"/>
      <c r="S28" s="884"/>
      <c r="T28" s="884"/>
      <c r="U28" s="884"/>
      <c r="V28" s="884">
        <v>11867</v>
      </c>
      <c r="W28" s="884"/>
      <c r="X28" s="884"/>
      <c r="Y28" s="884"/>
      <c r="Z28" s="884"/>
      <c r="AA28" s="884">
        <f>+Q28-V28</f>
        <v>232</v>
      </c>
      <c r="AB28" s="884"/>
      <c r="AC28" s="884"/>
      <c r="AD28" s="884"/>
      <c r="AE28" s="885"/>
      <c r="AF28" s="886">
        <v>232</v>
      </c>
      <c r="AG28" s="884"/>
      <c r="AH28" s="884"/>
      <c r="AI28" s="884"/>
      <c r="AJ28" s="887"/>
      <c r="AK28" s="888">
        <v>610</v>
      </c>
      <c r="AL28" s="879"/>
      <c r="AM28" s="879"/>
      <c r="AN28" s="879"/>
      <c r="AO28" s="879"/>
      <c r="AP28" s="879" t="s">
        <v>533</v>
      </c>
      <c r="AQ28" s="879"/>
      <c r="AR28" s="879"/>
      <c r="AS28" s="879"/>
      <c r="AT28" s="879"/>
      <c r="AU28" s="879" t="s">
        <v>380</v>
      </c>
      <c r="AV28" s="879"/>
      <c r="AW28" s="879"/>
      <c r="AX28" s="879"/>
      <c r="AY28" s="879"/>
      <c r="AZ28" s="880" t="s">
        <v>380</v>
      </c>
      <c r="BA28" s="880"/>
      <c r="BB28" s="880"/>
      <c r="BC28" s="880"/>
      <c r="BD28" s="880"/>
      <c r="BE28" s="881"/>
      <c r="BF28" s="881"/>
      <c r="BG28" s="881"/>
      <c r="BH28" s="881"/>
      <c r="BI28" s="882"/>
      <c r="BJ28" s="401"/>
      <c r="BK28" s="401"/>
      <c r="BL28" s="401"/>
      <c r="BM28" s="401"/>
      <c r="BN28" s="401"/>
      <c r="BO28" s="229"/>
      <c r="BP28" s="229"/>
      <c r="BQ28" s="226">
        <v>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x14ac:dyDescent="0.15">
      <c r="A29" s="230">
        <v>2</v>
      </c>
      <c r="B29" s="815" t="s">
        <v>544</v>
      </c>
      <c r="C29" s="816"/>
      <c r="D29" s="816"/>
      <c r="E29" s="816"/>
      <c r="F29" s="816"/>
      <c r="G29" s="816"/>
      <c r="H29" s="816"/>
      <c r="I29" s="816"/>
      <c r="J29" s="816"/>
      <c r="K29" s="816"/>
      <c r="L29" s="816"/>
      <c r="M29" s="816"/>
      <c r="N29" s="816"/>
      <c r="O29" s="816"/>
      <c r="P29" s="817"/>
      <c r="Q29" s="818">
        <v>9784</v>
      </c>
      <c r="R29" s="819"/>
      <c r="S29" s="819"/>
      <c r="T29" s="819"/>
      <c r="U29" s="819"/>
      <c r="V29" s="819">
        <v>9578</v>
      </c>
      <c r="W29" s="819"/>
      <c r="X29" s="819"/>
      <c r="Y29" s="819"/>
      <c r="Z29" s="819"/>
      <c r="AA29" s="819">
        <f>+Q29-V29</f>
        <v>206</v>
      </c>
      <c r="AB29" s="819"/>
      <c r="AC29" s="819"/>
      <c r="AD29" s="819"/>
      <c r="AE29" s="847"/>
      <c r="AF29" s="823">
        <v>206</v>
      </c>
      <c r="AG29" s="821"/>
      <c r="AH29" s="821"/>
      <c r="AI29" s="821"/>
      <c r="AJ29" s="822"/>
      <c r="AK29" s="891">
        <v>1305</v>
      </c>
      <c r="AL29" s="892"/>
      <c r="AM29" s="892"/>
      <c r="AN29" s="892"/>
      <c r="AO29" s="892"/>
      <c r="AP29" s="892"/>
      <c r="AQ29" s="892"/>
      <c r="AR29" s="892"/>
      <c r="AS29" s="892"/>
      <c r="AT29" s="892"/>
      <c r="AU29" s="892" t="s">
        <v>380</v>
      </c>
      <c r="AV29" s="892"/>
      <c r="AW29" s="892"/>
      <c r="AX29" s="892"/>
      <c r="AY29" s="892"/>
      <c r="AZ29" s="893" t="s">
        <v>380</v>
      </c>
      <c r="BA29" s="893"/>
      <c r="BB29" s="893"/>
      <c r="BC29" s="893"/>
      <c r="BD29" s="893"/>
      <c r="BE29" s="889"/>
      <c r="BF29" s="889"/>
      <c r="BG29" s="889"/>
      <c r="BH29" s="889"/>
      <c r="BI29" s="890"/>
      <c r="BJ29" s="401"/>
      <c r="BK29" s="401"/>
      <c r="BL29" s="401"/>
      <c r="BM29" s="401"/>
      <c r="BN29" s="401"/>
      <c r="BO29" s="229"/>
      <c r="BP29" s="229"/>
      <c r="BQ29" s="226">
        <v>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x14ac:dyDescent="0.15">
      <c r="A30" s="230">
        <v>3</v>
      </c>
      <c r="B30" s="815" t="s">
        <v>545</v>
      </c>
      <c r="C30" s="816"/>
      <c r="D30" s="816"/>
      <c r="E30" s="816"/>
      <c r="F30" s="816"/>
      <c r="G30" s="816"/>
      <c r="H30" s="816"/>
      <c r="I30" s="816"/>
      <c r="J30" s="816"/>
      <c r="K30" s="816"/>
      <c r="L30" s="816"/>
      <c r="M30" s="816"/>
      <c r="N30" s="816"/>
      <c r="O30" s="816"/>
      <c r="P30" s="817"/>
      <c r="Q30" s="818">
        <v>1390</v>
      </c>
      <c r="R30" s="819"/>
      <c r="S30" s="819"/>
      <c r="T30" s="819"/>
      <c r="U30" s="819"/>
      <c r="V30" s="819">
        <v>1358</v>
      </c>
      <c r="W30" s="819"/>
      <c r="X30" s="819"/>
      <c r="Y30" s="819"/>
      <c r="Z30" s="819"/>
      <c r="AA30" s="819">
        <f t="shared" ref="AA30:AA34" si="0">+Q30-V30</f>
        <v>32</v>
      </c>
      <c r="AB30" s="819"/>
      <c r="AC30" s="819"/>
      <c r="AD30" s="819"/>
      <c r="AE30" s="847"/>
      <c r="AF30" s="823">
        <v>32</v>
      </c>
      <c r="AG30" s="821"/>
      <c r="AH30" s="821"/>
      <c r="AI30" s="821"/>
      <c r="AJ30" s="822"/>
      <c r="AK30" s="891">
        <v>332</v>
      </c>
      <c r="AL30" s="892"/>
      <c r="AM30" s="892"/>
      <c r="AN30" s="892"/>
      <c r="AO30" s="892"/>
      <c r="AP30" s="892" t="s">
        <v>533</v>
      </c>
      <c r="AQ30" s="892"/>
      <c r="AR30" s="892"/>
      <c r="AS30" s="892"/>
      <c r="AT30" s="892"/>
      <c r="AU30" s="892" t="s">
        <v>380</v>
      </c>
      <c r="AV30" s="892"/>
      <c r="AW30" s="892"/>
      <c r="AX30" s="892"/>
      <c r="AY30" s="892"/>
      <c r="AZ30" s="893" t="s">
        <v>380</v>
      </c>
      <c r="BA30" s="893"/>
      <c r="BB30" s="893"/>
      <c r="BC30" s="893"/>
      <c r="BD30" s="893"/>
      <c r="BE30" s="889"/>
      <c r="BF30" s="889"/>
      <c r="BG30" s="889"/>
      <c r="BH30" s="889"/>
      <c r="BI30" s="890"/>
      <c r="BJ30" s="401"/>
      <c r="BK30" s="401"/>
      <c r="BL30" s="401"/>
      <c r="BM30" s="401"/>
      <c r="BN30" s="401"/>
      <c r="BO30" s="229"/>
      <c r="BP30" s="229"/>
      <c r="BQ30" s="226">
        <v>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x14ac:dyDescent="0.15">
      <c r="A31" s="230">
        <v>4</v>
      </c>
      <c r="B31" s="815" t="s">
        <v>546</v>
      </c>
      <c r="C31" s="816"/>
      <c r="D31" s="816"/>
      <c r="E31" s="816"/>
      <c r="F31" s="816"/>
      <c r="G31" s="816"/>
      <c r="H31" s="816"/>
      <c r="I31" s="816"/>
      <c r="J31" s="816"/>
      <c r="K31" s="816"/>
      <c r="L31" s="816"/>
      <c r="M31" s="816"/>
      <c r="N31" s="816"/>
      <c r="O31" s="816"/>
      <c r="P31" s="817"/>
      <c r="Q31" s="818">
        <v>2544</v>
      </c>
      <c r="R31" s="819"/>
      <c r="S31" s="819"/>
      <c r="T31" s="819"/>
      <c r="U31" s="819"/>
      <c r="V31" s="819">
        <v>2055</v>
      </c>
      <c r="W31" s="819"/>
      <c r="X31" s="819"/>
      <c r="Y31" s="819"/>
      <c r="Z31" s="819"/>
      <c r="AA31" s="819">
        <f t="shared" si="0"/>
        <v>489</v>
      </c>
      <c r="AB31" s="819"/>
      <c r="AC31" s="819"/>
      <c r="AD31" s="819"/>
      <c r="AE31" s="847"/>
      <c r="AF31" s="823">
        <v>2409</v>
      </c>
      <c r="AG31" s="821"/>
      <c r="AH31" s="821"/>
      <c r="AI31" s="821"/>
      <c r="AJ31" s="822"/>
      <c r="AK31" s="891">
        <v>64</v>
      </c>
      <c r="AL31" s="892"/>
      <c r="AM31" s="892"/>
      <c r="AN31" s="892"/>
      <c r="AO31" s="892"/>
      <c r="AP31" s="892">
        <v>3402</v>
      </c>
      <c r="AQ31" s="892"/>
      <c r="AR31" s="892"/>
      <c r="AS31" s="892"/>
      <c r="AT31" s="892"/>
      <c r="AU31" s="892">
        <v>279</v>
      </c>
      <c r="AV31" s="892"/>
      <c r="AW31" s="892"/>
      <c r="AX31" s="892"/>
      <c r="AY31" s="892"/>
      <c r="AZ31" s="893" t="s">
        <v>380</v>
      </c>
      <c r="BA31" s="893"/>
      <c r="BB31" s="893"/>
      <c r="BC31" s="893"/>
      <c r="BD31" s="893"/>
      <c r="BE31" s="889" t="s">
        <v>547</v>
      </c>
      <c r="BF31" s="889"/>
      <c r="BG31" s="889"/>
      <c r="BH31" s="889"/>
      <c r="BI31" s="890"/>
      <c r="BJ31" s="401"/>
      <c r="BK31" s="401"/>
      <c r="BL31" s="401"/>
      <c r="BM31" s="401"/>
      <c r="BN31" s="401"/>
      <c r="BO31" s="229"/>
      <c r="BP31" s="229"/>
      <c r="BQ31" s="226">
        <v>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x14ac:dyDescent="0.15">
      <c r="A32" s="230">
        <v>5</v>
      </c>
      <c r="B32" s="815" t="s">
        <v>548</v>
      </c>
      <c r="C32" s="816"/>
      <c r="D32" s="816"/>
      <c r="E32" s="816"/>
      <c r="F32" s="816"/>
      <c r="G32" s="816"/>
      <c r="H32" s="816"/>
      <c r="I32" s="816"/>
      <c r="J32" s="816"/>
      <c r="K32" s="816"/>
      <c r="L32" s="816"/>
      <c r="M32" s="816"/>
      <c r="N32" s="816"/>
      <c r="O32" s="816"/>
      <c r="P32" s="817"/>
      <c r="Q32" s="818">
        <f>3571+90+416</f>
        <v>4077</v>
      </c>
      <c r="R32" s="819"/>
      <c r="S32" s="819"/>
      <c r="T32" s="819"/>
      <c r="U32" s="819"/>
      <c r="V32" s="819">
        <f>3640+76+416</f>
        <v>4132</v>
      </c>
      <c r="W32" s="819"/>
      <c r="X32" s="819"/>
      <c r="Y32" s="819"/>
      <c r="Z32" s="819"/>
      <c r="AA32" s="819">
        <f t="shared" si="0"/>
        <v>-55</v>
      </c>
      <c r="AB32" s="819"/>
      <c r="AC32" s="819"/>
      <c r="AD32" s="819"/>
      <c r="AE32" s="847"/>
      <c r="AF32" s="823">
        <v>654</v>
      </c>
      <c r="AG32" s="821"/>
      <c r="AH32" s="821"/>
      <c r="AI32" s="821"/>
      <c r="AJ32" s="822"/>
      <c r="AK32" s="891">
        <v>2296</v>
      </c>
      <c r="AL32" s="892"/>
      <c r="AM32" s="892"/>
      <c r="AN32" s="892"/>
      <c r="AO32" s="892"/>
      <c r="AP32" s="892">
        <f>45396+1096+3463</f>
        <v>49955</v>
      </c>
      <c r="AQ32" s="892"/>
      <c r="AR32" s="892"/>
      <c r="AS32" s="892"/>
      <c r="AT32" s="892"/>
      <c r="AU32" s="892">
        <v>35418</v>
      </c>
      <c r="AV32" s="892"/>
      <c r="AW32" s="892"/>
      <c r="AX32" s="892"/>
      <c r="AY32" s="892"/>
      <c r="AZ32" s="893" t="s">
        <v>380</v>
      </c>
      <c r="BA32" s="893"/>
      <c r="BB32" s="893"/>
      <c r="BC32" s="893"/>
      <c r="BD32" s="893"/>
      <c r="BE32" s="889" t="s">
        <v>299</v>
      </c>
      <c r="BF32" s="889"/>
      <c r="BG32" s="889"/>
      <c r="BH32" s="889"/>
      <c r="BI32" s="890"/>
      <c r="BJ32" s="401"/>
      <c r="BK32" s="401"/>
      <c r="BL32" s="401"/>
      <c r="BM32" s="401"/>
      <c r="BN32" s="401"/>
      <c r="BO32" s="229"/>
      <c r="BP32" s="229"/>
      <c r="BQ32" s="226">
        <v>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x14ac:dyDescent="0.15">
      <c r="A33" s="230">
        <v>6</v>
      </c>
      <c r="B33" s="815" t="s">
        <v>300</v>
      </c>
      <c r="C33" s="816"/>
      <c r="D33" s="816"/>
      <c r="E33" s="816"/>
      <c r="F33" s="816"/>
      <c r="G33" s="816"/>
      <c r="H33" s="816"/>
      <c r="I33" s="816"/>
      <c r="J33" s="816"/>
      <c r="K33" s="816"/>
      <c r="L33" s="816"/>
      <c r="M33" s="816"/>
      <c r="N33" s="816"/>
      <c r="O33" s="816"/>
      <c r="P33" s="817"/>
      <c r="Q33" s="818">
        <v>8507</v>
      </c>
      <c r="R33" s="819"/>
      <c r="S33" s="819"/>
      <c r="T33" s="819"/>
      <c r="U33" s="819"/>
      <c r="V33" s="819">
        <v>8459</v>
      </c>
      <c r="W33" s="819"/>
      <c r="X33" s="819"/>
      <c r="Y33" s="819"/>
      <c r="Z33" s="819"/>
      <c r="AA33" s="819">
        <f t="shared" si="0"/>
        <v>48</v>
      </c>
      <c r="AB33" s="819"/>
      <c r="AC33" s="819"/>
      <c r="AD33" s="819"/>
      <c r="AE33" s="847"/>
      <c r="AF33" s="823">
        <v>2561</v>
      </c>
      <c r="AG33" s="821"/>
      <c r="AH33" s="821"/>
      <c r="AI33" s="821"/>
      <c r="AJ33" s="822"/>
      <c r="AK33" s="891">
        <v>664</v>
      </c>
      <c r="AL33" s="892"/>
      <c r="AM33" s="892"/>
      <c r="AN33" s="892"/>
      <c r="AO33" s="892"/>
      <c r="AP33" s="892">
        <v>3358</v>
      </c>
      <c r="AQ33" s="892"/>
      <c r="AR33" s="892"/>
      <c r="AS33" s="892"/>
      <c r="AT33" s="892"/>
      <c r="AU33" s="892">
        <v>1988</v>
      </c>
      <c r="AV33" s="892"/>
      <c r="AW33" s="892"/>
      <c r="AX33" s="892"/>
      <c r="AY33" s="892"/>
      <c r="AZ33" s="893" t="s">
        <v>380</v>
      </c>
      <c r="BA33" s="893"/>
      <c r="BB33" s="893"/>
      <c r="BC33" s="893"/>
      <c r="BD33" s="893"/>
      <c r="BE33" s="889" t="s">
        <v>299</v>
      </c>
      <c r="BF33" s="889"/>
      <c r="BG33" s="889"/>
      <c r="BH33" s="889"/>
      <c r="BI33" s="890"/>
      <c r="BJ33" s="401"/>
      <c r="BK33" s="401"/>
      <c r="BL33" s="401"/>
      <c r="BM33" s="401"/>
      <c r="BN33" s="401"/>
      <c r="BO33" s="229"/>
      <c r="BP33" s="229"/>
      <c r="BQ33" s="226">
        <v>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x14ac:dyDescent="0.15">
      <c r="A34" s="230">
        <v>7</v>
      </c>
      <c r="B34" s="815" t="s">
        <v>301</v>
      </c>
      <c r="C34" s="816"/>
      <c r="D34" s="816"/>
      <c r="E34" s="816"/>
      <c r="F34" s="816"/>
      <c r="G34" s="816"/>
      <c r="H34" s="816"/>
      <c r="I34" s="816"/>
      <c r="J34" s="816"/>
      <c r="K34" s="816"/>
      <c r="L34" s="816"/>
      <c r="M34" s="816"/>
      <c r="N34" s="816"/>
      <c r="O34" s="816"/>
      <c r="P34" s="817"/>
      <c r="Q34" s="818">
        <v>542</v>
      </c>
      <c r="R34" s="819"/>
      <c r="S34" s="819"/>
      <c r="T34" s="819"/>
      <c r="U34" s="819"/>
      <c r="V34" s="819">
        <v>542</v>
      </c>
      <c r="W34" s="819"/>
      <c r="X34" s="819"/>
      <c r="Y34" s="819"/>
      <c r="Z34" s="819"/>
      <c r="AA34" s="819">
        <f t="shared" si="0"/>
        <v>0</v>
      </c>
      <c r="AB34" s="819"/>
      <c r="AC34" s="819"/>
      <c r="AD34" s="819"/>
      <c r="AE34" s="847"/>
      <c r="AF34" s="823" t="s">
        <v>89</v>
      </c>
      <c r="AG34" s="821"/>
      <c r="AH34" s="821"/>
      <c r="AI34" s="821"/>
      <c r="AJ34" s="822"/>
      <c r="AK34" s="891">
        <v>0</v>
      </c>
      <c r="AL34" s="892"/>
      <c r="AM34" s="892"/>
      <c r="AN34" s="892"/>
      <c r="AO34" s="892"/>
      <c r="AP34" s="892">
        <v>829</v>
      </c>
      <c r="AQ34" s="892"/>
      <c r="AR34" s="892"/>
      <c r="AS34" s="892"/>
      <c r="AT34" s="892"/>
      <c r="AU34" s="892" t="s">
        <v>549</v>
      </c>
      <c r="AV34" s="892"/>
      <c r="AW34" s="892"/>
      <c r="AX34" s="892"/>
      <c r="AY34" s="892"/>
      <c r="AZ34" s="893" t="s">
        <v>380</v>
      </c>
      <c r="BA34" s="893"/>
      <c r="BB34" s="893"/>
      <c r="BC34" s="893"/>
      <c r="BD34" s="893"/>
      <c r="BE34" s="889" t="s">
        <v>302</v>
      </c>
      <c r="BF34" s="889"/>
      <c r="BG34" s="889"/>
      <c r="BH34" s="889"/>
      <c r="BI34" s="890"/>
      <c r="BJ34" s="401"/>
      <c r="BK34" s="401"/>
      <c r="BL34" s="401"/>
      <c r="BM34" s="401"/>
      <c r="BN34" s="401"/>
      <c r="BO34" s="229"/>
      <c r="BP34" s="229"/>
      <c r="BQ34" s="226">
        <v>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x14ac:dyDescent="0.15">
      <c r="A35" s="230">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47"/>
      <c r="AF35" s="823"/>
      <c r="AG35" s="821"/>
      <c r="AH35" s="821"/>
      <c r="AI35" s="821"/>
      <c r="AJ35" s="822"/>
      <c r="AK35" s="891"/>
      <c r="AL35" s="892"/>
      <c r="AM35" s="892"/>
      <c r="AN35" s="892"/>
      <c r="AO35" s="892"/>
      <c r="AP35" s="892"/>
      <c r="AQ35" s="892"/>
      <c r="AR35" s="892"/>
      <c r="AS35" s="892"/>
      <c r="AT35" s="892"/>
      <c r="AU35" s="892"/>
      <c r="AV35" s="892"/>
      <c r="AW35" s="892"/>
      <c r="AX35" s="892"/>
      <c r="AY35" s="892"/>
      <c r="AZ35" s="893"/>
      <c r="BA35" s="893"/>
      <c r="BB35" s="893"/>
      <c r="BC35" s="893"/>
      <c r="BD35" s="893"/>
      <c r="BE35" s="889"/>
      <c r="BF35" s="889"/>
      <c r="BG35" s="889"/>
      <c r="BH35" s="889"/>
      <c r="BI35" s="890"/>
      <c r="BJ35" s="401"/>
      <c r="BK35" s="401"/>
      <c r="BL35" s="401"/>
      <c r="BM35" s="401"/>
      <c r="BN35" s="401"/>
      <c r="BO35" s="229"/>
      <c r="BP35" s="229"/>
      <c r="BQ35" s="226">
        <v>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x14ac:dyDescent="0.15">
      <c r="A36" s="230">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47"/>
      <c r="AF36" s="823"/>
      <c r="AG36" s="821"/>
      <c r="AH36" s="821"/>
      <c r="AI36" s="821"/>
      <c r="AJ36" s="822"/>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401"/>
      <c r="BK36" s="401"/>
      <c r="BL36" s="401"/>
      <c r="BM36" s="401"/>
      <c r="BN36" s="401"/>
      <c r="BO36" s="229"/>
      <c r="BP36" s="229"/>
      <c r="BQ36" s="226">
        <v>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x14ac:dyDescent="0.15">
      <c r="A37" s="230">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47"/>
      <c r="AF37" s="823"/>
      <c r="AG37" s="821"/>
      <c r="AH37" s="821"/>
      <c r="AI37" s="821"/>
      <c r="AJ37" s="822"/>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401"/>
      <c r="BK37" s="401"/>
      <c r="BL37" s="401"/>
      <c r="BM37" s="401"/>
      <c r="BN37" s="401"/>
      <c r="BO37" s="229"/>
      <c r="BP37" s="229"/>
      <c r="BQ37" s="226">
        <v>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x14ac:dyDescent="0.15">
      <c r="A38" s="230">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47"/>
      <c r="AF38" s="823"/>
      <c r="AG38" s="821"/>
      <c r="AH38" s="821"/>
      <c r="AI38" s="821"/>
      <c r="AJ38" s="822"/>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401"/>
      <c r="BK38" s="401"/>
      <c r="BL38" s="401"/>
      <c r="BM38" s="401"/>
      <c r="BN38" s="401"/>
      <c r="BO38" s="229"/>
      <c r="BP38" s="229"/>
      <c r="BQ38" s="226">
        <v>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x14ac:dyDescent="0.15">
      <c r="A39" s="230">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47"/>
      <c r="AF39" s="823"/>
      <c r="AG39" s="821"/>
      <c r="AH39" s="821"/>
      <c r="AI39" s="821"/>
      <c r="AJ39" s="822"/>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401"/>
      <c r="BK39" s="401"/>
      <c r="BL39" s="401"/>
      <c r="BM39" s="401"/>
      <c r="BN39" s="401"/>
      <c r="BO39" s="229"/>
      <c r="BP39" s="229"/>
      <c r="BQ39" s="226">
        <v>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x14ac:dyDescent="0.15">
      <c r="A40" s="225">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47"/>
      <c r="AF40" s="823"/>
      <c r="AG40" s="821"/>
      <c r="AH40" s="821"/>
      <c r="AI40" s="821"/>
      <c r="AJ40" s="822"/>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401"/>
      <c r="BK40" s="401"/>
      <c r="BL40" s="401"/>
      <c r="BM40" s="401"/>
      <c r="BN40" s="401"/>
      <c r="BO40" s="229"/>
      <c r="BP40" s="229"/>
      <c r="BQ40" s="226">
        <v>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x14ac:dyDescent="0.15">
      <c r="A41" s="225">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47"/>
      <c r="AF41" s="823"/>
      <c r="AG41" s="821"/>
      <c r="AH41" s="821"/>
      <c r="AI41" s="821"/>
      <c r="AJ41" s="822"/>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401"/>
      <c r="BK41" s="401"/>
      <c r="BL41" s="401"/>
      <c r="BM41" s="401"/>
      <c r="BN41" s="401"/>
      <c r="BO41" s="229"/>
      <c r="BP41" s="229"/>
      <c r="BQ41" s="226">
        <v>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x14ac:dyDescent="0.15">
      <c r="A42" s="225">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47"/>
      <c r="AF42" s="823"/>
      <c r="AG42" s="821"/>
      <c r="AH42" s="821"/>
      <c r="AI42" s="821"/>
      <c r="AJ42" s="822"/>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401"/>
      <c r="BK42" s="401"/>
      <c r="BL42" s="401"/>
      <c r="BM42" s="401"/>
      <c r="BN42" s="401"/>
      <c r="BO42" s="229"/>
      <c r="BP42" s="229"/>
      <c r="BQ42" s="226">
        <v>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x14ac:dyDescent="0.15">
      <c r="A43" s="225">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47"/>
      <c r="AF43" s="823"/>
      <c r="AG43" s="821"/>
      <c r="AH43" s="821"/>
      <c r="AI43" s="821"/>
      <c r="AJ43" s="822"/>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401"/>
      <c r="BK43" s="401"/>
      <c r="BL43" s="401"/>
      <c r="BM43" s="401"/>
      <c r="BN43" s="401"/>
      <c r="BO43" s="229"/>
      <c r="BP43" s="229"/>
      <c r="BQ43" s="226">
        <v>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x14ac:dyDescent="0.15">
      <c r="A44" s="225">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47"/>
      <c r="AF44" s="823"/>
      <c r="AG44" s="821"/>
      <c r="AH44" s="821"/>
      <c r="AI44" s="821"/>
      <c r="AJ44" s="822"/>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401"/>
      <c r="BK44" s="401"/>
      <c r="BL44" s="401"/>
      <c r="BM44" s="401"/>
      <c r="BN44" s="401"/>
      <c r="BO44" s="229"/>
      <c r="BP44" s="229"/>
      <c r="BQ44" s="226">
        <v>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x14ac:dyDescent="0.15">
      <c r="A45" s="225">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47"/>
      <c r="AF45" s="823"/>
      <c r="AG45" s="821"/>
      <c r="AH45" s="821"/>
      <c r="AI45" s="821"/>
      <c r="AJ45" s="822"/>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401"/>
      <c r="BK45" s="401"/>
      <c r="BL45" s="401"/>
      <c r="BM45" s="401"/>
      <c r="BN45" s="401"/>
      <c r="BO45" s="229"/>
      <c r="BP45" s="229"/>
      <c r="BQ45" s="226">
        <v>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x14ac:dyDescent="0.15">
      <c r="A46" s="225">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47"/>
      <c r="AF46" s="823"/>
      <c r="AG46" s="821"/>
      <c r="AH46" s="821"/>
      <c r="AI46" s="821"/>
      <c r="AJ46" s="822"/>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401"/>
      <c r="BK46" s="401"/>
      <c r="BL46" s="401"/>
      <c r="BM46" s="401"/>
      <c r="BN46" s="401"/>
      <c r="BO46" s="229"/>
      <c r="BP46" s="229"/>
      <c r="BQ46" s="226">
        <v>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x14ac:dyDescent="0.15">
      <c r="A47" s="225">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47"/>
      <c r="AF47" s="823"/>
      <c r="AG47" s="821"/>
      <c r="AH47" s="821"/>
      <c r="AI47" s="821"/>
      <c r="AJ47" s="822"/>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401"/>
      <c r="BK47" s="401"/>
      <c r="BL47" s="401"/>
      <c r="BM47" s="401"/>
      <c r="BN47" s="401"/>
      <c r="BO47" s="229"/>
      <c r="BP47" s="229"/>
      <c r="BQ47" s="226">
        <v>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x14ac:dyDescent="0.15">
      <c r="A48" s="225">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47"/>
      <c r="AF48" s="823"/>
      <c r="AG48" s="821"/>
      <c r="AH48" s="821"/>
      <c r="AI48" s="821"/>
      <c r="AJ48" s="822"/>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401"/>
      <c r="BK48" s="401"/>
      <c r="BL48" s="401"/>
      <c r="BM48" s="401"/>
      <c r="BN48" s="401"/>
      <c r="BO48" s="229"/>
      <c r="BP48" s="229"/>
      <c r="BQ48" s="226">
        <v>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x14ac:dyDescent="0.15">
      <c r="A49" s="225">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47"/>
      <c r="AF49" s="823"/>
      <c r="AG49" s="821"/>
      <c r="AH49" s="821"/>
      <c r="AI49" s="821"/>
      <c r="AJ49" s="822"/>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401"/>
      <c r="BK49" s="401"/>
      <c r="BL49" s="401"/>
      <c r="BM49" s="401"/>
      <c r="BN49" s="401"/>
      <c r="BO49" s="229"/>
      <c r="BP49" s="229"/>
      <c r="BQ49" s="226">
        <v>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x14ac:dyDescent="0.15">
      <c r="A50" s="225">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3"/>
      <c r="AG50" s="821"/>
      <c r="AH50" s="821"/>
      <c r="AI50" s="821"/>
      <c r="AJ50" s="822"/>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401"/>
      <c r="BK50" s="401"/>
      <c r="BL50" s="401"/>
      <c r="BM50" s="401"/>
      <c r="BN50" s="401"/>
      <c r="BO50" s="229"/>
      <c r="BP50" s="229"/>
      <c r="BQ50" s="226">
        <v>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x14ac:dyDescent="0.15">
      <c r="A51" s="225">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3"/>
      <c r="AG51" s="821"/>
      <c r="AH51" s="821"/>
      <c r="AI51" s="821"/>
      <c r="AJ51" s="822"/>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401"/>
      <c r="BK51" s="401"/>
      <c r="BL51" s="401"/>
      <c r="BM51" s="401"/>
      <c r="BN51" s="401"/>
      <c r="BO51" s="229"/>
      <c r="BP51" s="229"/>
      <c r="BQ51" s="226">
        <v>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x14ac:dyDescent="0.15">
      <c r="A52" s="225">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3"/>
      <c r="AG52" s="821"/>
      <c r="AH52" s="821"/>
      <c r="AI52" s="821"/>
      <c r="AJ52" s="822"/>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401"/>
      <c r="BK52" s="401"/>
      <c r="BL52" s="401"/>
      <c r="BM52" s="401"/>
      <c r="BN52" s="401"/>
      <c r="BO52" s="229"/>
      <c r="BP52" s="229"/>
      <c r="BQ52" s="226">
        <v>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x14ac:dyDescent="0.15">
      <c r="A53" s="225">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3"/>
      <c r="AG53" s="821"/>
      <c r="AH53" s="821"/>
      <c r="AI53" s="821"/>
      <c r="AJ53" s="822"/>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401"/>
      <c r="BK53" s="401"/>
      <c r="BL53" s="401"/>
      <c r="BM53" s="401"/>
      <c r="BN53" s="401"/>
      <c r="BO53" s="229"/>
      <c r="BP53" s="229"/>
      <c r="BQ53" s="226">
        <v>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x14ac:dyDescent="0.15">
      <c r="A54" s="225">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3"/>
      <c r="AG54" s="821"/>
      <c r="AH54" s="821"/>
      <c r="AI54" s="821"/>
      <c r="AJ54" s="822"/>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401"/>
      <c r="BK54" s="401"/>
      <c r="BL54" s="401"/>
      <c r="BM54" s="401"/>
      <c r="BN54" s="401"/>
      <c r="BO54" s="229"/>
      <c r="BP54" s="229"/>
      <c r="BQ54" s="226">
        <v>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x14ac:dyDescent="0.15">
      <c r="A55" s="225">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3"/>
      <c r="AG55" s="821"/>
      <c r="AH55" s="821"/>
      <c r="AI55" s="821"/>
      <c r="AJ55" s="822"/>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401"/>
      <c r="BK55" s="401"/>
      <c r="BL55" s="401"/>
      <c r="BM55" s="401"/>
      <c r="BN55" s="401"/>
      <c r="BO55" s="229"/>
      <c r="BP55" s="229"/>
      <c r="BQ55" s="226">
        <v>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x14ac:dyDescent="0.15">
      <c r="A56" s="225">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3"/>
      <c r="AG56" s="821"/>
      <c r="AH56" s="821"/>
      <c r="AI56" s="821"/>
      <c r="AJ56" s="822"/>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401"/>
      <c r="BK56" s="401"/>
      <c r="BL56" s="401"/>
      <c r="BM56" s="401"/>
      <c r="BN56" s="401"/>
      <c r="BO56" s="229"/>
      <c r="BP56" s="229"/>
      <c r="BQ56" s="226">
        <v>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x14ac:dyDescent="0.15">
      <c r="A57" s="225">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3"/>
      <c r="AG57" s="821"/>
      <c r="AH57" s="821"/>
      <c r="AI57" s="821"/>
      <c r="AJ57" s="822"/>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401"/>
      <c r="BK57" s="401"/>
      <c r="BL57" s="401"/>
      <c r="BM57" s="401"/>
      <c r="BN57" s="401"/>
      <c r="BO57" s="229"/>
      <c r="BP57" s="229"/>
      <c r="BQ57" s="226">
        <v>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x14ac:dyDescent="0.15">
      <c r="A58" s="225">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3"/>
      <c r="AG58" s="821"/>
      <c r="AH58" s="821"/>
      <c r="AI58" s="821"/>
      <c r="AJ58" s="822"/>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401"/>
      <c r="BK58" s="401"/>
      <c r="BL58" s="401"/>
      <c r="BM58" s="401"/>
      <c r="BN58" s="401"/>
      <c r="BO58" s="229"/>
      <c r="BP58" s="229"/>
      <c r="BQ58" s="226">
        <v>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x14ac:dyDescent="0.15">
      <c r="A59" s="225">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3"/>
      <c r="AG59" s="821"/>
      <c r="AH59" s="821"/>
      <c r="AI59" s="821"/>
      <c r="AJ59" s="822"/>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401"/>
      <c r="BK59" s="401"/>
      <c r="BL59" s="401"/>
      <c r="BM59" s="401"/>
      <c r="BN59" s="401"/>
      <c r="BO59" s="229"/>
      <c r="BP59" s="229"/>
      <c r="BQ59" s="226">
        <v>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x14ac:dyDescent="0.15">
      <c r="A60" s="225">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3"/>
      <c r="AG60" s="821"/>
      <c r="AH60" s="821"/>
      <c r="AI60" s="821"/>
      <c r="AJ60" s="822"/>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401"/>
      <c r="BK60" s="401"/>
      <c r="BL60" s="401"/>
      <c r="BM60" s="401"/>
      <c r="BN60" s="401"/>
      <c r="BO60" s="229"/>
      <c r="BP60" s="229"/>
      <c r="BQ60" s="226">
        <v>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x14ac:dyDescent="0.2">
      <c r="A61" s="225">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3"/>
      <c r="AG61" s="821"/>
      <c r="AH61" s="821"/>
      <c r="AI61" s="821"/>
      <c r="AJ61" s="822"/>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401"/>
      <c r="BK61" s="401"/>
      <c r="BL61" s="401"/>
      <c r="BM61" s="401"/>
      <c r="BN61" s="401"/>
      <c r="BO61" s="229"/>
      <c r="BP61" s="229"/>
      <c r="BQ61" s="226">
        <v>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x14ac:dyDescent="0.15">
      <c r="A62" s="225">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3"/>
      <c r="AG62" s="821"/>
      <c r="AH62" s="821"/>
      <c r="AI62" s="821"/>
      <c r="AJ62" s="822"/>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303</v>
      </c>
      <c r="BK62" s="867"/>
      <c r="BL62" s="867"/>
      <c r="BM62" s="867"/>
      <c r="BN62" s="868"/>
      <c r="BO62" s="229"/>
      <c r="BP62" s="229"/>
      <c r="BQ62" s="226">
        <v>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x14ac:dyDescent="0.2">
      <c r="A63" s="228" t="s">
        <v>291</v>
      </c>
      <c r="B63" s="851" t="s">
        <v>304</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6095</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550</v>
      </c>
      <c r="BK63" s="911"/>
      <c r="BL63" s="911"/>
      <c r="BM63" s="911"/>
      <c r="BN63" s="912"/>
      <c r="BO63" s="229"/>
      <c r="BP63" s="229"/>
      <c r="BQ63" s="226">
        <v>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x14ac:dyDescent="0.2">
      <c r="A65" s="401" t="s">
        <v>305</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229"/>
      <c r="BF65" s="229"/>
      <c r="BG65" s="229"/>
      <c r="BH65" s="229"/>
      <c r="BI65" s="229"/>
      <c r="BJ65" s="229"/>
      <c r="BK65" s="229"/>
      <c r="BL65" s="229"/>
      <c r="BM65" s="229"/>
      <c r="BN65" s="229"/>
      <c r="BO65" s="229"/>
      <c r="BP65" s="229"/>
      <c r="BQ65" s="226">
        <v>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x14ac:dyDescent="0.15">
      <c r="A66" s="800" t="s">
        <v>306</v>
      </c>
      <c r="B66" s="801"/>
      <c r="C66" s="801"/>
      <c r="D66" s="801"/>
      <c r="E66" s="801"/>
      <c r="F66" s="801"/>
      <c r="G66" s="801"/>
      <c r="H66" s="801"/>
      <c r="I66" s="801"/>
      <c r="J66" s="801"/>
      <c r="K66" s="801"/>
      <c r="L66" s="801"/>
      <c r="M66" s="801"/>
      <c r="N66" s="801"/>
      <c r="O66" s="801"/>
      <c r="P66" s="802"/>
      <c r="Q66" s="777" t="s">
        <v>539</v>
      </c>
      <c r="R66" s="778"/>
      <c r="S66" s="778"/>
      <c r="T66" s="778"/>
      <c r="U66" s="779"/>
      <c r="V66" s="777" t="s">
        <v>551</v>
      </c>
      <c r="W66" s="778"/>
      <c r="X66" s="778"/>
      <c r="Y66" s="778"/>
      <c r="Z66" s="779"/>
      <c r="AA66" s="777" t="s">
        <v>541</v>
      </c>
      <c r="AB66" s="778"/>
      <c r="AC66" s="778"/>
      <c r="AD66" s="778"/>
      <c r="AE66" s="779"/>
      <c r="AF66" s="913" t="s">
        <v>542</v>
      </c>
      <c r="AG66" s="874"/>
      <c r="AH66" s="874"/>
      <c r="AI66" s="874"/>
      <c r="AJ66" s="914"/>
      <c r="AK66" s="777" t="s">
        <v>552</v>
      </c>
      <c r="AL66" s="801"/>
      <c r="AM66" s="801"/>
      <c r="AN66" s="801"/>
      <c r="AO66" s="802"/>
      <c r="AP66" s="777" t="s">
        <v>553</v>
      </c>
      <c r="AQ66" s="778"/>
      <c r="AR66" s="778"/>
      <c r="AS66" s="778"/>
      <c r="AT66" s="779"/>
      <c r="AU66" s="777" t="s">
        <v>554</v>
      </c>
      <c r="AV66" s="778"/>
      <c r="AW66" s="778"/>
      <c r="AX66" s="778"/>
      <c r="AY66" s="779"/>
      <c r="AZ66" s="777" t="s">
        <v>282</v>
      </c>
      <c r="BA66" s="778"/>
      <c r="BB66" s="778"/>
      <c r="BC66" s="778"/>
      <c r="BD66" s="789"/>
      <c r="BE66" s="229"/>
      <c r="BF66" s="229"/>
      <c r="BG66" s="229"/>
      <c r="BH66" s="229"/>
      <c r="BI66" s="229"/>
      <c r="BJ66" s="229"/>
      <c r="BK66" s="229"/>
      <c r="BL66" s="229"/>
      <c r="BM66" s="229"/>
      <c r="BN66" s="229"/>
      <c r="BO66" s="229"/>
      <c r="BP66" s="229"/>
      <c r="BQ66" s="226">
        <v>60</v>
      </c>
      <c r="BR66" s="231"/>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12"/>
    </row>
    <row r="67" spans="1:131" s="21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61</v>
      </c>
      <c r="BR67" s="231"/>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12"/>
    </row>
    <row r="68" spans="1:131" s="213" customFormat="1" ht="26.25" customHeight="1" thickTop="1" x14ac:dyDescent="0.15">
      <c r="A68" s="222">
        <v>1</v>
      </c>
      <c r="B68" s="930" t="s">
        <v>555</v>
      </c>
      <c r="C68" s="931"/>
      <c r="D68" s="931"/>
      <c r="E68" s="931"/>
      <c r="F68" s="931"/>
      <c r="G68" s="931"/>
      <c r="H68" s="931"/>
      <c r="I68" s="931"/>
      <c r="J68" s="931"/>
      <c r="K68" s="931"/>
      <c r="L68" s="931"/>
      <c r="M68" s="931"/>
      <c r="N68" s="931"/>
      <c r="O68" s="931"/>
      <c r="P68" s="932"/>
      <c r="Q68" s="933">
        <v>38</v>
      </c>
      <c r="R68" s="927"/>
      <c r="S68" s="927"/>
      <c r="T68" s="927"/>
      <c r="U68" s="927"/>
      <c r="V68" s="927">
        <v>38</v>
      </c>
      <c r="W68" s="927"/>
      <c r="X68" s="927"/>
      <c r="Y68" s="927"/>
      <c r="Z68" s="927"/>
      <c r="AA68" s="927" t="s">
        <v>380</v>
      </c>
      <c r="AB68" s="927"/>
      <c r="AC68" s="927"/>
      <c r="AD68" s="927"/>
      <c r="AE68" s="927"/>
      <c r="AF68" s="927" t="s">
        <v>380</v>
      </c>
      <c r="AG68" s="927"/>
      <c r="AH68" s="927"/>
      <c r="AI68" s="927"/>
      <c r="AJ68" s="927"/>
      <c r="AK68" s="927"/>
      <c r="AL68" s="927"/>
      <c r="AM68" s="927"/>
      <c r="AN68" s="927"/>
      <c r="AO68" s="927"/>
      <c r="AP68" s="927" t="s">
        <v>380</v>
      </c>
      <c r="AQ68" s="927"/>
      <c r="AR68" s="927"/>
      <c r="AS68" s="927"/>
      <c r="AT68" s="927"/>
      <c r="AU68" s="927" t="s">
        <v>380</v>
      </c>
      <c r="AV68" s="927"/>
      <c r="AW68" s="927"/>
      <c r="AX68" s="927"/>
      <c r="AY68" s="927"/>
      <c r="AZ68" s="928"/>
      <c r="BA68" s="928"/>
      <c r="BB68" s="928"/>
      <c r="BC68" s="928"/>
      <c r="BD68" s="929"/>
      <c r="BE68" s="229"/>
      <c r="BF68" s="229"/>
      <c r="BG68" s="229"/>
      <c r="BH68" s="229"/>
      <c r="BI68" s="229"/>
      <c r="BJ68" s="229"/>
      <c r="BK68" s="229"/>
      <c r="BL68" s="229"/>
      <c r="BM68" s="229"/>
      <c r="BN68" s="229"/>
      <c r="BO68" s="229"/>
      <c r="BP68" s="229"/>
      <c r="BQ68" s="226">
        <v>62</v>
      </c>
      <c r="BR68" s="231"/>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12"/>
    </row>
    <row r="69" spans="1:131" s="213" customFormat="1" ht="26.25" customHeight="1" x14ac:dyDescent="0.15">
      <c r="A69" s="225">
        <v>2</v>
      </c>
      <c r="B69" s="934" t="s">
        <v>556</v>
      </c>
      <c r="C69" s="935"/>
      <c r="D69" s="935"/>
      <c r="E69" s="935"/>
      <c r="F69" s="935"/>
      <c r="G69" s="935"/>
      <c r="H69" s="935"/>
      <c r="I69" s="935"/>
      <c r="J69" s="935"/>
      <c r="K69" s="935"/>
      <c r="L69" s="935"/>
      <c r="M69" s="935"/>
      <c r="N69" s="935"/>
      <c r="O69" s="935"/>
      <c r="P69" s="936"/>
      <c r="Q69" s="937">
        <v>136.56100000000001</v>
      </c>
      <c r="R69" s="892"/>
      <c r="S69" s="892"/>
      <c r="T69" s="892"/>
      <c r="U69" s="892"/>
      <c r="V69" s="892">
        <v>136.32400000000001</v>
      </c>
      <c r="W69" s="892"/>
      <c r="X69" s="892"/>
      <c r="Y69" s="892"/>
      <c r="Z69" s="892"/>
      <c r="AA69" s="938">
        <f>Q69-V69</f>
        <v>0.23699999999999477</v>
      </c>
      <c r="AB69" s="939"/>
      <c r="AC69" s="939"/>
      <c r="AD69" s="939"/>
      <c r="AE69" s="891"/>
      <c r="AF69" s="892">
        <v>0</v>
      </c>
      <c r="AG69" s="892"/>
      <c r="AH69" s="892"/>
      <c r="AI69" s="892"/>
      <c r="AJ69" s="892"/>
      <c r="AK69" s="892" t="s">
        <v>380</v>
      </c>
      <c r="AL69" s="892"/>
      <c r="AM69" s="892"/>
      <c r="AN69" s="892"/>
      <c r="AO69" s="892"/>
      <c r="AP69" s="892" t="s">
        <v>380</v>
      </c>
      <c r="AQ69" s="892"/>
      <c r="AR69" s="892"/>
      <c r="AS69" s="892"/>
      <c r="AT69" s="892"/>
      <c r="AU69" s="892" t="s">
        <v>380</v>
      </c>
      <c r="AV69" s="892"/>
      <c r="AW69" s="892"/>
      <c r="AX69" s="892"/>
      <c r="AY69" s="892"/>
      <c r="AZ69" s="940"/>
      <c r="BA69" s="940"/>
      <c r="BB69" s="940"/>
      <c r="BC69" s="940"/>
      <c r="BD69" s="941"/>
      <c r="BE69" s="229"/>
      <c r="BF69" s="229"/>
      <c r="BG69" s="229"/>
      <c r="BH69" s="229"/>
      <c r="BI69" s="229"/>
      <c r="BJ69" s="229"/>
      <c r="BK69" s="229"/>
      <c r="BL69" s="229"/>
      <c r="BM69" s="229"/>
      <c r="BN69" s="229"/>
      <c r="BO69" s="229"/>
      <c r="BP69" s="229"/>
      <c r="BQ69" s="226">
        <v>63</v>
      </c>
      <c r="BR69" s="231"/>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12"/>
    </row>
    <row r="70" spans="1:131" s="213" customFormat="1" ht="26.25" customHeight="1" x14ac:dyDescent="0.15">
      <c r="A70" s="225">
        <v>3</v>
      </c>
      <c r="B70" s="934" t="s">
        <v>557</v>
      </c>
      <c r="C70" s="935"/>
      <c r="D70" s="935"/>
      <c r="E70" s="935"/>
      <c r="F70" s="935"/>
      <c r="G70" s="935"/>
      <c r="H70" s="935"/>
      <c r="I70" s="935"/>
      <c r="J70" s="935"/>
      <c r="K70" s="935"/>
      <c r="L70" s="935"/>
      <c r="M70" s="935"/>
      <c r="N70" s="935"/>
      <c r="O70" s="935"/>
      <c r="P70" s="936"/>
      <c r="Q70" s="937">
        <v>152</v>
      </c>
      <c r="R70" s="892"/>
      <c r="S70" s="892"/>
      <c r="T70" s="892"/>
      <c r="U70" s="892"/>
      <c r="V70" s="892">
        <v>152</v>
      </c>
      <c r="W70" s="892"/>
      <c r="X70" s="892"/>
      <c r="Y70" s="892"/>
      <c r="Z70" s="892"/>
      <c r="AA70" s="892" t="s">
        <v>533</v>
      </c>
      <c r="AB70" s="892"/>
      <c r="AC70" s="892"/>
      <c r="AD70" s="892"/>
      <c r="AE70" s="892"/>
      <c r="AF70" s="892" t="s">
        <v>380</v>
      </c>
      <c r="AG70" s="892"/>
      <c r="AH70" s="892"/>
      <c r="AI70" s="892"/>
      <c r="AJ70" s="892"/>
      <c r="AK70" s="892" t="s">
        <v>380</v>
      </c>
      <c r="AL70" s="892"/>
      <c r="AM70" s="892"/>
      <c r="AN70" s="892"/>
      <c r="AO70" s="892"/>
      <c r="AP70" s="892" t="s">
        <v>380</v>
      </c>
      <c r="AQ70" s="892"/>
      <c r="AR70" s="892"/>
      <c r="AS70" s="892"/>
      <c r="AT70" s="892"/>
      <c r="AU70" s="892" t="s">
        <v>380</v>
      </c>
      <c r="AV70" s="892"/>
      <c r="AW70" s="892"/>
      <c r="AX70" s="892"/>
      <c r="AY70" s="892"/>
      <c r="AZ70" s="940"/>
      <c r="BA70" s="940"/>
      <c r="BB70" s="940"/>
      <c r="BC70" s="940"/>
      <c r="BD70" s="941"/>
      <c r="BE70" s="229"/>
      <c r="BF70" s="229"/>
      <c r="BG70" s="229"/>
      <c r="BH70" s="229"/>
      <c r="BI70" s="229"/>
      <c r="BJ70" s="229"/>
      <c r="BK70" s="229"/>
      <c r="BL70" s="229"/>
      <c r="BM70" s="229"/>
      <c r="BN70" s="229"/>
      <c r="BO70" s="229"/>
      <c r="BP70" s="229"/>
      <c r="BQ70" s="226">
        <v>64</v>
      </c>
      <c r="BR70" s="231"/>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12"/>
    </row>
    <row r="71" spans="1:131" s="213" customFormat="1" ht="26.25" customHeight="1" x14ac:dyDescent="0.15">
      <c r="A71" s="225">
        <v>4</v>
      </c>
      <c r="B71" s="934" t="s">
        <v>558</v>
      </c>
      <c r="C71" s="935"/>
      <c r="D71" s="935"/>
      <c r="E71" s="935"/>
      <c r="F71" s="935"/>
      <c r="G71" s="935"/>
      <c r="H71" s="935"/>
      <c r="I71" s="935"/>
      <c r="J71" s="935"/>
      <c r="K71" s="935"/>
      <c r="L71" s="935"/>
      <c r="M71" s="935"/>
      <c r="N71" s="935"/>
      <c r="O71" s="935"/>
      <c r="P71" s="936"/>
      <c r="Q71" s="937">
        <v>89.989000000000004</v>
      </c>
      <c r="R71" s="892"/>
      <c r="S71" s="892"/>
      <c r="T71" s="892"/>
      <c r="U71" s="892"/>
      <c r="V71" s="892">
        <v>89.77</v>
      </c>
      <c r="W71" s="892"/>
      <c r="X71" s="892"/>
      <c r="Y71" s="892"/>
      <c r="Z71" s="892"/>
      <c r="AA71" s="938">
        <f>Q71-V71</f>
        <v>0.2190000000000083</v>
      </c>
      <c r="AB71" s="939"/>
      <c r="AC71" s="939"/>
      <c r="AD71" s="939"/>
      <c r="AE71" s="891"/>
      <c r="AF71" s="892">
        <v>0</v>
      </c>
      <c r="AG71" s="892"/>
      <c r="AH71" s="892"/>
      <c r="AI71" s="892"/>
      <c r="AJ71" s="892"/>
      <c r="AK71" s="892" t="s">
        <v>380</v>
      </c>
      <c r="AL71" s="892"/>
      <c r="AM71" s="892"/>
      <c r="AN71" s="892"/>
      <c r="AO71" s="892"/>
      <c r="AP71" s="892">
        <v>21</v>
      </c>
      <c r="AQ71" s="892"/>
      <c r="AR71" s="892"/>
      <c r="AS71" s="892"/>
      <c r="AT71" s="892"/>
      <c r="AU71" s="892">
        <v>4</v>
      </c>
      <c r="AV71" s="892"/>
      <c r="AW71" s="892"/>
      <c r="AX71" s="892"/>
      <c r="AY71" s="892"/>
      <c r="AZ71" s="940"/>
      <c r="BA71" s="940"/>
      <c r="BB71" s="940"/>
      <c r="BC71" s="940"/>
      <c r="BD71" s="941"/>
      <c r="BE71" s="229"/>
      <c r="BF71" s="229"/>
      <c r="BG71" s="229"/>
      <c r="BH71" s="229"/>
      <c r="BI71" s="229"/>
      <c r="BJ71" s="229"/>
      <c r="BK71" s="229"/>
      <c r="BL71" s="229"/>
      <c r="BM71" s="229"/>
      <c r="BN71" s="229"/>
      <c r="BO71" s="229"/>
      <c r="BP71" s="229"/>
      <c r="BQ71" s="226">
        <v>65</v>
      </c>
      <c r="BR71" s="231"/>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12"/>
    </row>
    <row r="72" spans="1:131" s="213" customFormat="1" ht="26.25" customHeight="1" x14ac:dyDescent="0.15">
      <c r="A72" s="225">
        <v>5</v>
      </c>
      <c r="B72" s="934" t="s">
        <v>559</v>
      </c>
      <c r="C72" s="935"/>
      <c r="D72" s="935"/>
      <c r="E72" s="935"/>
      <c r="F72" s="935"/>
      <c r="G72" s="935"/>
      <c r="H72" s="935"/>
      <c r="I72" s="935"/>
      <c r="J72" s="935"/>
      <c r="K72" s="935"/>
      <c r="L72" s="935"/>
      <c r="M72" s="935"/>
      <c r="N72" s="935"/>
      <c r="O72" s="935"/>
      <c r="P72" s="936"/>
      <c r="Q72" s="937">
        <v>252</v>
      </c>
      <c r="R72" s="892"/>
      <c r="S72" s="892"/>
      <c r="T72" s="892"/>
      <c r="U72" s="892"/>
      <c r="V72" s="892">
        <v>241</v>
      </c>
      <c r="W72" s="892"/>
      <c r="X72" s="892"/>
      <c r="Y72" s="892"/>
      <c r="Z72" s="892"/>
      <c r="AA72" s="892">
        <v>11</v>
      </c>
      <c r="AB72" s="892"/>
      <c r="AC72" s="892"/>
      <c r="AD72" s="892"/>
      <c r="AE72" s="892"/>
      <c r="AF72" s="892">
        <f>AA72</f>
        <v>11</v>
      </c>
      <c r="AG72" s="892"/>
      <c r="AH72" s="892"/>
      <c r="AI72" s="892"/>
      <c r="AJ72" s="892"/>
      <c r="AK72" s="892" t="s">
        <v>380</v>
      </c>
      <c r="AL72" s="892"/>
      <c r="AM72" s="892"/>
      <c r="AN72" s="892"/>
      <c r="AO72" s="892"/>
      <c r="AP72" s="892" t="s">
        <v>380</v>
      </c>
      <c r="AQ72" s="892"/>
      <c r="AR72" s="892"/>
      <c r="AS72" s="892"/>
      <c r="AT72" s="892"/>
      <c r="AU72" s="892" t="s">
        <v>380</v>
      </c>
      <c r="AV72" s="892"/>
      <c r="AW72" s="892"/>
      <c r="AX72" s="892"/>
      <c r="AY72" s="892"/>
      <c r="AZ72" s="940"/>
      <c r="BA72" s="940"/>
      <c r="BB72" s="940"/>
      <c r="BC72" s="940"/>
      <c r="BD72" s="941"/>
      <c r="BE72" s="229"/>
      <c r="BF72" s="229"/>
      <c r="BG72" s="229"/>
      <c r="BH72" s="229"/>
      <c r="BI72" s="229"/>
      <c r="BJ72" s="229"/>
      <c r="BK72" s="229"/>
      <c r="BL72" s="229"/>
      <c r="BM72" s="229"/>
      <c r="BN72" s="229"/>
      <c r="BO72" s="229"/>
      <c r="BP72" s="229"/>
      <c r="BQ72" s="226">
        <v>66</v>
      </c>
      <c r="BR72" s="231"/>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12"/>
    </row>
    <row r="73" spans="1:131" s="213" customFormat="1" ht="26.25" customHeight="1" x14ac:dyDescent="0.15">
      <c r="A73" s="225">
        <v>6</v>
      </c>
      <c r="B73" s="934" t="s">
        <v>560</v>
      </c>
      <c r="C73" s="935"/>
      <c r="D73" s="935"/>
      <c r="E73" s="935"/>
      <c r="F73" s="935"/>
      <c r="G73" s="935"/>
      <c r="H73" s="935"/>
      <c r="I73" s="935"/>
      <c r="J73" s="935"/>
      <c r="K73" s="935"/>
      <c r="L73" s="935"/>
      <c r="M73" s="935"/>
      <c r="N73" s="935"/>
      <c r="O73" s="935"/>
      <c r="P73" s="936"/>
      <c r="Q73" s="937">
        <v>1.2</v>
      </c>
      <c r="R73" s="892"/>
      <c r="S73" s="892"/>
      <c r="T73" s="892"/>
      <c r="U73" s="892"/>
      <c r="V73" s="892">
        <v>0.41199999999999998</v>
      </c>
      <c r="W73" s="892"/>
      <c r="X73" s="892"/>
      <c r="Y73" s="892"/>
      <c r="Z73" s="892"/>
      <c r="AA73" s="938">
        <f>Q73-V73</f>
        <v>0.78800000000000003</v>
      </c>
      <c r="AB73" s="939"/>
      <c r="AC73" s="939"/>
      <c r="AD73" s="939"/>
      <c r="AE73" s="891"/>
      <c r="AF73" s="892">
        <f>AA73</f>
        <v>0.78800000000000003</v>
      </c>
      <c r="AG73" s="892"/>
      <c r="AH73" s="892"/>
      <c r="AI73" s="892"/>
      <c r="AJ73" s="892"/>
      <c r="AK73" s="892" t="s">
        <v>380</v>
      </c>
      <c r="AL73" s="892"/>
      <c r="AM73" s="892"/>
      <c r="AN73" s="892"/>
      <c r="AO73" s="892"/>
      <c r="AP73" s="892" t="s">
        <v>380</v>
      </c>
      <c r="AQ73" s="892"/>
      <c r="AR73" s="892"/>
      <c r="AS73" s="892"/>
      <c r="AT73" s="892"/>
      <c r="AU73" s="892" t="s">
        <v>380</v>
      </c>
      <c r="AV73" s="892"/>
      <c r="AW73" s="892"/>
      <c r="AX73" s="892"/>
      <c r="AY73" s="892"/>
      <c r="AZ73" s="940"/>
      <c r="BA73" s="940"/>
      <c r="BB73" s="940"/>
      <c r="BC73" s="940"/>
      <c r="BD73" s="941"/>
      <c r="BE73" s="229"/>
      <c r="BF73" s="229"/>
      <c r="BG73" s="229"/>
      <c r="BH73" s="229"/>
      <c r="BI73" s="229"/>
      <c r="BJ73" s="229"/>
      <c r="BK73" s="229"/>
      <c r="BL73" s="229"/>
      <c r="BM73" s="229"/>
      <c r="BN73" s="229"/>
      <c r="BO73" s="229"/>
      <c r="BP73" s="229"/>
      <c r="BQ73" s="226">
        <v>67</v>
      </c>
      <c r="BR73" s="231"/>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12"/>
    </row>
    <row r="74" spans="1:131" s="213" customFormat="1" ht="26.25" customHeight="1" x14ac:dyDescent="0.15">
      <c r="A74" s="225">
        <v>7</v>
      </c>
      <c r="B74" s="934" t="s">
        <v>561</v>
      </c>
      <c r="C74" s="935"/>
      <c r="D74" s="935"/>
      <c r="E74" s="935"/>
      <c r="F74" s="935"/>
      <c r="G74" s="935"/>
      <c r="H74" s="935"/>
      <c r="I74" s="935"/>
      <c r="J74" s="935"/>
      <c r="K74" s="935"/>
      <c r="L74" s="935"/>
      <c r="M74" s="935"/>
      <c r="N74" s="935"/>
      <c r="O74" s="935"/>
      <c r="P74" s="936"/>
      <c r="Q74" s="937">
        <v>476.952</v>
      </c>
      <c r="R74" s="892"/>
      <c r="S74" s="892"/>
      <c r="T74" s="892"/>
      <c r="U74" s="892"/>
      <c r="V74" s="892">
        <v>465.93400000000003</v>
      </c>
      <c r="W74" s="892"/>
      <c r="X74" s="892"/>
      <c r="Y74" s="892"/>
      <c r="Z74" s="892"/>
      <c r="AA74" s="938">
        <f>Q74-V74</f>
        <v>11.017999999999972</v>
      </c>
      <c r="AB74" s="939"/>
      <c r="AC74" s="939"/>
      <c r="AD74" s="939"/>
      <c r="AE74" s="891"/>
      <c r="AF74" s="892">
        <f>AA74</f>
        <v>11.017999999999972</v>
      </c>
      <c r="AG74" s="892"/>
      <c r="AH74" s="892"/>
      <c r="AI74" s="892"/>
      <c r="AJ74" s="892"/>
      <c r="AK74" s="892" t="s">
        <v>380</v>
      </c>
      <c r="AL74" s="892"/>
      <c r="AM74" s="892"/>
      <c r="AN74" s="892"/>
      <c r="AO74" s="892"/>
      <c r="AP74" s="892" t="s">
        <v>380</v>
      </c>
      <c r="AQ74" s="892"/>
      <c r="AR74" s="892"/>
      <c r="AS74" s="892"/>
      <c r="AT74" s="892"/>
      <c r="AU74" s="892" t="s">
        <v>380</v>
      </c>
      <c r="AV74" s="892"/>
      <c r="AW74" s="892"/>
      <c r="AX74" s="892"/>
      <c r="AY74" s="892"/>
      <c r="AZ74" s="940"/>
      <c r="BA74" s="940"/>
      <c r="BB74" s="940"/>
      <c r="BC74" s="940"/>
      <c r="BD74" s="941"/>
      <c r="BE74" s="229"/>
      <c r="BF74" s="229"/>
      <c r="BG74" s="229"/>
      <c r="BH74" s="229"/>
      <c r="BI74" s="229"/>
      <c r="BJ74" s="229"/>
      <c r="BK74" s="229"/>
      <c r="BL74" s="229"/>
      <c r="BM74" s="229"/>
      <c r="BN74" s="229"/>
      <c r="BO74" s="229"/>
      <c r="BP74" s="229"/>
      <c r="BQ74" s="226">
        <v>68</v>
      </c>
      <c r="BR74" s="231"/>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12"/>
    </row>
    <row r="75" spans="1:131" s="213" customFormat="1" ht="26.25" customHeight="1" x14ac:dyDescent="0.15">
      <c r="A75" s="225">
        <v>8</v>
      </c>
      <c r="B75" s="934" t="s">
        <v>562</v>
      </c>
      <c r="C75" s="935"/>
      <c r="D75" s="935"/>
      <c r="E75" s="935"/>
      <c r="F75" s="935"/>
      <c r="G75" s="935"/>
      <c r="H75" s="935"/>
      <c r="I75" s="935"/>
      <c r="J75" s="935"/>
      <c r="K75" s="935"/>
      <c r="L75" s="935"/>
      <c r="M75" s="935"/>
      <c r="N75" s="935"/>
      <c r="O75" s="935"/>
      <c r="P75" s="936"/>
      <c r="Q75" s="942">
        <v>155051.44500000001</v>
      </c>
      <c r="R75" s="939"/>
      <c r="S75" s="939"/>
      <c r="T75" s="939"/>
      <c r="U75" s="891"/>
      <c r="V75" s="938">
        <v>151918.12100000001</v>
      </c>
      <c r="W75" s="939"/>
      <c r="X75" s="939"/>
      <c r="Y75" s="939"/>
      <c r="Z75" s="891"/>
      <c r="AA75" s="938">
        <f>Q75-V75</f>
        <v>3133.3239999999932</v>
      </c>
      <c r="AB75" s="939"/>
      <c r="AC75" s="939"/>
      <c r="AD75" s="939"/>
      <c r="AE75" s="891"/>
      <c r="AF75" s="892">
        <f>AA75</f>
        <v>3133.3239999999932</v>
      </c>
      <c r="AG75" s="892"/>
      <c r="AH75" s="892"/>
      <c r="AI75" s="892"/>
      <c r="AJ75" s="892"/>
      <c r="AK75" s="938"/>
      <c r="AL75" s="939"/>
      <c r="AM75" s="939"/>
      <c r="AN75" s="939"/>
      <c r="AO75" s="891"/>
      <c r="AP75" s="938" t="s">
        <v>380</v>
      </c>
      <c r="AQ75" s="939"/>
      <c r="AR75" s="939"/>
      <c r="AS75" s="939"/>
      <c r="AT75" s="891"/>
      <c r="AU75" s="938" t="s">
        <v>380</v>
      </c>
      <c r="AV75" s="939"/>
      <c r="AW75" s="939"/>
      <c r="AX75" s="939"/>
      <c r="AY75" s="891"/>
      <c r="AZ75" s="940"/>
      <c r="BA75" s="940"/>
      <c r="BB75" s="940"/>
      <c r="BC75" s="940"/>
      <c r="BD75" s="941"/>
      <c r="BE75" s="229"/>
      <c r="BF75" s="229"/>
      <c r="BG75" s="229"/>
      <c r="BH75" s="229"/>
      <c r="BI75" s="229"/>
      <c r="BJ75" s="229"/>
      <c r="BK75" s="229"/>
      <c r="BL75" s="229"/>
      <c r="BM75" s="229"/>
      <c r="BN75" s="229"/>
      <c r="BO75" s="229"/>
      <c r="BP75" s="229"/>
      <c r="BQ75" s="226">
        <v>69</v>
      </c>
      <c r="BR75" s="231"/>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12"/>
    </row>
    <row r="76" spans="1:131" s="213" customFormat="1" ht="26.25" customHeight="1" x14ac:dyDescent="0.15">
      <c r="A76" s="225">
        <v>9</v>
      </c>
      <c r="B76" s="934" t="s">
        <v>563</v>
      </c>
      <c r="C76" s="935"/>
      <c r="D76" s="935"/>
      <c r="E76" s="935"/>
      <c r="F76" s="935"/>
      <c r="G76" s="935"/>
      <c r="H76" s="935"/>
      <c r="I76" s="935"/>
      <c r="J76" s="935"/>
      <c r="K76" s="935"/>
      <c r="L76" s="935"/>
      <c r="M76" s="935"/>
      <c r="N76" s="935"/>
      <c r="O76" s="935"/>
      <c r="P76" s="936"/>
      <c r="Q76" s="942">
        <v>6.4930000000000003</v>
      </c>
      <c r="R76" s="939"/>
      <c r="S76" s="939"/>
      <c r="T76" s="939"/>
      <c r="U76" s="891"/>
      <c r="V76" s="938">
        <v>1.849</v>
      </c>
      <c r="W76" s="939"/>
      <c r="X76" s="939"/>
      <c r="Y76" s="939"/>
      <c r="Z76" s="891"/>
      <c r="AA76" s="938">
        <f>Q76-V76</f>
        <v>4.6440000000000001</v>
      </c>
      <c r="AB76" s="939"/>
      <c r="AC76" s="939"/>
      <c r="AD76" s="939"/>
      <c r="AE76" s="891"/>
      <c r="AF76" s="892">
        <f>AA76</f>
        <v>4.6440000000000001</v>
      </c>
      <c r="AG76" s="892"/>
      <c r="AH76" s="892"/>
      <c r="AI76" s="892"/>
      <c r="AJ76" s="892"/>
      <c r="AK76" s="938" t="s">
        <v>380</v>
      </c>
      <c r="AL76" s="939"/>
      <c r="AM76" s="939"/>
      <c r="AN76" s="939"/>
      <c r="AO76" s="891"/>
      <c r="AP76" s="938" t="s">
        <v>380</v>
      </c>
      <c r="AQ76" s="939"/>
      <c r="AR76" s="939"/>
      <c r="AS76" s="939"/>
      <c r="AT76" s="891"/>
      <c r="AU76" s="938" t="s">
        <v>380</v>
      </c>
      <c r="AV76" s="939"/>
      <c r="AW76" s="939"/>
      <c r="AX76" s="939"/>
      <c r="AY76" s="891"/>
      <c r="AZ76" s="940"/>
      <c r="BA76" s="940"/>
      <c r="BB76" s="940"/>
      <c r="BC76" s="940"/>
      <c r="BD76" s="941"/>
      <c r="BE76" s="229"/>
      <c r="BF76" s="229"/>
      <c r="BG76" s="229"/>
      <c r="BH76" s="229"/>
      <c r="BI76" s="229"/>
      <c r="BJ76" s="229"/>
      <c r="BK76" s="229"/>
      <c r="BL76" s="229"/>
      <c r="BM76" s="229"/>
      <c r="BN76" s="229"/>
      <c r="BO76" s="229"/>
      <c r="BP76" s="229"/>
      <c r="BQ76" s="226">
        <v>70</v>
      </c>
      <c r="BR76" s="231"/>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12"/>
    </row>
    <row r="77" spans="1:131" s="213" customFormat="1" ht="26.25" customHeight="1" x14ac:dyDescent="0.15">
      <c r="A77" s="225">
        <v>10</v>
      </c>
      <c r="B77" s="934"/>
      <c r="C77" s="935"/>
      <c r="D77" s="935"/>
      <c r="E77" s="935"/>
      <c r="F77" s="935"/>
      <c r="G77" s="935"/>
      <c r="H77" s="935"/>
      <c r="I77" s="935"/>
      <c r="J77" s="935"/>
      <c r="K77" s="935"/>
      <c r="L77" s="935"/>
      <c r="M77" s="935"/>
      <c r="N77" s="935"/>
      <c r="O77" s="935"/>
      <c r="P77" s="936"/>
      <c r="Q77" s="942"/>
      <c r="R77" s="939"/>
      <c r="S77" s="939"/>
      <c r="T77" s="939"/>
      <c r="U77" s="891"/>
      <c r="V77" s="938"/>
      <c r="W77" s="939"/>
      <c r="X77" s="939"/>
      <c r="Y77" s="939"/>
      <c r="Z77" s="891"/>
      <c r="AA77" s="938"/>
      <c r="AB77" s="939"/>
      <c r="AC77" s="939"/>
      <c r="AD77" s="939"/>
      <c r="AE77" s="891"/>
      <c r="AF77" s="938"/>
      <c r="AG77" s="939"/>
      <c r="AH77" s="939"/>
      <c r="AI77" s="939"/>
      <c r="AJ77" s="891"/>
      <c r="AK77" s="938"/>
      <c r="AL77" s="939"/>
      <c r="AM77" s="939"/>
      <c r="AN77" s="939"/>
      <c r="AO77" s="891"/>
      <c r="AP77" s="938"/>
      <c r="AQ77" s="939"/>
      <c r="AR77" s="939"/>
      <c r="AS77" s="939"/>
      <c r="AT77" s="891"/>
      <c r="AU77" s="938"/>
      <c r="AV77" s="939"/>
      <c r="AW77" s="939"/>
      <c r="AX77" s="939"/>
      <c r="AY77" s="891"/>
      <c r="AZ77" s="940"/>
      <c r="BA77" s="940"/>
      <c r="BB77" s="940"/>
      <c r="BC77" s="940"/>
      <c r="BD77" s="941"/>
      <c r="BE77" s="229"/>
      <c r="BF77" s="229"/>
      <c r="BG77" s="229"/>
      <c r="BH77" s="229"/>
      <c r="BI77" s="229"/>
      <c r="BJ77" s="229"/>
      <c r="BK77" s="229"/>
      <c r="BL77" s="229"/>
      <c r="BM77" s="229"/>
      <c r="BN77" s="229"/>
      <c r="BO77" s="229"/>
      <c r="BP77" s="229"/>
      <c r="BQ77" s="226">
        <v>71</v>
      </c>
      <c r="BR77" s="231"/>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12"/>
    </row>
    <row r="78" spans="1:131" s="213" customFormat="1" ht="26.25" customHeight="1" x14ac:dyDescent="0.15">
      <c r="A78" s="225">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40"/>
      <c r="BA78" s="940"/>
      <c r="BB78" s="940"/>
      <c r="BC78" s="940"/>
      <c r="BD78" s="941"/>
      <c r="BE78" s="229"/>
      <c r="BF78" s="229"/>
      <c r="BG78" s="229"/>
      <c r="BH78" s="229"/>
      <c r="BI78" s="229"/>
      <c r="BJ78" s="232"/>
      <c r="BK78" s="232"/>
      <c r="BL78" s="232"/>
      <c r="BM78" s="232"/>
      <c r="BN78" s="232"/>
      <c r="BO78" s="229"/>
      <c r="BP78" s="229"/>
      <c r="BQ78" s="226">
        <v>72</v>
      </c>
      <c r="BR78" s="231"/>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12"/>
    </row>
    <row r="79" spans="1:131" s="213" customFormat="1" ht="26.25" customHeight="1" x14ac:dyDescent="0.15">
      <c r="A79" s="225">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40"/>
      <c r="BA79" s="940"/>
      <c r="BB79" s="940"/>
      <c r="BC79" s="940"/>
      <c r="BD79" s="941"/>
      <c r="BE79" s="229"/>
      <c r="BF79" s="229"/>
      <c r="BG79" s="229"/>
      <c r="BH79" s="229"/>
      <c r="BI79" s="229"/>
      <c r="BJ79" s="232"/>
      <c r="BK79" s="232"/>
      <c r="BL79" s="232"/>
      <c r="BM79" s="232"/>
      <c r="BN79" s="232"/>
      <c r="BO79" s="229"/>
      <c r="BP79" s="229"/>
      <c r="BQ79" s="226">
        <v>73</v>
      </c>
      <c r="BR79" s="231"/>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12"/>
    </row>
    <row r="80" spans="1:131" s="213" customFormat="1" ht="26.25" customHeight="1" x14ac:dyDescent="0.15">
      <c r="A80" s="225">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40"/>
      <c r="BA80" s="940"/>
      <c r="BB80" s="940"/>
      <c r="BC80" s="940"/>
      <c r="BD80" s="941"/>
      <c r="BE80" s="229"/>
      <c r="BF80" s="229"/>
      <c r="BG80" s="229"/>
      <c r="BH80" s="229"/>
      <c r="BI80" s="229"/>
      <c r="BJ80" s="229"/>
      <c r="BK80" s="229"/>
      <c r="BL80" s="229"/>
      <c r="BM80" s="229"/>
      <c r="BN80" s="229"/>
      <c r="BO80" s="229"/>
      <c r="BP80" s="229"/>
      <c r="BQ80" s="226">
        <v>74</v>
      </c>
      <c r="BR80" s="231"/>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12"/>
    </row>
    <row r="81" spans="1:131" s="213" customFormat="1" ht="26.25" customHeight="1" x14ac:dyDescent="0.15">
      <c r="A81" s="225">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40"/>
      <c r="BA81" s="940"/>
      <c r="BB81" s="940"/>
      <c r="BC81" s="940"/>
      <c r="BD81" s="941"/>
      <c r="BE81" s="229"/>
      <c r="BF81" s="229"/>
      <c r="BG81" s="229"/>
      <c r="BH81" s="229"/>
      <c r="BI81" s="229"/>
      <c r="BJ81" s="229"/>
      <c r="BK81" s="229"/>
      <c r="BL81" s="229"/>
      <c r="BM81" s="229"/>
      <c r="BN81" s="229"/>
      <c r="BO81" s="229"/>
      <c r="BP81" s="229"/>
      <c r="BQ81" s="226">
        <v>75</v>
      </c>
      <c r="BR81" s="231"/>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12"/>
    </row>
    <row r="82" spans="1:131" s="213" customFormat="1" ht="26.25" customHeight="1" x14ac:dyDescent="0.15">
      <c r="A82" s="225">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40"/>
      <c r="BA82" s="940"/>
      <c r="BB82" s="940"/>
      <c r="BC82" s="940"/>
      <c r="BD82" s="941"/>
      <c r="BE82" s="229"/>
      <c r="BF82" s="229"/>
      <c r="BG82" s="229"/>
      <c r="BH82" s="229"/>
      <c r="BI82" s="229"/>
      <c r="BJ82" s="229"/>
      <c r="BK82" s="229"/>
      <c r="BL82" s="229"/>
      <c r="BM82" s="229"/>
      <c r="BN82" s="229"/>
      <c r="BO82" s="229"/>
      <c r="BP82" s="229"/>
      <c r="BQ82" s="226">
        <v>76</v>
      </c>
      <c r="BR82" s="231"/>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12"/>
    </row>
    <row r="83" spans="1:131" s="213" customFormat="1" ht="26.25" customHeight="1" x14ac:dyDescent="0.15">
      <c r="A83" s="225">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40"/>
      <c r="BA83" s="940"/>
      <c r="BB83" s="940"/>
      <c r="BC83" s="940"/>
      <c r="BD83" s="941"/>
      <c r="BE83" s="229"/>
      <c r="BF83" s="229"/>
      <c r="BG83" s="229"/>
      <c r="BH83" s="229"/>
      <c r="BI83" s="229"/>
      <c r="BJ83" s="229"/>
      <c r="BK83" s="229"/>
      <c r="BL83" s="229"/>
      <c r="BM83" s="229"/>
      <c r="BN83" s="229"/>
      <c r="BO83" s="229"/>
      <c r="BP83" s="229"/>
      <c r="BQ83" s="226">
        <v>77</v>
      </c>
      <c r="BR83" s="231"/>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12"/>
    </row>
    <row r="84" spans="1:131" s="213" customFormat="1" ht="26.25" customHeight="1" x14ac:dyDescent="0.15">
      <c r="A84" s="225">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40"/>
      <c r="BA84" s="940"/>
      <c r="BB84" s="940"/>
      <c r="BC84" s="940"/>
      <c r="BD84" s="941"/>
      <c r="BE84" s="229"/>
      <c r="BF84" s="229"/>
      <c r="BG84" s="229"/>
      <c r="BH84" s="229"/>
      <c r="BI84" s="229"/>
      <c r="BJ84" s="229"/>
      <c r="BK84" s="229"/>
      <c r="BL84" s="229"/>
      <c r="BM84" s="229"/>
      <c r="BN84" s="229"/>
      <c r="BO84" s="229"/>
      <c r="BP84" s="229"/>
      <c r="BQ84" s="226">
        <v>78</v>
      </c>
      <c r="BR84" s="231"/>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12"/>
    </row>
    <row r="85" spans="1:131" s="213" customFormat="1" ht="26.25" customHeight="1" x14ac:dyDescent="0.15">
      <c r="A85" s="225">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40"/>
      <c r="BA85" s="940"/>
      <c r="BB85" s="940"/>
      <c r="BC85" s="940"/>
      <c r="BD85" s="941"/>
      <c r="BE85" s="229"/>
      <c r="BF85" s="229"/>
      <c r="BG85" s="229"/>
      <c r="BH85" s="229"/>
      <c r="BI85" s="229"/>
      <c r="BJ85" s="229"/>
      <c r="BK85" s="229"/>
      <c r="BL85" s="229"/>
      <c r="BM85" s="229"/>
      <c r="BN85" s="229"/>
      <c r="BO85" s="229"/>
      <c r="BP85" s="229"/>
      <c r="BQ85" s="226">
        <v>79</v>
      </c>
      <c r="BR85" s="231"/>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12"/>
    </row>
    <row r="86" spans="1:131" s="213" customFormat="1" ht="26.25" customHeight="1" x14ac:dyDescent="0.15">
      <c r="A86" s="225">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40"/>
      <c r="BA86" s="940"/>
      <c r="BB86" s="940"/>
      <c r="BC86" s="940"/>
      <c r="BD86" s="941"/>
      <c r="BE86" s="229"/>
      <c r="BF86" s="229"/>
      <c r="BG86" s="229"/>
      <c r="BH86" s="229"/>
      <c r="BI86" s="229"/>
      <c r="BJ86" s="229"/>
      <c r="BK86" s="229"/>
      <c r="BL86" s="229"/>
      <c r="BM86" s="229"/>
      <c r="BN86" s="229"/>
      <c r="BO86" s="229"/>
      <c r="BP86" s="229"/>
      <c r="BQ86" s="226">
        <v>80</v>
      </c>
      <c r="BR86" s="231"/>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12"/>
    </row>
    <row r="87" spans="1:131" s="213" customFormat="1" ht="26.25" customHeight="1" x14ac:dyDescent="0.15">
      <c r="A87" s="233">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29"/>
      <c r="BF87" s="229"/>
      <c r="BG87" s="229"/>
      <c r="BH87" s="229"/>
      <c r="BI87" s="229"/>
      <c r="BJ87" s="229"/>
      <c r="BK87" s="229"/>
      <c r="BL87" s="229"/>
      <c r="BM87" s="229"/>
      <c r="BN87" s="229"/>
      <c r="BO87" s="229"/>
      <c r="BP87" s="229"/>
      <c r="BQ87" s="226">
        <v>81</v>
      </c>
      <c r="BR87" s="231"/>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12"/>
    </row>
    <row r="88" spans="1:131" s="213" customFormat="1" ht="26.25" customHeight="1" thickBot="1" x14ac:dyDescent="0.2">
      <c r="A88" s="228" t="s">
        <v>291</v>
      </c>
      <c r="B88" s="851" t="s">
        <v>307</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29"/>
      <c r="BF88" s="229"/>
      <c r="BG88" s="229"/>
      <c r="BH88" s="229"/>
      <c r="BI88" s="229"/>
      <c r="BJ88" s="229"/>
      <c r="BK88" s="229"/>
      <c r="BL88" s="229"/>
      <c r="BM88" s="229"/>
      <c r="BN88" s="229"/>
      <c r="BO88" s="229"/>
      <c r="BP88" s="229"/>
      <c r="BQ88" s="226">
        <v>82</v>
      </c>
      <c r="BR88" s="231"/>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291</v>
      </c>
      <c r="BR102" s="851" t="s">
        <v>308</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80" t="s">
        <v>564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1" t="s">
        <v>565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309</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239" t="s">
        <v>566</v>
      </c>
      <c r="AV107" s="402"/>
      <c r="AW107" s="402"/>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row>
    <row r="108" spans="1:131" s="212" customFormat="1" ht="26.25" customHeight="1" x14ac:dyDescent="0.15">
      <c r="A108" s="982" t="s">
        <v>310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311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12" customFormat="1" ht="26.25" customHeight="1" x14ac:dyDescent="0.15">
      <c r="A109" s="975" t="s">
        <v>312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313</v>
      </c>
      <c r="AB109" s="956"/>
      <c r="AC109" s="956"/>
      <c r="AD109" s="956"/>
      <c r="AE109" s="957"/>
      <c r="AF109" s="955" t="s">
        <v>225</v>
      </c>
      <c r="AG109" s="956"/>
      <c r="AH109" s="956"/>
      <c r="AI109" s="956"/>
      <c r="AJ109" s="957"/>
      <c r="AK109" s="955" t="s">
        <v>224</v>
      </c>
      <c r="AL109" s="956"/>
      <c r="AM109" s="956"/>
      <c r="AN109" s="956"/>
      <c r="AO109" s="957"/>
      <c r="AP109" s="955" t="s">
        <v>314</v>
      </c>
      <c r="AQ109" s="956"/>
      <c r="AR109" s="956"/>
      <c r="AS109" s="956"/>
      <c r="AT109" s="958"/>
      <c r="AU109" s="975" t="s">
        <v>312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313</v>
      </c>
      <c r="BR109" s="956"/>
      <c r="BS109" s="956"/>
      <c r="BT109" s="956"/>
      <c r="BU109" s="957"/>
      <c r="BV109" s="955" t="s">
        <v>225</v>
      </c>
      <c r="BW109" s="956"/>
      <c r="BX109" s="956"/>
      <c r="BY109" s="956"/>
      <c r="BZ109" s="957"/>
      <c r="CA109" s="955" t="s">
        <v>224</v>
      </c>
      <c r="CB109" s="956"/>
      <c r="CC109" s="956"/>
      <c r="CD109" s="956"/>
      <c r="CE109" s="957"/>
      <c r="CF109" s="976" t="s">
        <v>314</v>
      </c>
      <c r="CG109" s="976"/>
      <c r="CH109" s="976"/>
      <c r="CI109" s="976"/>
      <c r="CJ109" s="976"/>
      <c r="CK109" s="955" t="s">
        <v>315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313</v>
      </c>
      <c r="DH109" s="956"/>
      <c r="DI109" s="956"/>
      <c r="DJ109" s="956"/>
      <c r="DK109" s="957"/>
      <c r="DL109" s="955" t="s">
        <v>225</v>
      </c>
      <c r="DM109" s="956"/>
      <c r="DN109" s="956"/>
      <c r="DO109" s="956"/>
      <c r="DP109" s="957"/>
      <c r="DQ109" s="955" t="s">
        <v>224</v>
      </c>
      <c r="DR109" s="956"/>
      <c r="DS109" s="956"/>
      <c r="DT109" s="956"/>
      <c r="DU109" s="957"/>
      <c r="DV109" s="955" t="s">
        <v>314</v>
      </c>
      <c r="DW109" s="956"/>
      <c r="DX109" s="956"/>
      <c r="DY109" s="956"/>
      <c r="DZ109" s="958"/>
    </row>
    <row r="110" spans="1:131" s="212" customFormat="1" ht="26.25" customHeight="1" x14ac:dyDescent="0.15">
      <c r="A110" s="959" t="s">
        <v>316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6544768</v>
      </c>
      <c r="AB110" s="963"/>
      <c r="AC110" s="963"/>
      <c r="AD110" s="963"/>
      <c r="AE110" s="964"/>
      <c r="AF110" s="965">
        <v>6514983</v>
      </c>
      <c r="AG110" s="963"/>
      <c r="AH110" s="963"/>
      <c r="AI110" s="963"/>
      <c r="AJ110" s="964"/>
      <c r="AK110" s="965">
        <v>6419217</v>
      </c>
      <c r="AL110" s="963"/>
      <c r="AM110" s="963"/>
      <c r="AN110" s="963"/>
      <c r="AO110" s="964"/>
      <c r="AP110" s="966">
        <v>31.9</v>
      </c>
      <c r="AQ110" s="967"/>
      <c r="AR110" s="967"/>
      <c r="AS110" s="967"/>
      <c r="AT110" s="968"/>
      <c r="AU110" s="969" t="s">
        <v>53</v>
      </c>
      <c r="AV110" s="970"/>
      <c r="AW110" s="970"/>
      <c r="AX110" s="970"/>
      <c r="AY110" s="970"/>
      <c r="AZ110" s="1011" t="s">
        <v>317</v>
      </c>
      <c r="BA110" s="960"/>
      <c r="BB110" s="960"/>
      <c r="BC110" s="960"/>
      <c r="BD110" s="960"/>
      <c r="BE110" s="960"/>
      <c r="BF110" s="960"/>
      <c r="BG110" s="960"/>
      <c r="BH110" s="960"/>
      <c r="BI110" s="960"/>
      <c r="BJ110" s="960"/>
      <c r="BK110" s="960"/>
      <c r="BL110" s="960"/>
      <c r="BM110" s="960"/>
      <c r="BN110" s="960"/>
      <c r="BO110" s="960"/>
      <c r="BP110" s="961"/>
      <c r="BQ110" s="997">
        <v>66589293</v>
      </c>
      <c r="BR110" s="998"/>
      <c r="BS110" s="998"/>
      <c r="BT110" s="998"/>
      <c r="BU110" s="998"/>
      <c r="BV110" s="998">
        <v>65595072</v>
      </c>
      <c r="BW110" s="998"/>
      <c r="BX110" s="998"/>
      <c r="BY110" s="998"/>
      <c r="BZ110" s="998"/>
      <c r="CA110" s="998">
        <v>65507404</v>
      </c>
      <c r="CB110" s="998"/>
      <c r="CC110" s="998"/>
      <c r="CD110" s="998"/>
      <c r="CE110" s="998"/>
      <c r="CF110" s="1012">
        <v>325.89999999999998</v>
      </c>
      <c r="CG110" s="1013"/>
      <c r="CH110" s="1013"/>
      <c r="CI110" s="1013"/>
      <c r="CJ110" s="1013"/>
      <c r="CK110" s="1014" t="s">
        <v>318</v>
      </c>
      <c r="CL110" s="1015"/>
      <c r="CM110" s="994" t="s">
        <v>319</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567</v>
      </c>
      <c r="DH110" s="998"/>
      <c r="DI110" s="998"/>
      <c r="DJ110" s="998"/>
      <c r="DK110" s="998"/>
      <c r="DL110" s="998" t="s">
        <v>567</v>
      </c>
      <c r="DM110" s="998"/>
      <c r="DN110" s="998"/>
      <c r="DO110" s="998"/>
      <c r="DP110" s="998"/>
      <c r="DQ110" s="998" t="s">
        <v>567</v>
      </c>
      <c r="DR110" s="998"/>
      <c r="DS110" s="998"/>
      <c r="DT110" s="998"/>
      <c r="DU110" s="998"/>
      <c r="DV110" s="999" t="s">
        <v>567</v>
      </c>
      <c r="DW110" s="999"/>
      <c r="DX110" s="999"/>
      <c r="DY110" s="999"/>
      <c r="DZ110" s="1000"/>
    </row>
    <row r="111" spans="1:131" s="212" customFormat="1" ht="26.25" customHeight="1" x14ac:dyDescent="0.15">
      <c r="A111" s="1001" t="s">
        <v>320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567</v>
      </c>
      <c r="AB111" s="1005"/>
      <c r="AC111" s="1005"/>
      <c r="AD111" s="1005"/>
      <c r="AE111" s="1006"/>
      <c r="AF111" s="1007" t="s">
        <v>567</v>
      </c>
      <c r="AG111" s="1005"/>
      <c r="AH111" s="1005"/>
      <c r="AI111" s="1005"/>
      <c r="AJ111" s="1006"/>
      <c r="AK111" s="1007" t="s">
        <v>567</v>
      </c>
      <c r="AL111" s="1005"/>
      <c r="AM111" s="1005"/>
      <c r="AN111" s="1005"/>
      <c r="AO111" s="1006"/>
      <c r="AP111" s="1008" t="s">
        <v>567</v>
      </c>
      <c r="AQ111" s="1009"/>
      <c r="AR111" s="1009"/>
      <c r="AS111" s="1009"/>
      <c r="AT111" s="1010"/>
      <c r="AU111" s="971"/>
      <c r="AV111" s="972"/>
      <c r="AW111" s="972"/>
      <c r="AX111" s="972"/>
      <c r="AY111" s="972"/>
      <c r="AZ111" s="1020" t="s">
        <v>321</v>
      </c>
      <c r="BA111" s="1021"/>
      <c r="BB111" s="1021"/>
      <c r="BC111" s="1021"/>
      <c r="BD111" s="1021"/>
      <c r="BE111" s="1021"/>
      <c r="BF111" s="1021"/>
      <c r="BG111" s="1021"/>
      <c r="BH111" s="1021"/>
      <c r="BI111" s="1021"/>
      <c r="BJ111" s="1021"/>
      <c r="BK111" s="1021"/>
      <c r="BL111" s="1021"/>
      <c r="BM111" s="1021"/>
      <c r="BN111" s="1021"/>
      <c r="BO111" s="1021"/>
      <c r="BP111" s="1022"/>
      <c r="BQ111" s="990">
        <v>1658570</v>
      </c>
      <c r="BR111" s="991"/>
      <c r="BS111" s="991"/>
      <c r="BT111" s="991"/>
      <c r="BU111" s="991"/>
      <c r="BV111" s="991">
        <v>1516927</v>
      </c>
      <c r="BW111" s="991"/>
      <c r="BX111" s="991"/>
      <c r="BY111" s="991"/>
      <c r="BZ111" s="991"/>
      <c r="CA111" s="991">
        <v>1534731</v>
      </c>
      <c r="CB111" s="991"/>
      <c r="CC111" s="991"/>
      <c r="CD111" s="991"/>
      <c r="CE111" s="991"/>
      <c r="CF111" s="985">
        <v>7.6</v>
      </c>
      <c r="CG111" s="986"/>
      <c r="CH111" s="986"/>
      <c r="CI111" s="986"/>
      <c r="CJ111" s="986"/>
      <c r="CK111" s="1016"/>
      <c r="CL111" s="1017"/>
      <c r="CM111" s="987" t="s">
        <v>322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567</v>
      </c>
      <c r="DH111" s="991"/>
      <c r="DI111" s="991"/>
      <c r="DJ111" s="991"/>
      <c r="DK111" s="991"/>
      <c r="DL111" s="991" t="s">
        <v>567</v>
      </c>
      <c r="DM111" s="991"/>
      <c r="DN111" s="991"/>
      <c r="DO111" s="991"/>
      <c r="DP111" s="991"/>
      <c r="DQ111" s="991" t="s">
        <v>567</v>
      </c>
      <c r="DR111" s="991"/>
      <c r="DS111" s="991"/>
      <c r="DT111" s="991"/>
      <c r="DU111" s="991"/>
      <c r="DV111" s="992" t="s">
        <v>567</v>
      </c>
      <c r="DW111" s="992"/>
      <c r="DX111" s="992"/>
      <c r="DY111" s="992"/>
      <c r="DZ111" s="993"/>
    </row>
    <row r="112" spans="1:131" s="212" customFormat="1" ht="26.25" customHeight="1" x14ac:dyDescent="0.15">
      <c r="A112" s="1023" t="s">
        <v>323</v>
      </c>
      <c r="B112" s="1024"/>
      <c r="C112" s="1021" t="s">
        <v>324</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567</v>
      </c>
      <c r="AB112" s="1030"/>
      <c r="AC112" s="1030"/>
      <c r="AD112" s="1030"/>
      <c r="AE112" s="1031"/>
      <c r="AF112" s="1032" t="s">
        <v>567</v>
      </c>
      <c r="AG112" s="1030"/>
      <c r="AH112" s="1030"/>
      <c r="AI112" s="1030"/>
      <c r="AJ112" s="1031"/>
      <c r="AK112" s="1032" t="s">
        <v>567</v>
      </c>
      <c r="AL112" s="1030"/>
      <c r="AM112" s="1030"/>
      <c r="AN112" s="1030"/>
      <c r="AO112" s="1031"/>
      <c r="AP112" s="1033" t="s">
        <v>567</v>
      </c>
      <c r="AQ112" s="1034"/>
      <c r="AR112" s="1034"/>
      <c r="AS112" s="1034"/>
      <c r="AT112" s="1035"/>
      <c r="AU112" s="971"/>
      <c r="AV112" s="972"/>
      <c r="AW112" s="972"/>
      <c r="AX112" s="972"/>
      <c r="AY112" s="972"/>
      <c r="AZ112" s="1020" t="s">
        <v>325</v>
      </c>
      <c r="BA112" s="1021"/>
      <c r="BB112" s="1021"/>
      <c r="BC112" s="1021"/>
      <c r="BD112" s="1021"/>
      <c r="BE112" s="1021"/>
      <c r="BF112" s="1021"/>
      <c r="BG112" s="1021"/>
      <c r="BH112" s="1021"/>
      <c r="BI112" s="1021"/>
      <c r="BJ112" s="1021"/>
      <c r="BK112" s="1021"/>
      <c r="BL112" s="1021"/>
      <c r="BM112" s="1021"/>
      <c r="BN112" s="1021"/>
      <c r="BO112" s="1021"/>
      <c r="BP112" s="1022"/>
      <c r="BQ112" s="990">
        <v>39244550</v>
      </c>
      <c r="BR112" s="991"/>
      <c r="BS112" s="991"/>
      <c r="BT112" s="991"/>
      <c r="BU112" s="991"/>
      <c r="BV112" s="991">
        <v>38453595</v>
      </c>
      <c r="BW112" s="991"/>
      <c r="BX112" s="991"/>
      <c r="BY112" s="991"/>
      <c r="BZ112" s="991"/>
      <c r="CA112" s="991">
        <v>37685237</v>
      </c>
      <c r="CB112" s="991"/>
      <c r="CC112" s="991"/>
      <c r="CD112" s="991"/>
      <c r="CE112" s="991"/>
      <c r="CF112" s="985">
        <v>187.5</v>
      </c>
      <c r="CG112" s="986"/>
      <c r="CH112" s="986"/>
      <c r="CI112" s="986"/>
      <c r="CJ112" s="986"/>
      <c r="CK112" s="1016"/>
      <c r="CL112" s="1017"/>
      <c r="CM112" s="987" t="s">
        <v>326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567</v>
      </c>
      <c r="DH112" s="991"/>
      <c r="DI112" s="991"/>
      <c r="DJ112" s="991"/>
      <c r="DK112" s="991"/>
      <c r="DL112" s="991" t="s">
        <v>567</v>
      </c>
      <c r="DM112" s="991"/>
      <c r="DN112" s="991"/>
      <c r="DO112" s="991"/>
      <c r="DP112" s="991"/>
      <c r="DQ112" s="991" t="s">
        <v>567</v>
      </c>
      <c r="DR112" s="991"/>
      <c r="DS112" s="991"/>
      <c r="DT112" s="991"/>
      <c r="DU112" s="991"/>
      <c r="DV112" s="992" t="s">
        <v>567</v>
      </c>
      <c r="DW112" s="992"/>
      <c r="DX112" s="992"/>
      <c r="DY112" s="992"/>
      <c r="DZ112" s="993"/>
    </row>
    <row r="113" spans="1:130" s="212" customFormat="1" ht="26.25" customHeight="1" x14ac:dyDescent="0.15">
      <c r="A113" s="1025"/>
      <c r="B113" s="1026"/>
      <c r="C113" s="1021" t="s">
        <v>327</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2516960</v>
      </c>
      <c r="AB113" s="1005"/>
      <c r="AC113" s="1005"/>
      <c r="AD113" s="1005"/>
      <c r="AE113" s="1006"/>
      <c r="AF113" s="1007">
        <v>2507403</v>
      </c>
      <c r="AG113" s="1005"/>
      <c r="AH113" s="1005"/>
      <c r="AI113" s="1005"/>
      <c r="AJ113" s="1006"/>
      <c r="AK113" s="1007">
        <v>2602751</v>
      </c>
      <c r="AL113" s="1005"/>
      <c r="AM113" s="1005"/>
      <c r="AN113" s="1005"/>
      <c r="AO113" s="1006"/>
      <c r="AP113" s="1008">
        <v>12.9</v>
      </c>
      <c r="AQ113" s="1009"/>
      <c r="AR113" s="1009"/>
      <c r="AS113" s="1009"/>
      <c r="AT113" s="1010"/>
      <c r="AU113" s="971"/>
      <c r="AV113" s="972"/>
      <c r="AW113" s="972"/>
      <c r="AX113" s="972"/>
      <c r="AY113" s="972"/>
      <c r="AZ113" s="1020" t="s">
        <v>328</v>
      </c>
      <c r="BA113" s="1021"/>
      <c r="BB113" s="1021"/>
      <c r="BC113" s="1021"/>
      <c r="BD113" s="1021"/>
      <c r="BE113" s="1021"/>
      <c r="BF113" s="1021"/>
      <c r="BG113" s="1021"/>
      <c r="BH113" s="1021"/>
      <c r="BI113" s="1021"/>
      <c r="BJ113" s="1021"/>
      <c r="BK113" s="1021"/>
      <c r="BL113" s="1021"/>
      <c r="BM113" s="1021"/>
      <c r="BN113" s="1021"/>
      <c r="BO113" s="1021"/>
      <c r="BP113" s="1022"/>
      <c r="BQ113" s="990">
        <v>12402</v>
      </c>
      <c r="BR113" s="991"/>
      <c r="BS113" s="991"/>
      <c r="BT113" s="991"/>
      <c r="BU113" s="991"/>
      <c r="BV113" s="991">
        <v>8775</v>
      </c>
      <c r="BW113" s="991"/>
      <c r="BX113" s="991"/>
      <c r="BY113" s="991"/>
      <c r="BZ113" s="991"/>
      <c r="CA113" s="991">
        <v>3702</v>
      </c>
      <c r="CB113" s="991"/>
      <c r="CC113" s="991"/>
      <c r="CD113" s="991"/>
      <c r="CE113" s="991"/>
      <c r="CF113" s="985">
        <v>0</v>
      </c>
      <c r="CG113" s="986"/>
      <c r="CH113" s="986"/>
      <c r="CI113" s="986"/>
      <c r="CJ113" s="986"/>
      <c r="CK113" s="1016"/>
      <c r="CL113" s="1017"/>
      <c r="CM113" s="987" t="s">
        <v>568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567</v>
      </c>
      <c r="DH113" s="1030"/>
      <c r="DI113" s="1030"/>
      <c r="DJ113" s="1030"/>
      <c r="DK113" s="1031"/>
      <c r="DL113" s="1032" t="s">
        <v>567</v>
      </c>
      <c r="DM113" s="1030"/>
      <c r="DN113" s="1030"/>
      <c r="DO113" s="1030"/>
      <c r="DP113" s="1031"/>
      <c r="DQ113" s="1032" t="s">
        <v>567</v>
      </c>
      <c r="DR113" s="1030"/>
      <c r="DS113" s="1030"/>
      <c r="DT113" s="1030"/>
      <c r="DU113" s="1031"/>
      <c r="DV113" s="1033" t="s">
        <v>567</v>
      </c>
      <c r="DW113" s="1034"/>
      <c r="DX113" s="1034"/>
      <c r="DY113" s="1034"/>
      <c r="DZ113" s="1035"/>
    </row>
    <row r="114" spans="1:130" s="212" customFormat="1" ht="26.25" customHeight="1" x14ac:dyDescent="0.15">
      <c r="A114" s="1025"/>
      <c r="B114" s="1026"/>
      <c r="C114" s="1021" t="s">
        <v>329</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1954</v>
      </c>
      <c r="AB114" s="1030"/>
      <c r="AC114" s="1030"/>
      <c r="AD114" s="1030"/>
      <c r="AE114" s="1031"/>
      <c r="AF114" s="1032">
        <v>2212</v>
      </c>
      <c r="AG114" s="1030"/>
      <c r="AH114" s="1030"/>
      <c r="AI114" s="1030"/>
      <c r="AJ114" s="1031"/>
      <c r="AK114" s="1032" t="s">
        <v>567</v>
      </c>
      <c r="AL114" s="1030"/>
      <c r="AM114" s="1030"/>
      <c r="AN114" s="1030"/>
      <c r="AO114" s="1031"/>
      <c r="AP114" s="1033" t="s">
        <v>567</v>
      </c>
      <c r="AQ114" s="1034"/>
      <c r="AR114" s="1034"/>
      <c r="AS114" s="1034"/>
      <c r="AT114" s="1035"/>
      <c r="AU114" s="971"/>
      <c r="AV114" s="972"/>
      <c r="AW114" s="972"/>
      <c r="AX114" s="972"/>
      <c r="AY114" s="972"/>
      <c r="AZ114" s="1020" t="s">
        <v>330</v>
      </c>
      <c r="BA114" s="1021"/>
      <c r="BB114" s="1021"/>
      <c r="BC114" s="1021"/>
      <c r="BD114" s="1021"/>
      <c r="BE114" s="1021"/>
      <c r="BF114" s="1021"/>
      <c r="BG114" s="1021"/>
      <c r="BH114" s="1021"/>
      <c r="BI114" s="1021"/>
      <c r="BJ114" s="1021"/>
      <c r="BK114" s="1021"/>
      <c r="BL114" s="1021"/>
      <c r="BM114" s="1021"/>
      <c r="BN114" s="1021"/>
      <c r="BO114" s="1021"/>
      <c r="BP114" s="1022"/>
      <c r="BQ114" s="990">
        <v>4472894</v>
      </c>
      <c r="BR114" s="991"/>
      <c r="BS114" s="991"/>
      <c r="BT114" s="991"/>
      <c r="BU114" s="991"/>
      <c r="BV114" s="991">
        <v>4684507</v>
      </c>
      <c r="BW114" s="991"/>
      <c r="BX114" s="991"/>
      <c r="BY114" s="991"/>
      <c r="BZ114" s="991"/>
      <c r="CA114" s="991">
        <v>4340093</v>
      </c>
      <c r="CB114" s="991"/>
      <c r="CC114" s="991"/>
      <c r="CD114" s="991"/>
      <c r="CE114" s="991"/>
      <c r="CF114" s="985">
        <v>21.6</v>
      </c>
      <c r="CG114" s="986"/>
      <c r="CH114" s="986"/>
      <c r="CI114" s="986"/>
      <c r="CJ114" s="986"/>
      <c r="CK114" s="1016"/>
      <c r="CL114" s="1017"/>
      <c r="CM114" s="987" t="s">
        <v>331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567</v>
      </c>
      <c r="DH114" s="1030"/>
      <c r="DI114" s="1030"/>
      <c r="DJ114" s="1030"/>
      <c r="DK114" s="1031"/>
      <c r="DL114" s="1032" t="s">
        <v>567</v>
      </c>
      <c r="DM114" s="1030"/>
      <c r="DN114" s="1030"/>
      <c r="DO114" s="1030"/>
      <c r="DP114" s="1031"/>
      <c r="DQ114" s="1032" t="s">
        <v>567</v>
      </c>
      <c r="DR114" s="1030"/>
      <c r="DS114" s="1030"/>
      <c r="DT114" s="1030"/>
      <c r="DU114" s="1031"/>
      <c r="DV114" s="1033" t="s">
        <v>567</v>
      </c>
      <c r="DW114" s="1034"/>
      <c r="DX114" s="1034"/>
      <c r="DY114" s="1034"/>
      <c r="DZ114" s="1035"/>
    </row>
    <row r="115" spans="1:130" s="212" customFormat="1" ht="26.25" customHeight="1" x14ac:dyDescent="0.15">
      <c r="A115" s="1025"/>
      <c r="B115" s="1026"/>
      <c r="C115" s="1021" t="s">
        <v>332</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29708</v>
      </c>
      <c r="AB115" s="1005"/>
      <c r="AC115" s="1005"/>
      <c r="AD115" s="1005"/>
      <c r="AE115" s="1006"/>
      <c r="AF115" s="1007">
        <v>28822</v>
      </c>
      <c r="AG115" s="1005"/>
      <c r="AH115" s="1005"/>
      <c r="AI115" s="1005"/>
      <c r="AJ115" s="1006"/>
      <c r="AK115" s="1007">
        <v>26539</v>
      </c>
      <c r="AL115" s="1005"/>
      <c r="AM115" s="1005"/>
      <c r="AN115" s="1005"/>
      <c r="AO115" s="1006"/>
      <c r="AP115" s="1008">
        <v>0.1</v>
      </c>
      <c r="AQ115" s="1009"/>
      <c r="AR115" s="1009"/>
      <c r="AS115" s="1009"/>
      <c r="AT115" s="1010"/>
      <c r="AU115" s="971"/>
      <c r="AV115" s="972"/>
      <c r="AW115" s="972"/>
      <c r="AX115" s="972"/>
      <c r="AY115" s="972"/>
      <c r="AZ115" s="1020" t="s">
        <v>333</v>
      </c>
      <c r="BA115" s="1021"/>
      <c r="BB115" s="1021"/>
      <c r="BC115" s="1021"/>
      <c r="BD115" s="1021"/>
      <c r="BE115" s="1021"/>
      <c r="BF115" s="1021"/>
      <c r="BG115" s="1021"/>
      <c r="BH115" s="1021"/>
      <c r="BI115" s="1021"/>
      <c r="BJ115" s="1021"/>
      <c r="BK115" s="1021"/>
      <c r="BL115" s="1021"/>
      <c r="BM115" s="1021"/>
      <c r="BN115" s="1021"/>
      <c r="BO115" s="1021"/>
      <c r="BP115" s="1022"/>
      <c r="BQ115" s="990">
        <v>313981</v>
      </c>
      <c r="BR115" s="991"/>
      <c r="BS115" s="991"/>
      <c r="BT115" s="991"/>
      <c r="BU115" s="991"/>
      <c r="BV115" s="991">
        <v>357072</v>
      </c>
      <c r="BW115" s="991"/>
      <c r="BX115" s="991"/>
      <c r="BY115" s="991"/>
      <c r="BZ115" s="991"/>
      <c r="CA115" s="991">
        <v>332327</v>
      </c>
      <c r="CB115" s="991"/>
      <c r="CC115" s="991"/>
      <c r="CD115" s="991"/>
      <c r="CE115" s="991"/>
      <c r="CF115" s="985">
        <v>1.7</v>
      </c>
      <c r="CG115" s="986"/>
      <c r="CH115" s="986"/>
      <c r="CI115" s="986"/>
      <c r="CJ115" s="986"/>
      <c r="CK115" s="1016"/>
      <c r="CL115" s="1017"/>
      <c r="CM115" s="1020" t="s">
        <v>334</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1476338</v>
      </c>
      <c r="DH115" s="1030"/>
      <c r="DI115" s="1030"/>
      <c r="DJ115" s="1030"/>
      <c r="DK115" s="1031"/>
      <c r="DL115" s="1032">
        <v>1370006</v>
      </c>
      <c r="DM115" s="1030"/>
      <c r="DN115" s="1030"/>
      <c r="DO115" s="1030"/>
      <c r="DP115" s="1031"/>
      <c r="DQ115" s="1032">
        <v>1421121</v>
      </c>
      <c r="DR115" s="1030"/>
      <c r="DS115" s="1030"/>
      <c r="DT115" s="1030"/>
      <c r="DU115" s="1031"/>
      <c r="DV115" s="1033">
        <v>7.1</v>
      </c>
      <c r="DW115" s="1034"/>
      <c r="DX115" s="1034"/>
      <c r="DY115" s="1034"/>
      <c r="DZ115" s="1035"/>
    </row>
    <row r="116" spans="1:130" s="212" customFormat="1" ht="26.25" customHeight="1" x14ac:dyDescent="0.15">
      <c r="A116" s="1027"/>
      <c r="B116" s="1028"/>
      <c r="C116" s="1036" t="s">
        <v>335</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400</v>
      </c>
      <c r="AB116" s="1030"/>
      <c r="AC116" s="1030"/>
      <c r="AD116" s="1030"/>
      <c r="AE116" s="1031"/>
      <c r="AF116" s="1032">
        <v>36</v>
      </c>
      <c r="AG116" s="1030"/>
      <c r="AH116" s="1030"/>
      <c r="AI116" s="1030"/>
      <c r="AJ116" s="1031"/>
      <c r="AK116" s="1032" t="s">
        <v>567</v>
      </c>
      <c r="AL116" s="1030"/>
      <c r="AM116" s="1030"/>
      <c r="AN116" s="1030"/>
      <c r="AO116" s="1031"/>
      <c r="AP116" s="1033" t="s">
        <v>567</v>
      </c>
      <c r="AQ116" s="1034"/>
      <c r="AR116" s="1034"/>
      <c r="AS116" s="1034"/>
      <c r="AT116" s="1035"/>
      <c r="AU116" s="971"/>
      <c r="AV116" s="972"/>
      <c r="AW116" s="972"/>
      <c r="AX116" s="972"/>
      <c r="AY116" s="972"/>
      <c r="AZ116" s="1038" t="s">
        <v>569</v>
      </c>
      <c r="BA116" s="1039"/>
      <c r="BB116" s="1039"/>
      <c r="BC116" s="1039"/>
      <c r="BD116" s="1039"/>
      <c r="BE116" s="1039"/>
      <c r="BF116" s="1039"/>
      <c r="BG116" s="1039"/>
      <c r="BH116" s="1039"/>
      <c r="BI116" s="1039"/>
      <c r="BJ116" s="1039"/>
      <c r="BK116" s="1039"/>
      <c r="BL116" s="1039"/>
      <c r="BM116" s="1039"/>
      <c r="BN116" s="1039"/>
      <c r="BO116" s="1039"/>
      <c r="BP116" s="1040"/>
      <c r="BQ116" s="990" t="s">
        <v>567</v>
      </c>
      <c r="BR116" s="991"/>
      <c r="BS116" s="991"/>
      <c r="BT116" s="991"/>
      <c r="BU116" s="991"/>
      <c r="BV116" s="991" t="s">
        <v>567</v>
      </c>
      <c r="BW116" s="991"/>
      <c r="BX116" s="991"/>
      <c r="BY116" s="991"/>
      <c r="BZ116" s="991"/>
      <c r="CA116" s="991" t="s">
        <v>567</v>
      </c>
      <c r="CB116" s="991"/>
      <c r="CC116" s="991"/>
      <c r="CD116" s="991"/>
      <c r="CE116" s="991"/>
      <c r="CF116" s="985" t="s">
        <v>567</v>
      </c>
      <c r="CG116" s="986"/>
      <c r="CH116" s="986"/>
      <c r="CI116" s="986"/>
      <c r="CJ116" s="986"/>
      <c r="CK116" s="1016"/>
      <c r="CL116" s="1017"/>
      <c r="CM116" s="987" t="s">
        <v>336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182232</v>
      </c>
      <c r="DH116" s="1030"/>
      <c r="DI116" s="1030"/>
      <c r="DJ116" s="1030"/>
      <c r="DK116" s="1031"/>
      <c r="DL116" s="1032">
        <v>146921</v>
      </c>
      <c r="DM116" s="1030"/>
      <c r="DN116" s="1030"/>
      <c r="DO116" s="1030"/>
      <c r="DP116" s="1031"/>
      <c r="DQ116" s="1032">
        <v>113610</v>
      </c>
      <c r="DR116" s="1030"/>
      <c r="DS116" s="1030"/>
      <c r="DT116" s="1030"/>
      <c r="DU116" s="1031"/>
      <c r="DV116" s="1033">
        <v>0.6</v>
      </c>
      <c r="DW116" s="1034"/>
      <c r="DX116" s="1034"/>
      <c r="DY116" s="1034"/>
      <c r="DZ116" s="1035"/>
    </row>
    <row r="117" spans="1:130" s="212" customFormat="1" ht="26.25" customHeight="1" x14ac:dyDescent="0.15">
      <c r="A117" s="975" t="s">
        <v>130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570</v>
      </c>
      <c r="Z117" s="957"/>
      <c r="AA117" s="1047">
        <v>9093790</v>
      </c>
      <c r="AB117" s="1048"/>
      <c r="AC117" s="1048"/>
      <c r="AD117" s="1048"/>
      <c r="AE117" s="1049"/>
      <c r="AF117" s="1050">
        <v>9053456</v>
      </c>
      <c r="AG117" s="1048"/>
      <c r="AH117" s="1048"/>
      <c r="AI117" s="1048"/>
      <c r="AJ117" s="1049"/>
      <c r="AK117" s="1050">
        <v>9048507</v>
      </c>
      <c r="AL117" s="1048"/>
      <c r="AM117" s="1048"/>
      <c r="AN117" s="1048"/>
      <c r="AO117" s="1049"/>
      <c r="AP117" s="1051"/>
      <c r="AQ117" s="1052"/>
      <c r="AR117" s="1052"/>
      <c r="AS117" s="1052"/>
      <c r="AT117" s="1053"/>
      <c r="AU117" s="971"/>
      <c r="AV117" s="972"/>
      <c r="AW117" s="972"/>
      <c r="AX117" s="972"/>
      <c r="AY117" s="972"/>
      <c r="AZ117" s="1038" t="s">
        <v>571</v>
      </c>
      <c r="BA117" s="1039"/>
      <c r="BB117" s="1039"/>
      <c r="BC117" s="1039"/>
      <c r="BD117" s="1039"/>
      <c r="BE117" s="1039"/>
      <c r="BF117" s="1039"/>
      <c r="BG117" s="1039"/>
      <c r="BH117" s="1039"/>
      <c r="BI117" s="1039"/>
      <c r="BJ117" s="1039"/>
      <c r="BK117" s="1039"/>
      <c r="BL117" s="1039"/>
      <c r="BM117" s="1039"/>
      <c r="BN117" s="1039"/>
      <c r="BO117" s="1039"/>
      <c r="BP117" s="1040"/>
      <c r="BQ117" s="990" t="s">
        <v>567</v>
      </c>
      <c r="BR117" s="991"/>
      <c r="BS117" s="991"/>
      <c r="BT117" s="991"/>
      <c r="BU117" s="991"/>
      <c r="BV117" s="991" t="s">
        <v>567</v>
      </c>
      <c r="BW117" s="991"/>
      <c r="BX117" s="991"/>
      <c r="BY117" s="991"/>
      <c r="BZ117" s="991"/>
      <c r="CA117" s="991" t="s">
        <v>567</v>
      </c>
      <c r="CB117" s="991"/>
      <c r="CC117" s="991"/>
      <c r="CD117" s="991"/>
      <c r="CE117" s="991"/>
      <c r="CF117" s="985" t="s">
        <v>567</v>
      </c>
      <c r="CG117" s="986"/>
      <c r="CH117" s="986"/>
      <c r="CI117" s="986"/>
      <c r="CJ117" s="986"/>
      <c r="CK117" s="1016"/>
      <c r="CL117" s="1017"/>
      <c r="CM117" s="987" t="s">
        <v>337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567</v>
      </c>
      <c r="DH117" s="1030"/>
      <c r="DI117" s="1030"/>
      <c r="DJ117" s="1030"/>
      <c r="DK117" s="1031"/>
      <c r="DL117" s="1032" t="s">
        <v>567</v>
      </c>
      <c r="DM117" s="1030"/>
      <c r="DN117" s="1030"/>
      <c r="DO117" s="1030"/>
      <c r="DP117" s="1031"/>
      <c r="DQ117" s="1032" t="s">
        <v>567</v>
      </c>
      <c r="DR117" s="1030"/>
      <c r="DS117" s="1030"/>
      <c r="DT117" s="1030"/>
      <c r="DU117" s="1031"/>
      <c r="DV117" s="1033" t="s">
        <v>567</v>
      </c>
      <c r="DW117" s="1034"/>
      <c r="DX117" s="1034"/>
      <c r="DY117" s="1034"/>
      <c r="DZ117" s="1035"/>
    </row>
    <row r="118" spans="1:130" s="212" customFormat="1" ht="26.25" customHeight="1" x14ac:dyDescent="0.15">
      <c r="A118" s="975" t="s">
        <v>315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313</v>
      </c>
      <c r="AB118" s="956"/>
      <c r="AC118" s="956"/>
      <c r="AD118" s="956"/>
      <c r="AE118" s="957"/>
      <c r="AF118" s="955" t="s">
        <v>225</v>
      </c>
      <c r="AG118" s="956"/>
      <c r="AH118" s="956"/>
      <c r="AI118" s="956"/>
      <c r="AJ118" s="957"/>
      <c r="AK118" s="955" t="s">
        <v>224</v>
      </c>
      <c r="AL118" s="956"/>
      <c r="AM118" s="956"/>
      <c r="AN118" s="956"/>
      <c r="AO118" s="957"/>
      <c r="AP118" s="1042" t="s">
        <v>314</v>
      </c>
      <c r="AQ118" s="1043"/>
      <c r="AR118" s="1043"/>
      <c r="AS118" s="1043"/>
      <c r="AT118" s="1044"/>
      <c r="AU118" s="971"/>
      <c r="AV118" s="972"/>
      <c r="AW118" s="972"/>
      <c r="AX118" s="972"/>
      <c r="AY118" s="972"/>
      <c r="AZ118" s="1045" t="s">
        <v>338</v>
      </c>
      <c r="BA118" s="1036"/>
      <c r="BB118" s="1036"/>
      <c r="BC118" s="1036"/>
      <c r="BD118" s="1036"/>
      <c r="BE118" s="1036"/>
      <c r="BF118" s="1036"/>
      <c r="BG118" s="1036"/>
      <c r="BH118" s="1036"/>
      <c r="BI118" s="1036"/>
      <c r="BJ118" s="1036"/>
      <c r="BK118" s="1036"/>
      <c r="BL118" s="1036"/>
      <c r="BM118" s="1036"/>
      <c r="BN118" s="1036"/>
      <c r="BO118" s="1036"/>
      <c r="BP118" s="1037"/>
      <c r="BQ118" s="1068" t="s">
        <v>567</v>
      </c>
      <c r="BR118" s="1069"/>
      <c r="BS118" s="1069"/>
      <c r="BT118" s="1069"/>
      <c r="BU118" s="1069"/>
      <c r="BV118" s="1069" t="s">
        <v>567</v>
      </c>
      <c r="BW118" s="1069"/>
      <c r="BX118" s="1069"/>
      <c r="BY118" s="1069"/>
      <c r="BZ118" s="1069"/>
      <c r="CA118" s="1069" t="s">
        <v>567</v>
      </c>
      <c r="CB118" s="1069"/>
      <c r="CC118" s="1069"/>
      <c r="CD118" s="1069"/>
      <c r="CE118" s="1069"/>
      <c r="CF118" s="985" t="s">
        <v>567</v>
      </c>
      <c r="CG118" s="986"/>
      <c r="CH118" s="986"/>
      <c r="CI118" s="986"/>
      <c r="CJ118" s="986"/>
      <c r="CK118" s="1016"/>
      <c r="CL118" s="1017"/>
      <c r="CM118" s="987" t="s">
        <v>339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567</v>
      </c>
      <c r="DH118" s="1030"/>
      <c r="DI118" s="1030"/>
      <c r="DJ118" s="1030"/>
      <c r="DK118" s="1031"/>
      <c r="DL118" s="1032" t="s">
        <v>567</v>
      </c>
      <c r="DM118" s="1030"/>
      <c r="DN118" s="1030"/>
      <c r="DO118" s="1030"/>
      <c r="DP118" s="1031"/>
      <c r="DQ118" s="1032" t="s">
        <v>567</v>
      </c>
      <c r="DR118" s="1030"/>
      <c r="DS118" s="1030"/>
      <c r="DT118" s="1030"/>
      <c r="DU118" s="1031"/>
      <c r="DV118" s="1033" t="s">
        <v>567</v>
      </c>
      <c r="DW118" s="1034"/>
      <c r="DX118" s="1034"/>
      <c r="DY118" s="1034"/>
      <c r="DZ118" s="1035"/>
    </row>
    <row r="119" spans="1:130" s="212" customFormat="1" ht="26.25" customHeight="1" x14ac:dyDescent="0.15">
      <c r="A119" s="1135" t="s">
        <v>318</v>
      </c>
      <c r="B119" s="1015"/>
      <c r="C119" s="994" t="s">
        <v>319</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567</v>
      </c>
      <c r="AB119" s="963"/>
      <c r="AC119" s="963"/>
      <c r="AD119" s="963"/>
      <c r="AE119" s="964"/>
      <c r="AF119" s="965" t="s">
        <v>567</v>
      </c>
      <c r="AG119" s="963"/>
      <c r="AH119" s="963"/>
      <c r="AI119" s="963"/>
      <c r="AJ119" s="964"/>
      <c r="AK119" s="965" t="s">
        <v>567</v>
      </c>
      <c r="AL119" s="963"/>
      <c r="AM119" s="963"/>
      <c r="AN119" s="963"/>
      <c r="AO119" s="964"/>
      <c r="AP119" s="966" t="s">
        <v>567</v>
      </c>
      <c r="AQ119" s="967"/>
      <c r="AR119" s="967"/>
      <c r="AS119" s="967"/>
      <c r="AT119" s="968"/>
      <c r="AU119" s="973"/>
      <c r="AV119" s="974"/>
      <c r="AW119" s="974"/>
      <c r="AX119" s="974"/>
      <c r="AY119" s="974"/>
      <c r="AZ119" s="240" t="s">
        <v>130</v>
      </c>
      <c r="BA119" s="240"/>
      <c r="BB119" s="240"/>
      <c r="BC119" s="240"/>
      <c r="BD119" s="240"/>
      <c r="BE119" s="240"/>
      <c r="BF119" s="240"/>
      <c r="BG119" s="240"/>
      <c r="BH119" s="240"/>
      <c r="BI119" s="240"/>
      <c r="BJ119" s="240"/>
      <c r="BK119" s="240"/>
      <c r="BL119" s="240"/>
      <c r="BM119" s="240"/>
      <c r="BN119" s="240"/>
      <c r="BO119" s="1046" t="s">
        <v>572</v>
      </c>
      <c r="BP119" s="1077"/>
      <c r="BQ119" s="1068">
        <v>112291690</v>
      </c>
      <c r="BR119" s="1069"/>
      <c r="BS119" s="1069"/>
      <c r="BT119" s="1069"/>
      <c r="BU119" s="1069"/>
      <c r="BV119" s="1069">
        <v>110615948</v>
      </c>
      <c r="BW119" s="1069"/>
      <c r="BX119" s="1069"/>
      <c r="BY119" s="1069"/>
      <c r="BZ119" s="1069"/>
      <c r="CA119" s="1069">
        <v>109403494</v>
      </c>
      <c r="CB119" s="1069"/>
      <c r="CC119" s="1069"/>
      <c r="CD119" s="1069"/>
      <c r="CE119" s="1069"/>
      <c r="CF119" s="1070"/>
      <c r="CG119" s="1071"/>
      <c r="CH119" s="1071"/>
      <c r="CI119" s="1071"/>
      <c r="CJ119" s="1072"/>
      <c r="CK119" s="1018"/>
      <c r="CL119" s="1019"/>
      <c r="CM119" s="1073" t="s">
        <v>340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567</v>
      </c>
      <c r="DH119" s="1055"/>
      <c r="DI119" s="1055"/>
      <c r="DJ119" s="1055"/>
      <c r="DK119" s="1056"/>
      <c r="DL119" s="1054" t="s">
        <v>567</v>
      </c>
      <c r="DM119" s="1055"/>
      <c r="DN119" s="1055"/>
      <c r="DO119" s="1055"/>
      <c r="DP119" s="1056"/>
      <c r="DQ119" s="1054" t="s">
        <v>567</v>
      </c>
      <c r="DR119" s="1055"/>
      <c r="DS119" s="1055"/>
      <c r="DT119" s="1055"/>
      <c r="DU119" s="1056"/>
      <c r="DV119" s="1057" t="s">
        <v>567</v>
      </c>
      <c r="DW119" s="1058"/>
      <c r="DX119" s="1058"/>
      <c r="DY119" s="1058"/>
      <c r="DZ119" s="1059"/>
    </row>
    <row r="120" spans="1:130" s="212" customFormat="1" ht="26.25" customHeight="1" x14ac:dyDescent="0.15">
      <c r="A120" s="1136"/>
      <c r="B120" s="1017"/>
      <c r="C120" s="987" t="s">
        <v>322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567</v>
      </c>
      <c r="AB120" s="1030"/>
      <c r="AC120" s="1030"/>
      <c r="AD120" s="1030"/>
      <c r="AE120" s="1031"/>
      <c r="AF120" s="1032" t="s">
        <v>567</v>
      </c>
      <c r="AG120" s="1030"/>
      <c r="AH120" s="1030"/>
      <c r="AI120" s="1030"/>
      <c r="AJ120" s="1031"/>
      <c r="AK120" s="1032" t="s">
        <v>567</v>
      </c>
      <c r="AL120" s="1030"/>
      <c r="AM120" s="1030"/>
      <c r="AN120" s="1030"/>
      <c r="AO120" s="1031"/>
      <c r="AP120" s="1033" t="s">
        <v>567</v>
      </c>
      <c r="AQ120" s="1034"/>
      <c r="AR120" s="1034"/>
      <c r="AS120" s="1034"/>
      <c r="AT120" s="1035"/>
      <c r="AU120" s="1060" t="s">
        <v>341</v>
      </c>
      <c r="AV120" s="1061"/>
      <c r="AW120" s="1061"/>
      <c r="AX120" s="1061"/>
      <c r="AY120" s="1062"/>
      <c r="AZ120" s="1011" t="s">
        <v>342</v>
      </c>
      <c r="BA120" s="960"/>
      <c r="BB120" s="960"/>
      <c r="BC120" s="960"/>
      <c r="BD120" s="960"/>
      <c r="BE120" s="960"/>
      <c r="BF120" s="960"/>
      <c r="BG120" s="960"/>
      <c r="BH120" s="960"/>
      <c r="BI120" s="960"/>
      <c r="BJ120" s="960"/>
      <c r="BK120" s="960"/>
      <c r="BL120" s="960"/>
      <c r="BM120" s="960"/>
      <c r="BN120" s="960"/>
      <c r="BO120" s="960"/>
      <c r="BP120" s="961"/>
      <c r="BQ120" s="997">
        <v>4974401</v>
      </c>
      <c r="BR120" s="998"/>
      <c r="BS120" s="998"/>
      <c r="BT120" s="998"/>
      <c r="BU120" s="998"/>
      <c r="BV120" s="998">
        <v>5245064</v>
      </c>
      <c r="BW120" s="998"/>
      <c r="BX120" s="998"/>
      <c r="BY120" s="998"/>
      <c r="BZ120" s="998"/>
      <c r="CA120" s="998">
        <v>4965498</v>
      </c>
      <c r="CB120" s="998"/>
      <c r="CC120" s="998"/>
      <c r="CD120" s="998"/>
      <c r="CE120" s="998"/>
      <c r="CF120" s="1012">
        <v>24.7</v>
      </c>
      <c r="CG120" s="1013"/>
      <c r="CH120" s="1013"/>
      <c r="CI120" s="1013"/>
      <c r="CJ120" s="1013"/>
      <c r="CK120" s="1078" t="s">
        <v>343</v>
      </c>
      <c r="CL120" s="1079"/>
      <c r="CM120" s="1079"/>
      <c r="CN120" s="1079"/>
      <c r="CO120" s="1080"/>
      <c r="CP120" s="1086" t="s">
        <v>548</v>
      </c>
      <c r="CQ120" s="1087"/>
      <c r="CR120" s="1087"/>
      <c r="CS120" s="1087"/>
      <c r="CT120" s="1087"/>
      <c r="CU120" s="1087"/>
      <c r="CV120" s="1087"/>
      <c r="CW120" s="1087"/>
      <c r="CX120" s="1087"/>
      <c r="CY120" s="1087"/>
      <c r="CZ120" s="1087"/>
      <c r="DA120" s="1087"/>
      <c r="DB120" s="1087"/>
      <c r="DC120" s="1087"/>
      <c r="DD120" s="1087"/>
      <c r="DE120" s="1087"/>
      <c r="DF120" s="1088"/>
      <c r="DG120" s="997" t="s">
        <v>567</v>
      </c>
      <c r="DH120" s="998"/>
      <c r="DI120" s="998"/>
      <c r="DJ120" s="998"/>
      <c r="DK120" s="998"/>
      <c r="DL120" s="998" t="s">
        <v>567</v>
      </c>
      <c r="DM120" s="998"/>
      <c r="DN120" s="998"/>
      <c r="DO120" s="998"/>
      <c r="DP120" s="998"/>
      <c r="DQ120" s="998">
        <v>35418328</v>
      </c>
      <c r="DR120" s="998"/>
      <c r="DS120" s="998"/>
      <c r="DT120" s="998"/>
      <c r="DU120" s="998"/>
      <c r="DV120" s="999">
        <v>176.2</v>
      </c>
      <c r="DW120" s="999"/>
      <c r="DX120" s="999"/>
      <c r="DY120" s="999"/>
      <c r="DZ120" s="1000"/>
    </row>
    <row r="121" spans="1:130" s="212" customFormat="1" ht="26.25" customHeight="1" x14ac:dyDescent="0.15">
      <c r="A121" s="1136"/>
      <c r="B121" s="1017"/>
      <c r="C121" s="1038" t="s">
        <v>344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567</v>
      </c>
      <c r="AB121" s="1030"/>
      <c r="AC121" s="1030"/>
      <c r="AD121" s="1030"/>
      <c r="AE121" s="1031"/>
      <c r="AF121" s="1032" t="s">
        <v>567</v>
      </c>
      <c r="AG121" s="1030"/>
      <c r="AH121" s="1030"/>
      <c r="AI121" s="1030"/>
      <c r="AJ121" s="1031"/>
      <c r="AK121" s="1032" t="s">
        <v>567</v>
      </c>
      <c r="AL121" s="1030"/>
      <c r="AM121" s="1030"/>
      <c r="AN121" s="1030"/>
      <c r="AO121" s="1031"/>
      <c r="AP121" s="1033" t="s">
        <v>567</v>
      </c>
      <c r="AQ121" s="1034"/>
      <c r="AR121" s="1034"/>
      <c r="AS121" s="1034"/>
      <c r="AT121" s="1035"/>
      <c r="AU121" s="1063"/>
      <c r="AV121" s="1064"/>
      <c r="AW121" s="1064"/>
      <c r="AX121" s="1064"/>
      <c r="AY121" s="1065"/>
      <c r="AZ121" s="1020" t="s">
        <v>345</v>
      </c>
      <c r="BA121" s="1021"/>
      <c r="BB121" s="1021"/>
      <c r="BC121" s="1021"/>
      <c r="BD121" s="1021"/>
      <c r="BE121" s="1021"/>
      <c r="BF121" s="1021"/>
      <c r="BG121" s="1021"/>
      <c r="BH121" s="1021"/>
      <c r="BI121" s="1021"/>
      <c r="BJ121" s="1021"/>
      <c r="BK121" s="1021"/>
      <c r="BL121" s="1021"/>
      <c r="BM121" s="1021"/>
      <c r="BN121" s="1021"/>
      <c r="BO121" s="1021"/>
      <c r="BP121" s="1022"/>
      <c r="BQ121" s="990">
        <v>14377319</v>
      </c>
      <c r="BR121" s="991"/>
      <c r="BS121" s="991"/>
      <c r="BT121" s="991"/>
      <c r="BU121" s="991"/>
      <c r="BV121" s="991">
        <v>14265269</v>
      </c>
      <c r="BW121" s="991"/>
      <c r="BX121" s="991"/>
      <c r="BY121" s="991"/>
      <c r="BZ121" s="991"/>
      <c r="CA121" s="991">
        <v>14192613</v>
      </c>
      <c r="CB121" s="991"/>
      <c r="CC121" s="991"/>
      <c r="CD121" s="991"/>
      <c r="CE121" s="991"/>
      <c r="CF121" s="985">
        <v>70.599999999999994</v>
      </c>
      <c r="CG121" s="986"/>
      <c r="CH121" s="986"/>
      <c r="CI121" s="986"/>
      <c r="CJ121" s="986"/>
      <c r="CK121" s="1081"/>
      <c r="CL121" s="1082"/>
      <c r="CM121" s="1082"/>
      <c r="CN121" s="1082"/>
      <c r="CO121" s="1083"/>
      <c r="CP121" s="1091" t="s">
        <v>573</v>
      </c>
      <c r="CQ121" s="1092"/>
      <c r="CR121" s="1092"/>
      <c r="CS121" s="1092"/>
      <c r="CT121" s="1092"/>
      <c r="CU121" s="1092"/>
      <c r="CV121" s="1092"/>
      <c r="CW121" s="1092"/>
      <c r="CX121" s="1092"/>
      <c r="CY121" s="1092"/>
      <c r="CZ121" s="1092"/>
      <c r="DA121" s="1092"/>
      <c r="DB121" s="1092"/>
      <c r="DC121" s="1092"/>
      <c r="DD121" s="1092"/>
      <c r="DE121" s="1092"/>
      <c r="DF121" s="1093"/>
      <c r="DG121" s="990">
        <v>2838063</v>
      </c>
      <c r="DH121" s="991"/>
      <c r="DI121" s="991"/>
      <c r="DJ121" s="991"/>
      <c r="DK121" s="991"/>
      <c r="DL121" s="991">
        <v>2473148</v>
      </c>
      <c r="DM121" s="991"/>
      <c r="DN121" s="991"/>
      <c r="DO121" s="991"/>
      <c r="DP121" s="991"/>
      <c r="DQ121" s="991">
        <v>1987922</v>
      </c>
      <c r="DR121" s="991"/>
      <c r="DS121" s="991"/>
      <c r="DT121" s="991"/>
      <c r="DU121" s="991"/>
      <c r="DV121" s="992">
        <v>9.9</v>
      </c>
      <c r="DW121" s="992"/>
      <c r="DX121" s="992"/>
      <c r="DY121" s="992"/>
      <c r="DZ121" s="993"/>
    </row>
    <row r="122" spans="1:130" s="212" customFormat="1" ht="26.25" customHeight="1" x14ac:dyDescent="0.15">
      <c r="A122" s="1136"/>
      <c r="B122" s="1017"/>
      <c r="C122" s="987" t="s">
        <v>331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567</v>
      </c>
      <c r="AB122" s="1030"/>
      <c r="AC122" s="1030"/>
      <c r="AD122" s="1030"/>
      <c r="AE122" s="1031"/>
      <c r="AF122" s="1032" t="s">
        <v>567</v>
      </c>
      <c r="AG122" s="1030"/>
      <c r="AH122" s="1030"/>
      <c r="AI122" s="1030"/>
      <c r="AJ122" s="1031"/>
      <c r="AK122" s="1032" t="s">
        <v>567</v>
      </c>
      <c r="AL122" s="1030"/>
      <c r="AM122" s="1030"/>
      <c r="AN122" s="1030"/>
      <c r="AO122" s="1031"/>
      <c r="AP122" s="1033" t="s">
        <v>567</v>
      </c>
      <c r="AQ122" s="1034"/>
      <c r="AR122" s="1034"/>
      <c r="AS122" s="1034"/>
      <c r="AT122" s="1035"/>
      <c r="AU122" s="1063"/>
      <c r="AV122" s="1064"/>
      <c r="AW122" s="1064"/>
      <c r="AX122" s="1064"/>
      <c r="AY122" s="1065"/>
      <c r="AZ122" s="1045" t="s">
        <v>346</v>
      </c>
      <c r="BA122" s="1036"/>
      <c r="BB122" s="1036"/>
      <c r="BC122" s="1036"/>
      <c r="BD122" s="1036"/>
      <c r="BE122" s="1036"/>
      <c r="BF122" s="1036"/>
      <c r="BG122" s="1036"/>
      <c r="BH122" s="1036"/>
      <c r="BI122" s="1036"/>
      <c r="BJ122" s="1036"/>
      <c r="BK122" s="1036"/>
      <c r="BL122" s="1036"/>
      <c r="BM122" s="1036"/>
      <c r="BN122" s="1036"/>
      <c r="BO122" s="1036"/>
      <c r="BP122" s="1037"/>
      <c r="BQ122" s="1068">
        <v>58832346</v>
      </c>
      <c r="BR122" s="1069"/>
      <c r="BS122" s="1069"/>
      <c r="BT122" s="1069"/>
      <c r="BU122" s="1069"/>
      <c r="BV122" s="1069">
        <v>58004506</v>
      </c>
      <c r="BW122" s="1069"/>
      <c r="BX122" s="1069"/>
      <c r="BY122" s="1069"/>
      <c r="BZ122" s="1069"/>
      <c r="CA122" s="1069">
        <v>57660369</v>
      </c>
      <c r="CB122" s="1069"/>
      <c r="CC122" s="1069"/>
      <c r="CD122" s="1069"/>
      <c r="CE122" s="1069"/>
      <c r="CF122" s="1089">
        <v>286.8</v>
      </c>
      <c r="CG122" s="1090"/>
      <c r="CH122" s="1090"/>
      <c r="CI122" s="1090"/>
      <c r="CJ122" s="1090"/>
      <c r="CK122" s="1081"/>
      <c r="CL122" s="1082"/>
      <c r="CM122" s="1082"/>
      <c r="CN122" s="1082"/>
      <c r="CO122" s="1083"/>
      <c r="CP122" s="1091" t="s">
        <v>546</v>
      </c>
      <c r="CQ122" s="1092"/>
      <c r="CR122" s="1092"/>
      <c r="CS122" s="1092"/>
      <c r="CT122" s="1092"/>
      <c r="CU122" s="1092"/>
      <c r="CV122" s="1092"/>
      <c r="CW122" s="1092"/>
      <c r="CX122" s="1092"/>
      <c r="CY122" s="1092"/>
      <c r="CZ122" s="1092"/>
      <c r="DA122" s="1092"/>
      <c r="DB122" s="1092"/>
      <c r="DC122" s="1092"/>
      <c r="DD122" s="1092"/>
      <c r="DE122" s="1092"/>
      <c r="DF122" s="1093"/>
      <c r="DG122" s="990">
        <v>153297</v>
      </c>
      <c r="DH122" s="991"/>
      <c r="DI122" s="991"/>
      <c r="DJ122" s="991"/>
      <c r="DK122" s="991"/>
      <c r="DL122" s="991">
        <v>139566</v>
      </c>
      <c r="DM122" s="991"/>
      <c r="DN122" s="991"/>
      <c r="DO122" s="991"/>
      <c r="DP122" s="991"/>
      <c r="DQ122" s="991">
        <v>278987</v>
      </c>
      <c r="DR122" s="991"/>
      <c r="DS122" s="991"/>
      <c r="DT122" s="991"/>
      <c r="DU122" s="991"/>
      <c r="DV122" s="992">
        <v>1.4</v>
      </c>
      <c r="DW122" s="992"/>
      <c r="DX122" s="992"/>
      <c r="DY122" s="992"/>
      <c r="DZ122" s="993"/>
    </row>
    <row r="123" spans="1:130" s="212" customFormat="1" ht="26.25" customHeight="1" x14ac:dyDescent="0.15">
      <c r="A123" s="1136"/>
      <c r="B123" s="1017"/>
      <c r="C123" s="987" t="s">
        <v>336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29708</v>
      </c>
      <c r="AB123" s="1030"/>
      <c r="AC123" s="1030"/>
      <c r="AD123" s="1030"/>
      <c r="AE123" s="1031"/>
      <c r="AF123" s="1032">
        <v>28822</v>
      </c>
      <c r="AG123" s="1030"/>
      <c r="AH123" s="1030"/>
      <c r="AI123" s="1030"/>
      <c r="AJ123" s="1031"/>
      <c r="AK123" s="1032">
        <v>26539</v>
      </c>
      <c r="AL123" s="1030"/>
      <c r="AM123" s="1030"/>
      <c r="AN123" s="1030"/>
      <c r="AO123" s="1031"/>
      <c r="AP123" s="1033">
        <v>0.1</v>
      </c>
      <c r="AQ123" s="1034"/>
      <c r="AR123" s="1034"/>
      <c r="AS123" s="1034"/>
      <c r="AT123" s="1035"/>
      <c r="AU123" s="1066"/>
      <c r="AV123" s="1067"/>
      <c r="AW123" s="1067"/>
      <c r="AX123" s="1067"/>
      <c r="AY123" s="1067"/>
      <c r="AZ123" s="240" t="s">
        <v>130</v>
      </c>
      <c r="BA123" s="240"/>
      <c r="BB123" s="240"/>
      <c r="BC123" s="240"/>
      <c r="BD123" s="240"/>
      <c r="BE123" s="240"/>
      <c r="BF123" s="240"/>
      <c r="BG123" s="240"/>
      <c r="BH123" s="240"/>
      <c r="BI123" s="240"/>
      <c r="BJ123" s="240"/>
      <c r="BK123" s="240"/>
      <c r="BL123" s="240"/>
      <c r="BM123" s="240"/>
      <c r="BN123" s="240"/>
      <c r="BO123" s="1046" t="s">
        <v>574</v>
      </c>
      <c r="BP123" s="1077"/>
      <c r="BQ123" s="1107">
        <v>78184066</v>
      </c>
      <c r="BR123" s="1108"/>
      <c r="BS123" s="1108"/>
      <c r="BT123" s="1108"/>
      <c r="BU123" s="1108"/>
      <c r="BV123" s="1108">
        <v>77514839</v>
      </c>
      <c r="BW123" s="1108"/>
      <c r="BX123" s="1108"/>
      <c r="BY123" s="1108"/>
      <c r="BZ123" s="1108"/>
      <c r="CA123" s="1108">
        <v>76818480</v>
      </c>
      <c r="CB123" s="1108"/>
      <c r="CC123" s="1108"/>
      <c r="CD123" s="1108"/>
      <c r="CE123" s="1108"/>
      <c r="CF123" s="1070"/>
      <c r="CG123" s="1071"/>
      <c r="CH123" s="1071"/>
      <c r="CI123" s="1071"/>
      <c r="CJ123" s="1072"/>
      <c r="CK123" s="1081"/>
      <c r="CL123" s="1082"/>
      <c r="CM123" s="1082"/>
      <c r="CN123" s="1082"/>
      <c r="CO123" s="1083"/>
      <c r="CP123" s="1091" t="s">
        <v>544</v>
      </c>
      <c r="CQ123" s="1092"/>
      <c r="CR123" s="1092"/>
      <c r="CS123" s="1092"/>
      <c r="CT123" s="1092"/>
      <c r="CU123" s="1092"/>
      <c r="CV123" s="1092"/>
      <c r="CW123" s="1092"/>
      <c r="CX123" s="1092"/>
      <c r="CY123" s="1092"/>
      <c r="CZ123" s="1092"/>
      <c r="DA123" s="1092"/>
      <c r="DB123" s="1092"/>
      <c r="DC123" s="1092"/>
      <c r="DD123" s="1092"/>
      <c r="DE123" s="1092"/>
      <c r="DF123" s="1093"/>
      <c r="DG123" s="1029" t="s">
        <v>567</v>
      </c>
      <c r="DH123" s="1030"/>
      <c r="DI123" s="1030"/>
      <c r="DJ123" s="1030"/>
      <c r="DK123" s="1031"/>
      <c r="DL123" s="1032" t="s">
        <v>567</v>
      </c>
      <c r="DM123" s="1030"/>
      <c r="DN123" s="1030"/>
      <c r="DO123" s="1030"/>
      <c r="DP123" s="1031"/>
      <c r="DQ123" s="1032" t="s">
        <v>567</v>
      </c>
      <c r="DR123" s="1030"/>
      <c r="DS123" s="1030"/>
      <c r="DT123" s="1030"/>
      <c r="DU123" s="1031"/>
      <c r="DV123" s="1033" t="s">
        <v>567</v>
      </c>
      <c r="DW123" s="1034"/>
      <c r="DX123" s="1034"/>
      <c r="DY123" s="1034"/>
      <c r="DZ123" s="1035"/>
    </row>
    <row r="124" spans="1:130" s="212" customFormat="1" ht="26.25" customHeight="1" thickBot="1" x14ac:dyDescent="0.2">
      <c r="A124" s="1136"/>
      <c r="B124" s="1017"/>
      <c r="C124" s="987" t="s">
        <v>337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567</v>
      </c>
      <c r="AB124" s="1030"/>
      <c r="AC124" s="1030"/>
      <c r="AD124" s="1030"/>
      <c r="AE124" s="1031"/>
      <c r="AF124" s="1032" t="s">
        <v>567</v>
      </c>
      <c r="AG124" s="1030"/>
      <c r="AH124" s="1030"/>
      <c r="AI124" s="1030"/>
      <c r="AJ124" s="1031"/>
      <c r="AK124" s="1032" t="s">
        <v>567</v>
      </c>
      <c r="AL124" s="1030"/>
      <c r="AM124" s="1030"/>
      <c r="AN124" s="1030"/>
      <c r="AO124" s="1031"/>
      <c r="AP124" s="1033" t="s">
        <v>567</v>
      </c>
      <c r="AQ124" s="1034"/>
      <c r="AR124" s="1034"/>
      <c r="AS124" s="1034"/>
      <c r="AT124" s="1035"/>
      <c r="AU124" s="1103" t="s">
        <v>347</v>
      </c>
      <c r="AV124" s="1104"/>
      <c r="AW124" s="1104"/>
      <c r="AX124" s="1104"/>
      <c r="AY124" s="1104"/>
      <c r="AZ124" s="1104"/>
      <c r="BA124" s="1104"/>
      <c r="BB124" s="1104"/>
      <c r="BC124" s="1104"/>
      <c r="BD124" s="1104"/>
      <c r="BE124" s="1104"/>
      <c r="BF124" s="1104"/>
      <c r="BG124" s="1104"/>
      <c r="BH124" s="1104"/>
      <c r="BI124" s="1104"/>
      <c r="BJ124" s="1104"/>
      <c r="BK124" s="1104"/>
      <c r="BL124" s="1104"/>
      <c r="BM124" s="1104"/>
      <c r="BN124" s="1104"/>
      <c r="BO124" s="1104"/>
      <c r="BP124" s="1105"/>
      <c r="BQ124" s="1106">
        <v>168.8</v>
      </c>
      <c r="BR124" s="1099"/>
      <c r="BS124" s="1099"/>
      <c r="BT124" s="1099"/>
      <c r="BU124" s="1099"/>
      <c r="BV124" s="1099">
        <v>164.9</v>
      </c>
      <c r="BW124" s="1099"/>
      <c r="BX124" s="1099"/>
      <c r="BY124" s="1099"/>
      <c r="BZ124" s="1099"/>
      <c r="CA124" s="1099">
        <v>162</v>
      </c>
      <c r="CB124" s="1099"/>
      <c r="CC124" s="1099"/>
      <c r="CD124" s="1099"/>
      <c r="CE124" s="1099"/>
      <c r="CF124" s="1100"/>
      <c r="CG124" s="1101"/>
      <c r="CH124" s="1101"/>
      <c r="CI124" s="1101"/>
      <c r="CJ124" s="1102"/>
      <c r="CK124" s="1084"/>
      <c r="CL124" s="1084"/>
      <c r="CM124" s="1084"/>
      <c r="CN124" s="1084"/>
      <c r="CO124" s="1085"/>
      <c r="CP124" s="1091" t="s">
        <v>575</v>
      </c>
      <c r="CQ124" s="1092"/>
      <c r="CR124" s="1092"/>
      <c r="CS124" s="1092"/>
      <c r="CT124" s="1092"/>
      <c r="CU124" s="1092"/>
      <c r="CV124" s="1092"/>
      <c r="CW124" s="1092"/>
      <c r="CX124" s="1092"/>
      <c r="CY124" s="1092"/>
      <c r="CZ124" s="1092"/>
      <c r="DA124" s="1092"/>
      <c r="DB124" s="1092"/>
      <c r="DC124" s="1092"/>
      <c r="DD124" s="1092"/>
      <c r="DE124" s="1092"/>
      <c r="DF124" s="1093"/>
      <c r="DG124" s="1076">
        <v>36253190</v>
      </c>
      <c r="DH124" s="1055"/>
      <c r="DI124" s="1055"/>
      <c r="DJ124" s="1055"/>
      <c r="DK124" s="1056"/>
      <c r="DL124" s="1054">
        <v>35840881</v>
      </c>
      <c r="DM124" s="1055"/>
      <c r="DN124" s="1055"/>
      <c r="DO124" s="1055"/>
      <c r="DP124" s="1056"/>
      <c r="DQ124" s="1054" t="s">
        <v>567</v>
      </c>
      <c r="DR124" s="1055"/>
      <c r="DS124" s="1055"/>
      <c r="DT124" s="1055"/>
      <c r="DU124" s="1056"/>
      <c r="DV124" s="1057" t="s">
        <v>567</v>
      </c>
      <c r="DW124" s="1058"/>
      <c r="DX124" s="1058"/>
      <c r="DY124" s="1058"/>
      <c r="DZ124" s="1059"/>
    </row>
    <row r="125" spans="1:130" s="212" customFormat="1" ht="26.25" customHeight="1" x14ac:dyDescent="0.15">
      <c r="A125" s="1136"/>
      <c r="B125" s="1017"/>
      <c r="C125" s="987" t="s">
        <v>339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567</v>
      </c>
      <c r="AB125" s="1030"/>
      <c r="AC125" s="1030"/>
      <c r="AD125" s="1030"/>
      <c r="AE125" s="1031"/>
      <c r="AF125" s="1032" t="s">
        <v>576</v>
      </c>
      <c r="AG125" s="1030"/>
      <c r="AH125" s="1030"/>
      <c r="AI125" s="1030"/>
      <c r="AJ125" s="1031"/>
      <c r="AK125" s="1032" t="s">
        <v>576</v>
      </c>
      <c r="AL125" s="1030"/>
      <c r="AM125" s="1030"/>
      <c r="AN125" s="1030"/>
      <c r="AO125" s="1031"/>
      <c r="AP125" s="1033" t="s">
        <v>576</v>
      </c>
      <c r="AQ125" s="1034"/>
      <c r="AR125" s="1034"/>
      <c r="AS125" s="1034"/>
      <c r="AT125" s="1035"/>
      <c r="AU125" s="241"/>
      <c r="AV125" s="399"/>
      <c r="AW125" s="399"/>
      <c r="AX125" s="399"/>
      <c r="AY125" s="399"/>
      <c r="AZ125" s="399"/>
      <c r="BA125" s="399"/>
      <c r="BB125" s="399"/>
      <c r="BC125" s="399"/>
      <c r="BD125" s="399"/>
      <c r="BE125" s="399"/>
      <c r="BF125" s="399"/>
      <c r="BG125" s="399"/>
      <c r="BH125" s="399"/>
      <c r="BI125" s="399"/>
      <c r="BJ125" s="399"/>
      <c r="BK125" s="399"/>
      <c r="BL125" s="399"/>
      <c r="BM125" s="399"/>
      <c r="BN125" s="399"/>
      <c r="BO125" s="399"/>
      <c r="BP125" s="399"/>
      <c r="BQ125" s="398"/>
      <c r="BR125" s="398"/>
      <c r="BS125" s="398"/>
      <c r="BT125" s="398"/>
      <c r="BU125" s="398"/>
      <c r="BV125" s="398"/>
      <c r="BW125" s="398"/>
      <c r="BX125" s="398"/>
      <c r="BY125" s="398"/>
      <c r="BZ125" s="398"/>
      <c r="CA125" s="398"/>
      <c r="CB125" s="398"/>
      <c r="CC125" s="398"/>
      <c r="CD125" s="398"/>
      <c r="CE125" s="398"/>
      <c r="CF125" s="398"/>
      <c r="CG125" s="398"/>
      <c r="CH125" s="398"/>
      <c r="CI125" s="398"/>
      <c r="CJ125" s="242"/>
      <c r="CK125" s="1094" t="s">
        <v>348</v>
      </c>
      <c r="CL125" s="1079"/>
      <c r="CM125" s="1079"/>
      <c r="CN125" s="1079"/>
      <c r="CO125" s="1080"/>
      <c r="CP125" s="1011" t="s">
        <v>349</v>
      </c>
      <c r="CQ125" s="960"/>
      <c r="CR125" s="960"/>
      <c r="CS125" s="960"/>
      <c r="CT125" s="960"/>
      <c r="CU125" s="960"/>
      <c r="CV125" s="960"/>
      <c r="CW125" s="960"/>
      <c r="CX125" s="960"/>
      <c r="CY125" s="960"/>
      <c r="CZ125" s="960"/>
      <c r="DA125" s="960"/>
      <c r="DB125" s="960"/>
      <c r="DC125" s="960"/>
      <c r="DD125" s="960"/>
      <c r="DE125" s="960"/>
      <c r="DF125" s="961"/>
      <c r="DG125" s="997" t="s">
        <v>576</v>
      </c>
      <c r="DH125" s="998"/>
      <c r="DI125" s="998"/>
      <c r="DJ125" s="998"/>
      <c r="DK125" s="998"/>
      <c r="DL125" s="998" t="s">
        <v>576</v>
      </c>
      <c r="DM125" s="998"/>
      <c r="DN125" s="998"/>
      <c r="DO125" s="998"/>
      <c r="DP125" s="998"/>
      <c r="DQ125" s="998" t="s">
        <v>576</v>
      </c>
      <c r="DR125" s="998"/>
      <c r="DS125" s="998"/>
      <c r="DT125" s="998"/>
      <c r="DU125" s="998"/>
      <c r="DV125" s="999" t="s">
        <v>576</v>
      </c>
      <c r="DW125" s="999"/>
      <c r="DX125" s="999"/>
      <c r="DY125" s="999"/>
      <c r="DZ125" s="1000"/>
    </row>
    <row r="126" spans="1:130" s="212" customFormat="1" ht="26.25" customHeight="1" thickBot="1" x14ac:dyDescent="0.2">
      <c r="A126" s="1136"/>
      <c r="B126" s="1017"/>
      <c r="C126" s="987" t="s">
        <v>340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576</v>
      </c>
      <c r="AB126" s="1030"/>
      <c r="AC126" s="1030"/>
      <c r="AD126" s="1030"/>
      <c r="AE126" s="1031"/>
      <c r="AF126" s="1032" t="s">
        <v>89</v>
      </c>
      <c r="AG126" s="1030"/>
      <c r="AH126" s="1030"/>
      <c r="AI126" s="1030"/>
      <c r="AJ126" s="1031"/>
      <c r="AK126" s="1032" t="s">
        <v>492</v>
      </c>
      <c r="AL126" s="1030"/>
      <c r="AM126" s="1030"/>
      <c r="AN126" s="1030"/>
      <c r="AO126" s="1031"/>
      <c r="AP126" s="1033" t="s">
        <v>89</v>
      </c>
      <c r="AQ126" s="1034"/>
      <c r="AR126" s="1034"/>
      <c r="AS126" s="1034"/>
      <c r="AT126" s="1035"/>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98"/>
      <c r="CH126" s="398"/>
      <c r="CI126" s="398"/>
      <c r="CJ126" s="242"/>
      <c r="CK126" s="1095"/>
      <c r="CL126" s="1082"/>
      <c r="CM126" s="1082"/>
      <c r="CN126" s="1082"/>
      <c r="CO126" s="1083"/>
      <c r="CP126" s="1020" t="s">
        <v>350</v>
      </c>
      <c r="CQ126" s="1021"/>
      <c r="CR126" s="1021"/>
      <c r="CS126" s="1021"/>
      <c r="CT126" s="1021"/>
      <c r="CU126" s="1021"/>
      <c r="CV126" s="1021"/>
      <c r="CW126" s="1021"/>
      <c r="CX126" s="1021"/>
      <c r="CY126" s="1021"/>
      <c r="CZ126" s="1021"/>
      <c r="DA126" s="1021"/>
      <c r="DB126" s="1021"/>
      <c r="DC126" s="1021"/>
      <c r="DD126" s="1021"/>
      <c r="DE126" s="1021"/>
      <c r="DF126" s="1022"/>
      <c r="DG126" s="990">
        <v>312035</v>
      </c>
      <c r="DH126" s="991"/>
      <c r="DI126" s="991"/>
      <c r="DJ126" s="991"/>
      <c r="DK126" s="991"/>
      <c r="DL126" s="991">
        <v>221159</v>
      </c>
      <c r="DM126" s="991"/>
      <c r="DN126" s="991"/>
      <c r="DO126" s="991"/>
      <c r="DP126" s="991"/>
      <c r="DQ126" s="991">
        <v>186606</v>
      </c>
      <c r="DR126" s="991"/>
      <c r="DS126" s="991"/>
      <c r="DT126" s="991"/>
      <c r="DU126" s="991"/>
      <c r="DV126" s="992">
        <v>0.9</v>
      </c>
      <c r="DW126" s="992"/>
      <c r="DX126" s="992"/>
      <c r="DY126" s="992"/>
      <c r="DZ126" s="993"/>
    </row>
    <row r="127" spans="1:130" s="212" customFormat="1" ht="26.25" customHeight="1" x14ac:dyDescent="0.15">
      <c r="A127" s="1137"/>
      <c r="B127" s="1019"/>
      <c r="C127" s="1073" t="s">
        <v>351</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89</v>
      </c>
      <c r="AB127" s="1030"/>
      <c r="AC127" s="1030"/>
      <c r="AD127" s="1030"/>
      <c r="AE127" s="1031"/>
      <c r="AF127" s="1032" t="s">
        <v>89</v>
      </c>
      <c r="AG127" s="1030"/>
      <c r="AH127" s="1030"/>
      <c r="AI127" s="1030"/>
      <c r="AJ127" s="1031"/>
      <c r="AK127" s="1032" t="s">
        <v>89</v>
      </c>
      <c r="AL127" s="1030"/>
      <c r="AM127" s="1030"/>
      <c r="AN127" s="1030"/>
      <c r="AO127" s="1031"/>
      <c r="AP127" s="1033" t="s">
        <v>576</v>
      </c>
      <c r="AQ127" s="1034"/>
      <c r="AR127" s="1034"/>
      <c r="AS127" s="1034"/>
      <c r="AT127" s="1035"/>
      <c r="AU127" s="243"/>
      <c r="AV127" s="243"/>
      <c r="AW127" s="243"/>
      <c r="AX127" s="1109" t="s">
        <v>352</v>
      </c>
      <c r="AY127" s="1110"/>
      <c r="AZ127" s="1110"/>
      <c r="BA127" s="1110"/>
      <c r="BB127" s="1110"/>
      <c r="BC127" s="1110"/>
      <c r="BD127" s="1110"/>
      <c r="BE127" s="1111"/>
      <c r="BF127" s="1112" t="s">
        <v>353</v>
      </c>
      <c r="BG127" s="1110"/>
      <c r="BH127" s="1110"/>
      <c r="BI127" s="1110"/>
      <c r="BJ127" s="1110"/>
      <c r="BK127" s="1110"/>
      <c r="BL127" s="1111"/>
      <c r="BM127" s="1112" t="s">
        <v>354</v>
      </c>
      <c r="BN127" s="1110"/>
      <c r="BO127" s="1110"/>
      <c r="BP127" s="1110"/>
      <c r="BQ127" s="1110"/>
      <c r="BR127" s="1110"/>
      <c r="BS127" s="1111"/>
      <c r="BT127" s="1112" t="s">
        <v>577</v>
      </c>
      <c r="BU127" s="1110"/>
      <c r="BV127" s="1110"/>
      <c r="BW127" s="1110"/>
      <c r="BX127" s="1110"/>
      <c r="BY127" s="1110"/>
      <c r="BZ127" s="1134"/>
      <c r="CA127" s="243"/>
      <c r="CB127" s="243"/>
      <c r="CC127" s="243"/>
      <c r="CD127" s="244"/>
      <c r="CE127" s="244"/>
      <c r="CF127" s="244"/>
      <c r="CG127" s="398"/>
      <c r="CH127" s="398"/>
      <c r="CI127" s="398"/>
      <c r="CJ127" s="242"/>
      <c r="CK127" s="1095"/>
      <c r="CL127" s="1082"/>
      <c r="CM127" s="1082"/>
      <c r="CN127" s="1082"/>
      <c r="CO127" s="1083"/>
      <c r="CP127" s="1020" t="s">
        <v>355</v>
      </c>
      <c r="CQ127" s="1021"/>
      <c r="CR127" s="1021"/>
      <c r="CS127" s="1021"/>
      <c r="CT127" s="1021"/>
      <c r="CU127" s="1021"/>
      <c r="CV127" s="1021"/>
      <c r="CW127" s="1021"/>
      <c r="CX127" s="1021"/>
      <c r="CY127" s="1021"/>
      <c r="CZ127" s="1021"/>
      <c r="DA127" s="1021"/>
      <c r="DB127" s="1021"/>
      <c r="DC127" s="1021"/>
      <c r="DD127" s="1021"/>
      <c r="DE127" s="1021"/>
      <c r="DF127" s="1022"/>
      <c r="DG127" s="990" t="s">
        <v>576</v>
      </c>
      <c r="DH127" s="991"/>
      <c r="DI127" s="991"/>
      <c r="DJ127" s="991"/>
      <c r="DK127" s="991"/>
      <c r="DL127" s="991" t="s">
        <v>89</v>
      </c>
      <c r="DM127" s="991"/>
      <c r="DN127" s="991"/>
      <c r="DO127" s="991"/>
      <c r="DP127" s="991"/>
      <c r="DQ127" s="991" t="s">
        <v>576</v>
      </c>
      <c r="DR127" s="991"/>
      <c r="DS127" s="991"/>
      <c r="DT127" s="991"/>
      <c r="DU127" s="991"/>
      <c r="DV127" s="992" t="s">
        <v>89</v>
      </c>
      <c r="DW127" s="992"/>
      <c r="DX127" s="992"/>
      <c r="DY127" s="992"/>
      <c r="DZ127" s="993"/>
    </row>
    <row r="128" spans="1:130" s="212" customFormat="1" ht="26.25" customHeight="1" thickBot="1" x14ac:dyDescent="0.2">
      <c r="A128" s="1120" t="s">
        <v>356</v>
      </c>
      <c r="B128" s="1121"/>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2" t="s">
        <v>578</v>
      </c>
      <c r="X128" s="1122"/>
      <c r="Y128" s="1122"/>
      <c r="Z128" s="1123"/>
      <c r="AA128" s="1124">
        <v>1064330</v>
      </c>
      <c r="AB128" s="1125"/>
      <c r="AC128" s="1125"/>
      <c r="AD128" s="1125"/>
      <c r="AE128" s="1126"/>
      <c r="AF128" s="1127">
        <v>1087052</v>
      </c>
      <c r="AG128" s="1125"/>
      <c r="AH128" s="1125"/>
      <c r="AI128" s="1125"/>
      <c r="AJ128" s="1126"/>
      <c r="AK128" s="1127">
        <v>1095326</v>
      </c>
      <c r="AL128" s="1125"/>
      <c r="AM128" s="1125"/>
      <c r="AN128" s="1125"/>
      <c r="AO128" s="1126"/>
      <c r="AP128" s="1128"/>
      <c r="AQ128" s="1129"/>
      <c r="AR128" s="1129"/>
      <c r="AS128" s="1129"/>
      <c r="AT128" s="1130"/>
      <c r="AU128" s="243"/>
      <c r="AV128" s="243"/>
      <c r="AW128" s="243"/>
      <c r="AX128" s="959" t="s">
        <v>357</v>
      </c>
      <c r="AY128" s="960"/>
      <c r="AZ128" s="960"/>
      <c r="BA128" s="960"/>
      <c r="BB128" s="960"/>
      <c r="BC128" s="960"/>
      <c r="BD128" s="960"/>
      <c r="BE128" s="961"/>
      <c r="BF128" s="1131" t="s">
        <v>576</v>
      </c>
      <c r="BG128" s="1132"/>
      <c r="BH128" s="1132"/>
      <c r="BI128" s="1132"/>
      <c r="BJ128" s="1132"/>
      <c r="BK128" s="1132"/>
      <c r="BL128" s="1133"/>
      <c r="BM128" s="1131">
        <v>12.1</v>
      </c>
      <c r="BN128" s="1132"/>
      <c r="BO128" s="1132"/>
      <c r="BP128" s="1132"/>
      <c r="BQ128" s="1132"/>
      <c r="BR128" s="1132"/>
      <c r="BS128" s="1133"/>
      <c r="BT128" s="1131">
        <v>20</v>
      </c>
      <c r="BU128" s="1132"/>
      <c r="BV128" s="1132"/>
      <c r="BW128" s="1132"/>
      <c r="BX128" s="1132"/>
      <c r="BY128" s="1132"/>
      <c r="BZ128" s="1150"/>
      <c r="CA128" s="244"/>
      <c r="CB128" s="244"/>
      <c r="CC128" s="244"/>
      <c r="CD128" s="244"/>
      <c r="CE128" s="244"/>
      <c r="CF128" s="244"/>
      <c r="CG128" s="398"/>
      <c r="CH128" s="398"/>
      <c r="CI128" s="398"/>
      <c r="CJ128" s="242"/>
      <c r="CK128" s="1096"/>
      <c r="CL128" s="1097"/>
      <c r="CM128" s="1097"/>
      <c r="CN128" s="1097"/>
      <c r="CO128" s="1098"/>
      <c r="CP128" s="1113" t="s">
        <v>358</v>
      </c>
      <c r="CQ128" s="1114"/>
      <c r="CR128" s="1114"/>
      <c r="CS128" s="1114"/>
      <c r="CT128" s="1114"/>
      <c r="CU128" s="1114"/>
      <c r="CV128" s="1114"/>
      <c r="CW128" s="1114"/>
      <c r="CX128" s="1114"/>
      <c r="CY128" s="1114"/>
      <c r="CZ128" s="1114"/>
      <c r="DA128" s="1114"/>
      <c r="DB128" s="1114"/>
      <c r="DC128" s="1114"/>
      <c r="DD128" s="1114"/>
      <c r="DE128" s="1114"/>
      <c r="DF128" s="1115"/>
      <c r="DG128" s="1116">
        <v>1946</v>
      </c>
      <c r="DH128" s="1117"/>
      <c r="DI128" s="1117"/>
      <c r="DJ128" s="1117"/>
      <c r="DK128" s="1117"/>
      <c r="DL128" s="1117">
        <v>135913</v>
      </c>
      <c r="DM128" s="1117"/>
      <c r="DN128" s="1117"/>
      <c r="DO128" s="1117"/>
      <c r="DP128" s="1117"/>
      <c r="DQ128" s="1117">
        <v>145721</v>
      </c>
      <c r="DR128" s="1117"/>
      <c r="DS128" s="1117"/>
      <c r="DT128" s="1117"/>
      <c r="DU128" s="1117"/>
      <c r="DV128" s="1118">
        <v>0.7</v>
      </c>
      <c r="DW128" s="1118"/>
      <c r="DX128" s="1118"/>
      <c r="DY128" s="1118"/>
      <c r="DZ128" s="1119"/>
    </row>
    <row r="129" spans="1:131" s="212" customFormat="1" ht="26.25" customHeight="1" x14ac:dyDescent="0.15">
      <c r="A129" s="1001" t="s">
        <v>76</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359</v>
      </c>
      <c r="X129" s="1145"/>
      <c r="Y129" s="1145"/>
      <c r="Z129" s="1146"/>
      <c r="AA129" s="1029">
        <v>25015211</v>
      </c>
      <c r="AB129" s="1030"/>
      <c r="AC129" s="1030"/>
      <c r="AD129" s="1030"/>
      <c r="AE129" s="1031"/>
      <c r="AF129" s="1032">
        <v>24842591</v>
      </c>
      <c r="AG129" s="1030"/>
      <c r="AH129" s="1030"/>
      <c r="AI129" s="1030"/>
      <c r="AJ129" s="1031"/>
      <c r="AK129" s="1032">
        <v>24787858</v>
      </c>
      <c r="AL129" s="1030"/>
      <c r="AM129" s="1030"/>
      <c r="AN129" s="1030"/>
      <c r="AO129" s="1031"/>
      <c r="AP129" s="1147"/>
      <c r="AQ129" s="1148"/>
      <c r="AR129" s="1148"/>
      <c r="AS129" s="1148"/>
      <c r="AT129" s="1149"/>
      <c r="AU129" s="245"/>
      <c r="AV129" s="245"/>
      <c r="AW129" s="245"/>
      <c r="AX129" s="1138" t="s">
        <v>360</v>
      </c>
      <c r="AY129" s="1021"/>
      <c r="AZ129" s="1021"/>
      <c r="BA129" s="1021"/>
      <c r="BB129" s="1021"/>
      <c r="BC129" s="1021"/>
      <c r="BD129" s="1021"/>
      <c r="BE129" s="1022"/>
      <c r="BF129" s="1139" t="s">
        <v>89</v>
      </c>
      <c r="BG129" s="1140"/>
      <c r="BH129" s="1140"/>
      <c r="BI129" s="1140"/>
      <c r="BJ129" s="1140"/>
      <c r="BK129" s="1140"/>
      <c r="BL129" s="1141"/>
      <c r="BM129" s="1139">
        <v>17.100000000000001</v>
      </c>
      <c r="BN129" s="1140"/>
      <c r="BO129" s="1140"/>
      <c r="BP129" s="1140"/>
      <c r="BQ129" s="1140"/>
      <c r="BR129" s="1140"/>
      <c r="BS129" s="1141"/>
      <c r="BT129" s="1139">
        <v>30</v>
      </c>
      <c r="BU129" s="1142"/>
      <c r="BV129" s="1142"/>
      <c r="BW129" s="1142"/>
      <c r="BX129" s="1142"/>
      <c r="BY129" s="1142"/>
      <c r="BZ129" s="1143"/>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1001" t="s">
        <v>361</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579</v>
      </c>
      <c r="X130" s="1145"/>
      <c r="Y130" s="1145"/>
      <c r="Z130" s="1146"/>
      <c r="AA130" s="1029">
        <v>4819922</v>
      </c>
      <c r="AB130" s="1030"/>
      <c r="AC130" s="1030"/>
      <c r="AD130" s="1030"/>
      <c r="AE130" s="1031"/>
      <c r="AF130" s="1032">
        <v>4776240</v>
      </c>
      <c r="AG130" s="1030"/>
      <c r="AH130" s="1030"/>
      <c r="AI130" s="1030"/>
      <c r="AJ130" s="1031"/>
      <c r="AK130" s="1032">
        <v>4686013</v>
      </c>
      <c r="AL130" s="1030"/>
      <c r="AM130" s="1030"/>
      <c r="AN130" s="1030"/>
      <c r="AO130" s="1031"/>
      <c r="AP130" s="1147"/>
      <c r="AQ130" s="1148"/>
      <c r="AR130" s="1148"/>
      <c r="AS130" s="1148"/>
      <c r="AT130" s="1149"/>
      <c r="AU130" s="245"/>
      <c r="AV130" s="245"/>
      <c r="AW130" s="245"/>
      <c r="AX130" s="1138" t="s">
        <v>362</v>
      </c>
      <c r="AY130" s="1021"/>
      <c r="AZ130" s="1021"/>
      <c r="BA130" s="1021"/>
      <c r="BB130" s="1021"/>
      <c r="BC130" s="1021"/>
      <c r="BD130" s="1021"/>
      <c r="BE130" s="1022"/>
      <c r="BF130" s="1175">
        <v>16</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580</v>
      </c>
      <c r="X131" s="1183"/>
      <c r="Y131" s="1183"/>
      <c r="Z131" s="1184"/>
      <c r="AA131" s="1076">
        <v>20195289</v>
      </c>
      <c r="AB131" s="1055"/>
      <c r="AC131" s="1055"/>
      <c r="AD131" s="1055"/>
      <c r="AE131" s="1056"/>
      <c r="AF131" s="1054">
        <v>20066351</v>
      </c>
      <c r="AG131" s="1055"/>
      <c r="AH131" s="1055"/>
      <c r="AI131" s="1055"/>
      <c r="AJ131" s="1056"/>
      <c r="AK131" s="1054">
        <v>20101845</v>
      </c>
      <c r="AL131" s="1055"/>
      <c r="AM131" s="1055"/>
      <c r="AN131" s="1055"/>
      <c r="AO131" s="1056"/>
      <c r="AP131" s="1185"/>
      <c r="AQ131" s="1186"/>
      <c r="AR131" s="1186"/>
      <c r="AS131" s="1186"/>
      <c r="AT131" s="1187"/>
      <c r="AU131" s="245"/>
      <c r="AV131" s="245"/>
      <c r="AW131" s="245"/>
      <c r="AX131" s="1157" t="s">
        <v>363</v>
      </c>
      <c r="AY131" s="1114"/>
      <c r="AZ131" s="1114"/>
      <c r="BA131" s="1114"/>
      <c r="BB131" s="1114"/>
      <c r="BC131" s="1114"/>
      <c r="BD131" s="1114"/>
      <c r="BE131" s="1115"/>
      <c r="BF131" s="1158">
        <v>162</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1164" t="s">
        <v>364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365</v>
      </c>
      <c r="W132" s="1168"/>
      <c r="X132" s="1168"/>
      <c r="Y132" s="1168"/>
      <c r="Z132" s="1169"/>
      <c r="AA132" s="1170">
        <v>15.8925067</v>
      </c>
      <c r="AB132" s="1171"/>
      <c r="AC132" s="1171"/>
      <c r="AD132" s="1171"/>
      <c r="AE132" s="1172"/>
      <c r="AF132" s="1173">
        <v>15.89807733</v>
      </c>
      <c r="AG132" s="1171"/>
      <c r="AH132" s="1171"/>
      <c r="AI132" s="1171"/>
      <c r="AJ132" s="1172"/>
      <c r="AK132" s="1173">
        <v>16.253077520000001</v>
      </c>
      <c r="AL132" s="1171"/>
      <c r="AM132" s="1171"/>
      <c r="AN132" s="1171"/>
      <c r="AO132" s="1172"/>
      <c r="AP132" s="1070"/>
      <c r="AQ132" s="1071"/>
      <c r="AR132" s="1071"/>
      <c r="AS132" s="1071"/>
      <c r="AT132" s="1174"/>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366</v>
      </c>
      <c r="W133" s="1151"/>
      <c r="X133" s="1151"/>
      <c r="Y133" s="1151"/>
      <c r="Z133" s="1152"/>
      <c r="AA133" s="1153">
        <v>15.7</v>
      </c>
      <c r="AB133" s="1154"/>
      <c r="AC133" s="1154"/>
      <c r="AD133" s="1154"/>
      <c r="AE133" s="1155"/>
      <c r="AF133" s="1153">
        <v>15.6</v>
      </c>
      <c r="AG133" s="1154"/>
      <c r="AH133" s="1154"/>
      <c r="AI133" s="1154"/>
      <c r="AJ133" s="1155"/>
      <c r="AK133" s="1153">
        <v>16</v>
      </c>
      <c r="AL133" s="1154"/>
      <c r="AM133" s="1154"/>
      <c r="AN133" s="1154"/>
      <c r="AO133" s="1155"/>
      <c r="AP133" s="1100"/>
      <c r="AQ133" s="1101"/>
      <c r="AR133" s="1101"/>
      <c r="AS133" s="1101"/>
      <c r="AT133" s="1156"/>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HgmFrWOdSVIl2R95dMaPYFEWoJVIbn06G7WycTLKyA2i5LMiEmyYertXgBq7s47ShstxBg5Z00vwbpSgvENBtQ==" saltValue="N2Y27VEndxUZob7+On9J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581</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1DiWdA/ap9DzJHRUVpCmmfIPtL6xNuPEATmMZP/oX6gdCU7r+Jg5VbeFs074XX7Qy4lumN7EfRerNUx1ampLQ==" saltValue="+6GplEkJP7FgPVCX3pcnT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nCiYRoY5lBsn9VJf17xARXYmj/iq4ucj9zQHR64R9iheQv4xAsWN0DW4n4IRx95/aio6EJ5LpOqRmRMIWpfmA==" saltValue="a79Sn4fSOOU1VtKu4IGw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53" customWidth="1"/>
    <col min="37" max="44" width="17" style="253" customWidth="1"/>
    <col min="45" max="45" width="6.140625" style="260" customWidth="1"/>
    <col min="46" max="46" width="3" style="258" customWidth="1"/>
    <col min="47" max="47" width="19.140625" style="253" hidden="1" customWidth="1"/>
    <col min="48" max="52" width="12.5703125" style="253" hidden="1" customWidth="1"/>
    <col min="53" max="16384" width="8.57031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368</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369</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1" t="s">
        <v>370</v>
      </c>
      <c r="AP7" s="264"/>
      <c r="AQ7" s="265" t="s">
        <v>371</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2"/>
      <c r="AP8" s="270" t="s">
        <v>372</v>
      </c>
      <c r="AQ8" s="271" t="s">
        <v>373</v>
      </c>
      <c r="AR8" s="272" t="s">
        <v>374</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3" t="s">
        <v>375</v>
      </c>
      <c r="AL9" s="1194"/>
      <c r="AM9" s="1194"/>
      <c r="AN9" s="1195"/>
      <c r="AO9" s="273">
        <v>5253065</v>
      </c>
      <c r="AP9" s="273">
        <v>48378</v>
      </c>
      <c r="AQ9" s="274">
        <v>56134</v>
      </c>
      <c r="AR9" s="275">
        <v>-13.8</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3" t="s">
        <v>376</v>
      </c>
      <c r="AL10" s="1194"/>
      <c r="AM10" s="1194"/>
      <c r="AN10" s="1195"/>
      <c r="AO10" s="276">
        <v>971235</v>
      </c>
      <c r="AP10" s="276">
        <v>8945</v>
      </c>
      <c r="AQ10" s="277">
        <v>5510</v>
      </c>
      <c r="AR10" s="278">
        <v>62.3</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3" t="s">
        <v>377</v>
      </c>
      <c r="AL11" s="1194"/>
      <c r="AM11" s="1194"/>
      <c r="AN11" s="1195"/>
      <c r="AO11" s="276">
        <v>34392</v>
      </c>
      <c r="AP11" s="276">
        <v>317</v>
      </c>
      <c r="AQ11" s="277">
        <v>3865</v>
      </c>
      <c r="AR11" s="278">
        <v>-91.8</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3" t="s">
        <v>378</v>
      </c>
      <c r="AL12" s="1194"/>
      <c r="AM12" s="1194"/>
      <c r="AN12" s="1195"/>
      <c r="AO12" s="276">
        <v>124359</v>
      </c>
      <c r="AP12" s="276">
        <v>1145</v>
      </c>
      <c r="AQ12" s="277">
        <v>1439</v>
      </c>
      <c r="AR12" s="278">
        <v>-20.399999999999999</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3" t="s">
        <v>379</v>
      </c>
      <c r="AL13" s="1194"/>
      <c r="AM13" s="1194"/>
      <c r="AN13" s="1195"/>
      <c r="AO13" s="276" t="s">
        <v>380</v>
      </c>
      <c r="AP13" s="276" t="s">
        <v>380</v>
      </c>
      <c r="AQ13" s="277">
        <v>19</v>
      </c>
      <c r="AR13" s="278" t="s">
        <v>380</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3" t="s">
        <v>381</v>
      </c>
      <c r="AL14" s="1194"/>
      <c r="AM14" s="1194"/>
      <c r="AN14" s="1195"/>
      <c r="AO14" s="276">
        <v>92776</v>
      </c>
      <c r="AP14" s="276">
        <v>854</v>
      </c>
      <c r="AQ14" s="277">
        <v>2011</v>
      </c>
      <c r="AR14" s="278">
        <v>-57.5</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3" t="s">
        <v>382</v>
      </c>
      <c r="AL15" s="1194"/>
      <c r="AM15" s="1194"/>
      <c r="AN15" s="1195"/>
      <c r="AO15" s="276">
        <v>150184</v>
      </c>
      <c r="AP15" s="276">
        <v>1383</v>
      </c>
      <c r="AQ15" s="277">
        <v>1607</v>
      </c>
      <c r="AR15" s="278">
        <v>-13.9</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6" t="s">
        <v>383</v>
      </c>
      <c r="AL16" s="1197"/>
      <c r="AM16" s="1197"/>
      <c r="AN16" s="1198"/>
      <c r="AO16" s="276">
        <v>-406679</v>
      </c>
      <c r="AP16" s="276">
        <v>-3745</v>
      </c>
      <c r="AQ16" s="277">
        <v>-5023</v>
      </c>
      <c r="AR16" s="278">
        <v>-25.4</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6" t="s">
        <v>130</v>
      </c>
      <c r="AL17" s="1197"/>
      <c r="AM17" s="1197"/>
      <c r="AN17" s="1198"/>
      <c r="AO17" s="276">
        <v>6219332</v>
      </c>
      <c r="AP17" s="276">
        <v>57277</v>
      </c>
      <c r="AQ17" s="277">
        <v>65561</v>
      </c>
      <c r="AR17" s="278">
        <v>-12.6</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384</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385</v>
      </c>
      <c r="AP20" s="284" t="s">
        <v>386</v>
      </c>
      <c r="AQ20" s="285" t="s">
        <v>387</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8" t="s">
        <v>388</v>
      </c>
      <c r="AL21" s="1189"/>
      <c r="AM21" s="1189"/>
      <c r="AN21" s="1190"/>
      <c r="AO21" s="288">
        <v>6.2</v>
      </c>
      <c r="AP21" s="289">
        <v>6.51</v>
      </c>
      <c r="AQ21" s="290">
        <v>-0.31</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8" t="s">
        <v>389</v>
      </c>
      <c r="AL22" s="1189"/>
      <c r="AM22" s="1189"/>
      <c r="AN22" s="1190"/>
      <c r="AO22" s="293">
        <v>98.6</v>
      </c>
      <c r="AP22" s="294">
        <v>99.9</v>
      </c>
      <c r="AQ22" s="295">
        <v>-1.3</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390</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391</v>
      </c>
      <c r="AO27" s="254"/>
      <c r="AP27" s="254"/>
      <c r="AQ27" s="254"/>
      <c r="AR27" s="254"/>
      <c r="AS27" s="254"/>
      <c r="AT27" s="254"/>
    </row>
    <row r="28" spans="1:46" ht="17.25" x14ac:dyDescent="0.15">
      <c r="A28" s="255" t="s">
        <v>392</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393</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1" t="s">
        <v>370</v>
      </c>
      <c r="AP30" s="264"/>
      <c r="AQ30" s="265" t="s">
        <v>371</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2"/>
      <c r="AP31" s="270" t="s">
        <v>372</v>
      </c>
      <c r="AQ31" s="271" t="s">
        <v>373</v>
      </c>
      <c r="AR31" s="272" t="s">
        <v>374</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4" t="s">
        <v>394</v>
      </c>
      <c r="AL32" s="1205"/>
      <c r="AM32" s="1205"/>
      <c r="AN32" s="1206"/>
      <c r="AO32" s="303">
        <v>6419217</v>
      </c>
      <c r="AP32" s="303">
        <v>59118</v>
      </c>
      <c r="AQ32" s="304">
        <v>34736</v>
      </c>
      <c r="AR32" s="305">
        <v>70.2</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4" t="s">
        <v>395</v>
      </c>
      <c r="AL33" s="1205"/>
      <c r="AM33" s="1205"/>
      <c r="AN33" s="1206"/>
      <c r="AO33" s="303" t="s">
        <v>380</v>
      </c>
      <c r="AP33" s="303" t="s">
        <v>380</v>
      </c>
      <c r="AQ33" s="304" t="s">
        <v>380</v>
      </c>
      <c r="AR33" s="305" t="s">
        <v>380</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4" t="s">
        <v>396</v>
      </c>
      <c r="AL34" s="1205"/>
      <c r="AM34" s="1205"/>
      <c r="AN34" s="1206"/>
      <c r="AO34" s="303" t="s">
        <v>380</v>
      </c>
      <c r="AP34" s="303" t="s">
        <v>380</v>
      </c>
      <c r="AQ34" s="304">
        <v>3</v>
      </c>
      <c r="AR34" s="305" t="s">
        <v>380</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4" t="s">
        <v>397</v>
      </c>
      <c r="AL35" s="1205"/>
      <c r="AM35" s="1205"/>
      <c r="AN35" s="1206"/>
      <c r="AO35" s="303">
        <v>2602751</v>
      </c>
      <c r="AP35" s="303">
        <v>23970</v>
      </c>
      <c r="AQ35" s="304">
        <v>12174</v>
      </c>
      <c r="AR35" s="305">
        <v>96.9</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4" t="s">
        <v>398</v>
      </c>
      <c r="AL36" s="1205"/>
      <c r="AM36" s="1205"/>
      <c r="AN36" s="1206"/>
      <c r="AO36" s="303" t="s">
        <v>380</v>
      </c>
      <c r="AP36" s="303" t="s">
        <v>380</v>
      </c>
      <c r="AQ36" s="304">
        <v>1732</v>
      </c>
      <c r="AR36" s="305" t="s">
        <v>380</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4" t="s">
        <v>582</v>
      </c>
      <c r="AL37" s="1205"/>
      <c r="AM37" s="1205"/>
      <c r="AN37" s="1206"/>
      <c r="AO37" s="303">
        <v>26539</v>
      </c>
      <c r="AP37" s="303">
        <v>244</v>
      </c>
      <c r="AQ37" s="304">
        <v>505</v>
      </c>
      <c r="AR37" s="305">
        <v>-51.7</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7" t="s">
        <v>399</v>
      </c>
      <c r="AL38" s="1208"/>
      <c r="AM38" s="1208"/>
      <c r="AN38" s="1209"/>
      <c r="AO38" s="306" t="s">
        <v>380</v>
      </c>
      <c r="AP38" s="306" t="s">
        <v>380</v>
      </c>
      <c r="AQ38" s="307">
        <v>0</v>
      </c>
      <c r="AR38" s="295" t="s">
        <v>380</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7" t="s">
        <v>400</v>
      </c>
      <c r="AL39" s="1208"/>
      <c r="AM39" s="1208"/>
      <c r="AN39" s="1209"/>
      <c r="AO39" s="303">
        <v>-1095326</v>
      </c>
      <c r="AP39" s="303">
        <v>-10087</v>
      </c>
      <c r="AQ39" s="304">
        <v>-7643</v>
      </c>
      <c r="AR39" s="305">
        <v>32</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4" t="s">
        <v>401</v>
      </c>
      <c r="AL40" s="1205"/>
      <c r="AM40" s="1205"/>
      <c r="AN40" s="1206"/>
      <c r="AO40" s="303">
        <v>-4686013</v>
      </c>
      <c r="AP40" s="303">
        <v>-43156</v>
      </c>
      <c r="AQ40" s="304">
        <v>-31811</v>
      </c>
      <c r="AR40" s="305">
        <v>35.700000000000003</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10" t="s">
        <v>219</v>
      </c>
      <c r="AL41" s="1211"/>
      <c r="AM41" s="1211"/>
      <c r="AN41" s="1212"/>
      <c r="AO41" s="303">
        <v>3267168</v>
      </c>
      <c r="AP41" s="303">
        <v>30089</v>
      </c>
      <c r="AQ41" s="304">
        <v>9697</v>
      </c>
      <c r="AR41" s="305">
        <v>210.3</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583</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402</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403</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9" t="s">
        <v>370</v>
      </c>
      <c r="AN49" s="1201" t="s">
        <v>404</v>
      </c>
      <c r="AO49" s="1202"/>
      <c r="AP49" s="1202"/>
      <c r="AQ49" s="1202"/>
      <c r="AR49" s="1203"/>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200"/>
      <c r="AN50" s="319" t="s">
        <v>405</v>
      </c>
      <c r="AO50" s="320" t="s">
        <v>406</v>
      </c>
      <c r="AP50" s="321" t="s">
        <v>407</v>
      </c>
      <c r="AQ50" s="322" t="s">
        <v>408</v>
      </c>
      <c r="AR50" s="323" t="s">
        <v>409</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410</v>
      </c>
      <c r="AL51" s="316"/>
      <c r="AM51" s="324">
        <v>8776237</v>
      </c>
      <c r="AN51" s="325">
        <v>80531</v>
      </c>
      <c r="AO51" s="326">
        <v>12.9</v>
      </c>
      <c r="AP51" s="327">
        <v>50840</v>
      </c>
      <c r="AQ51" s="328">
        <v>16.899999999999999</v>
      </c>
      <c r="AR51" s="329">
        <v>-4</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411</v>
      </c>
      <c r="AM52" s="332">
        <v>3258929</v>
      </c>
      <c r="AN52" s="333">
        <v>29904</v>
      </c>
      <c r="AO52" s="334">
        <v>29.1</v>
      </c>
      <c r="AP52" s="335">
        <v>25367</v>
      </c>
      <c r="AQ52" s="336">
        <v>9.1</v>
      </c>
      <c r="AR52" s="337">
        <v>20</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412</v>
      </c>
      <c r="AL53" s="316"/>
      <c r="AM53" s="324">
        <v>5704494</v>
      </c>
      <c r="AN53" s="325">
        <v>52420</v>
      </c>
      <c r="AO53" s="326">
        <v>-34.9</v>
      </c>
      <c r="AP53" s="327">
        <v>53605</v>
      </c>
      <c r="AQ53" s="328">
        <v>5.4</v>
      </c>
      <c r="AR53" s="329">
        <v>-40.299999999999997</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411</v>
      </c>
      <c r="AM54" s="332">
        <v>2189063</v>
      </c>
      <c r="AN54" s="333">
        <v>20116</v>
      </c>
      <c r="AO54" s="334">
        <v>-32.700000000000003</v>
      </c>
      <c r="AP54" s="335">
        <v>28343</v>
      </c>
      <c r="AQ54" s="336">
        <v>11.7</v>
      </c>
      <c r="AR54" s="337">
        <v>-44.4</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413</v>
      </c>
      <c r="AL55" s="316"/>
      <c r="AM55" s="324">
        <v>5811740</v>
      </c>
      <c r="AN55" s="325">
        <v>53528</v>
      </c>
      <c r="AO55" s="326">
        <v>2.1</v>
      </c>
      <c r="AP55" s="327">
        <v>46440</v>
      </c>
      <c r="AQ55" s="328">
        <v>-13.4</v>
      </c>
      <c r="AR55" s="329">
        <v>15.5</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411</v>
      </c>
      <c r="AM56" s="332">
        <v>2245970</v>
      </c>
      <c r="AN56" s="333">
        <v>20686</v>
      </c>
      <c r="AO56" s="334">
        <v>2.8</v>
      </c>
      <c r="AP56" s="335">
        <v>27658</v>
      </c>
      <c r="AQ56" s="336">
        <v>-2.4</v>
      </c>
      <c r="AR56" s="337">
        <v>5.2</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414</v>
      </c>
      <c r="AL57" s="316"/>
      <c r="AM57" s="324">
        <v>6346950</v>
      </c>
      <c r="AN57" s="325">
        <v>58414</v>
      </c>
      <c r="AO57" s="326">
        <v>9.1</v>
      </c>
      <c r="AP57" s="327">
        <v>63257</v>
      </c>
      <c r="AQ57" s="328">
        <v>36.200000000000003</v>
      </c>
      <c r="AR57" s="329">
        <v>-27.1</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411</v>
      </c>
      <c r="AM58" s="332">
        <v>2558663</v>
      </c>
      <c r="AN58" s="333">
        <v>23549</v>
      </c>
      <c r="AO58" s="334">
        <v>13.8</v>
      </c>
      <c r="AP58" s="335">
        <v>27259</v>
      </c>
      <c r="AQ58" s="336">
        <v>-1.4</v>
      </c>
      <c r="AR58" s="337">
        <v>15.2</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415</v>
      </c>
      <c r="AL59" s="316"/>
      <c r="AM59" s="324">
        <v>10967959</v>
      </c>
      <c r="AN59" s="325">
        <v>101010</v>
      </c>
      <c r="AO59" s="326">
        <v>72.900000000000006</v>
      </c>
      <c r="AP59" s="327">
        <v>52308</v>
      </c>
      <c r="AQ59" s="328">
        <v>-17.3</v>
      </c>
      <c r="AR59" s="329">
        <v>90.2</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411</v>
      </c>
      <c r="AM60" s="332">
        <v>2863414</v>
      </c>
      <c r="AN60" s="333">
        <v>26371</v>
      </c>
      <c r="AO60" s="334">
        <v>12</v>
      </c>
      <c r="AP60" s="335">
        <v>28695</v>
      </c>
      <c r="AQ60" s="336">
        <v>5.3</v>
      </c>
      <c r="AR60" s="337">
        <v>6.7</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416</v>
      </c>
      <c r="AL61" s="338"/>
      <c r="AM61" s="339">
        <v>7521476</v>
      </c>
      <c r="AN61" s="340">
        <v>69181</v>
      </c>
      <c r="AO61" s="341">
        <v>12.4</v>
      </c>
      <c r="AP61" s="342">
        <v>53290</v>
      </c>
      <c r="AQ61" s="343">
        <v>5.6</v>
      </c>
      <c r="AR61" s="329">
        <v>6.8</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411</v>
      </c>
      <c r="AM62" s="332">
        <v>2623208</v>
      </c>
      <c r="AN62" s="333">
        <v>24125</v>
      </c>
      <c r="AO62" s="334">
        <v>5</v>
      </c>
      <c r="AP62" s="335">
        <v>27464</v>
      </c>
      <c r="AQ62" s="336">
        <v>4.5</v>
      </c>
      <c r="AR62" s="337">
        <v>0.5</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77tsjJQUK6HQuQhj5AJ66ZtDdFMgvFQSEmyLU/NGBjfYFvZx7vApoobxLj9sye0KHwpDT7A+zbmAU1GlVIBbRw==" saltValue="eS/rx488T170YljX8013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1" zoomScale="70" zoomScaleNormal="70" zoomScaleSheetLayoutView="55" workbookViewId="0"/>
  </sheetViews>
  <sheetFormatPr defaultColWidth="0" defaultRowHeight="13.5" customHeight="1" zeroHeight="1" x14ac:dyDescent="0.15"/>
  <cols>
    <col min="1" max="125" width="2.425781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584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CgBehrnYG6wNi7+i9nJOAm49NWfqWEBpe0mToiIdh+wktWKWPp+E3QJms0LQa3+FRL4+q9R8Pz8tZX1XwYs0Q==" saltValue="cYyX6kegNsrhyKlBvQZF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367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yrf585M1az8Yrs91+RFVYmIfDozPiSw78fEiKzKIcdT5wpMDKtwASlHHOIE+WzE7NnxCI28lOX7JlK0AhGMsQ==" saltValue="U1IMqyGxL49TTM753MJg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418</v>
      </c>
      <c r="G46" s="8" t="s">
        <v>419</v>
      </c>
      <c r="H46" s="8" t="s">
        <v>420</v>
      </c>
      <c r="I46" s="8" t="s">
        <v>421</v>
      </c>
      <c r="J46" s="9" t="s">
        <v>422</v>
      </c>
    </row>
    <row r="47" spans="2:10" ht="57.75" customHeight="1" x14ac:dyDescent="0.15">
      <c r="B47" s="10"/>
      <c r="C47" s="1213" t="s">
        <v>3</v>
      </c>
      <c r="D47" s="1213"/>
      <c r="E47" s="1214"/>
      <c r="F47" s="11">
        <v>7.47</v>
      </c>
      <c r="G47" s="12">
        <v>8.36</v>
      </c>
      <c r="H47" s="12">
        <v>8.91</v>
      </c>
      <c r="I47" s="12">
        <v>8.98</v>
      </c>
      <c r="J47" s="13">
        <v>8.11</v>
      </c>
    </row>
    <row r="48" spans="2:10" ht="57.75" customHeight="1" x14ac:dyDescent="0.15">
      <c r="B48" s="14"/>
      <c r="C48" s="1215" t="s">
        <v>4</v>
      </c>
      <c r="D48" s="1215"/>
      <c r="E48" s="1216"/>
      <c r="F48" s="15">
        <v>2.4500000000000002</v>
      </c>
      <c r="G48" s="16">
        <v>2.0699999999999998</v>
      </c>
      <c r="H48" s="16">
        <v>2.37</v>
      </c>
      <c r="I48" s="16">
        <v>2.21</v>
      </c>
      <c r="J48" s="17">
        <v>2.25</v>
      </c>
    </row>
    <row r="49" spans="2:10" ht="57.75" customHeight="1" thickBot="1" x14ac:dyDescent="0.2">
      <c r="B49" s="18"/>
      <c r="C49" s="1217" t="s">
        <v>5</v>
      </c>
      <c r="D49" s="1217"/>
      <c r="E49" s="1218"/>
      <c r="F49" s="19">
        <v>1.22</v>
      </c>
      <c r="G49" s="20">
        <v>0.28999999999999998</v>
      </c>
      <c r="H49" s="20">
        <v>0.32</v>
      </c>
      <c r="I49" s="20" t="s">
        <v>423</v>
      </c>
      <c r="J49" s="21" t="s">
        <v>424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7DP10TwvlUFAWMz4EwPzh9YmGdTwkr49GT4UMtAFv6Aez7bYbqhsvJXY0jraIz7zybRBHtMDChBgJDgHEarA==" saltValue="TpMbSZHnce7XumX95Ayl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2019-06-06T05:55:45Z</dcterms:created>
  <dcterms:modified xsi:type="dcterms:W3CDTF">2019-12-11T07:29:08Z</dcterms:modified>
  <cp:category/>
</cp:coreProperties>
</file>