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AU88" i="11"/>
  <c r="AP88" i="11"/>
  <c r="AF88" i="11"/>
  <c r="AF76" i="11"/>
  <c r="AA76" i="11"/>
  <c r="AF75" i="11"/>
  <c r="AA75" i="11"/>
  <c r="AF74" i="11"/>
  <c r="AA74" i="11"/>
  <c r="AU63" i="11"/>
  <c r="AP63" i="11"/>
  <c r="AP23" i="11"/>
  <c r="AA23" i="11"/>
  <c r="V23" i="11"/>
  <c r="Q23" i="11"/>
  <c r="V35" i="11"/>
  <c r="Q35" i="11"/>
  <c r="AA35" i="11" s="1"/>
  <c r="V34" i="11"/>
  <c r="Q34" i="11"/>
  <c r="AA34" i="11" s="1"/>
  <c r="AA33" i="11"/>
  <c r="AP32" i="11"/>
  <c r="V32" i="11"/>
  <c r="Q32" i="11"/>
  <c r="AA32" i="11" s="1"/>
  <c r="AA31" i="11"/>
  <c r="AA30" i="11"/>
  <c r="AA29" i="11"/>
  <c r="AA28" i="11"/>
  <c r="AA7" i="11"/>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C36" i="9"/>
  <c r="CO35" i="9"/>
  <c r="CO36" i="9" s="1"/>
  <c r="CO37" i="9" s="1"/>
  <c r="CO38" i="9" s="1"/>
  <c r="CO39" i="9" s="1"/>
  <c r="CO34" i="9"/>
  <c r="BW34" i="9"/>
  <c r="BW35" i="9" s="1"/>
  <c r="BW36" i="9" s="1"/>
  <c r="BW37" i="9" s="1"/>
  <c r="BW38" i="9" s="1"/>
  <c r="BW39" i="9" s="1"/>
  <c r="BW40" i="9" s="1"/>
  <c r="BW41" i="9" s="1"/>
  <c r="BW42"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<sst xmlns="http://schemas.openxmlformats.org/spreadsheetml/2006/main" count="1042" uniqueCount="570">
  <si>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</si>
  <si>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</si>
  <si>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</si>
  <si>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</si>
  <si>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</si>
  <si>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</si>
  <si>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</si>
  <si>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</si>
  <si>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</si>
  <si>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</si>
  <si>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</si>
  <si>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</si>
  <si>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</si>
  <si>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</si>
  <si>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</si>
  <si>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</si>
  <si>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</si>
  <si>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</si>
  <si>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</si>
  <si>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</si>
  <si>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</si>
  <si>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</si>
  <si>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</si>
  <si>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</si>
  <si>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</si>
  <si>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</si>
  <si>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</si>
  <si>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</si>
  <si>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</si>
  <si>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</si>
  <si>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</si>
  <si>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</si>
  <si>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</si>
  <si>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</si>
  <si>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</si>
  <si>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</si>
  <si>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</si>
  <si>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</si>
  <si>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</si>
  <si>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</si>
  <si>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</si>
  <si>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</si>
  <si>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</si>
  <si>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</si>
  <si>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</si>
  <si>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</si>
  <si>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</si>
  <si>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</si>
  <si>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</si>
  <si>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</si>
  <si>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</si>
  <si>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</si>
  <si>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</si>
  <si>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</si>
  <si>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</si>
  <si>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</si>
  <si>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</si>
  <si>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</si>
  <si>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</si>
  <si>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</si>
  <si>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</si>
  <si>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</si>
  <si>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</si>
  <si>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</si>
  <si>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</si>
  <si>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</si>
  <si>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</si>
  <si>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</si>
  <si>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</si>
  <si>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</si>
  <si>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</si>
  <si>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</si>
  <si>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</si>
  <si>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</si>
  <si>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</si>
  <si>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</si>
  <si>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</si>
  <si>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</si>
  <si>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</si>
  <si>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</si>
  <si>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</si>
  <si>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</si>
  <si>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</si>
  <si>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</si>
  <si>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</si>
  <si>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</si>
  <si>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</si>
  <si>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</si>
  <si>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</si>
  <si>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</si>
  <si>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</si>
  <si>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</si>
  <si>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</si>
  <si>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</si>
  <si>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</si>
  <si>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</si>
  <si>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</si>
  <si>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</si>
  <si>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</si>
  <si>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</si>
  <si>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</si>
  <si>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</si>
  <si>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</si>
  <si>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</si>
  <si>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</si>
  <si>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</si>
  <si>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</si>
  <si>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</si>
  <si>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</si>
  <si>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</si>
  <si>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</si>
  <si>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</si>
  <si>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</si>
  <si>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</si>
  <si>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</si>
  <si>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</si>
  <si>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</si>
  <si>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</si>
  <si>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</si>
  <si>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</si>
  <si>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</si>
  <si>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</si>
  <si>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</si>
  <si>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</si>
  <si>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</si>
  <si>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</si>
  <si>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</si>
  <si>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</si>
  <si>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</si>
  <si>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</si>
  <si>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</si>
  <si>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</si>
  <si>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</si>
  <si>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</si>
  <si>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</si>
  <si>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</si>
  <si>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</si>
  <si>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</si>
  <si>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</si>
  <si>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</si>
  <si>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</si>
  <si>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</si>
  <si>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</si>
  <si>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</si>
  <si>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</si>
  <si>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</si>
  <si>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</si>
  <si>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</si>
  <si>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</si>
  <si>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</si>
  <si>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</si>
  <si>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</si>
  <si>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</si>
  <si>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</si>
  <si>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</si>
  <si>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</si>
  <si>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</si>
  <si>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</si>
  <si>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</si>
  <si>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</si>
  <si>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</si>
  <si>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</si>
  <si>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</si>
  <si>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</si>
  <si>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</si>
  <si>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</si>
  <si>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</si>
  <si>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</si>
  <si>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</si>
  <si>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</si>
  <si>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</si>
  <si>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</si>
  <si>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</si>
  <si>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</si>
  <si>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</si>
  <si>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</si>
  <si>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</si>
  <si>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</si>
  <si>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</si>
  <si>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</si>
  <si>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</si>
  <si>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</si>
  <si>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</si>
  <si>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</si>
  <si>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</si>
  <si>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</si>
  <si>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</si>
  <si>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</si>
  <si>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</si>
  <si>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</si>
  <si>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</si>
  <si>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</si>
  <si>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</si>
  <si>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</si>
  <si>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</si>
  <si>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</si>
  <si>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</si>
  <si>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石川県小松市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</si>
  <si>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</si>
  <si>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</si>
  <si>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</si>
  <si>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</si>
  <si>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</si>
  <si>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</si>
  <si>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</si>
  <si>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</si>
  <si>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</si>
  <si>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</si>
  <si>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</si>
  <si>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</si>
  <si>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</si>
  <si>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</si>
  <si>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</si>
  <si>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</si>
  <si>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</si>
  <si>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</si>
  <si>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</si>
  <si>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</si>
  <si>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</si>
  <si>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</si>
  <si>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</si>
  <si>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</si>
  <si>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</si>
  <si>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</si>
  <si>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</si>
  <si>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</si>
  <si>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</si>
  <si>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</si>
  <si>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</si>
  <si>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</si>
  <si>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</si>
  <si>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</si>
  <si>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</si>
  <si>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</si>
  <si>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</si>
  <si>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</si>
  <si>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</si>
  <si>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</si>
  <si>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</si>
  <si>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</si>
  <si>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</si>
  <si>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</si>
  <si>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</si>
  <si>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</si>
  <si>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</si>
  <si>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</si>
  <si>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</si>
  <si>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</si>
  <si>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</si>
  <si>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</si>
  <si>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</si>
  <si>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</si>
  <si>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</si>
  <si>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</si>
  <si>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</si>
  <si>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</si>
  <si>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</si>
  <si>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</si>
  <si>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</si>
  <si>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</si>
  <si>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</si>
  <si>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</si>
  <si>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</si>
  <si>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</si>
  <si>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</si>
  <si>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</si>
  <si>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</si>
  <si>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</si>
  <si>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</si>
  <si>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</si>
  <si>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</si>
  <si>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</si>
  <si>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</si>
  <si>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</si>
  <si>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</si>
  <si>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</si>
  <si>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</si>
  <si>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</si>
  <si>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</si>
  <si>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</si>
  <si>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</si>
  <si>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</si>
  <si>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</si>
  <si>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</si>
  <si>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</si>
  <si>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</si>
  <si>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</si>
  <si>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</si>
  <si>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</si>
  <si>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</si>
  <si>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</si>
  <si>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</si>
  <si>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</si>
  <si>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</si>
  <si>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</si>
  <si>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</si>
  <si>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</si>
  <si>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</si>
  <si>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</si>
  <si>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</si>
  <si>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</si>
  <si>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</si>
  <si>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</si>
  <si>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</si>
  <si>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</si>
  <si>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</si>
  <si>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</si>
  <si>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</si>
  <si>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</si>
  <si>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</si>
  <si>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</si>
  <si>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</si>
  <si>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</si>
  <si>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</si>
  <si>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</si>
  <si>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</si>
  <si>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</si>
  <si>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</si>
  <si>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</si>
  <si>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</si>
  <si>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</si>
  <si>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</si>
  <si>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</si>
  <si>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</si>
  <si>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</si>
  <si>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</si>
  <si>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</si>
  <si>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</si>
  <si>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</si>
  <si>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</si>
  <si>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</si>
  <si>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</si>
  <si>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</si>
  <si>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</si>
  <si>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</si>
  <si>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</si>
  <si>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</si>
  <si>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</si>
  <si>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</si>
  <si>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</si>
  <si>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</si>
  <si>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</si>
  <si>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</si>
  <si>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</si>
  <si>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</si>
  <si>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</si>
  <si>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</si>
  <si>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石川県小松市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</si>
  <si>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</si>
  <si>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</si>
  <si>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</si>
  <si>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</si>
  <si>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</si>
  <si>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</si>
  <si>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</si>
  <si>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</si>
  <si>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</si>
  <si>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</si>
  <si>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</si>
  <si>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</si>
  <si>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</si>
  <si>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</si>
  <si>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</si>
  <si>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</si>
  <si>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</si>
  <si>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</si>
  <si>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</si>
  <si>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</si>
  <si>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</si>
  <si>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</si>
  <si>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</si>
  <si>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</si>
  <si>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</si>
  <si>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</si>
  <si>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</si>
  <si>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</si>
  <si>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</si>
  <si>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</si>
  <si>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</si>
  <si>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</si>
  <si>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</si>
  <si>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</si>
  <si>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小松市国民健康保険事業特別会計</t>
    <phoneticPr fontId="5"/>
  </si>
  <si>
    <t>小松市介護保険事業特別会計</t>
    <phoneticPr fontId="5"/>
  </si>
  <si>
    <t>小松市後期高齢者医療特別会計</t>
    <phoneticPr fontId="5"/>
  </si>
  <si>
    <t>小松市水道事業会計</t>
    <phoneticPr fontId="5"/>
  </si>
  <si>
    <t>法適用企業</t>
    <phoneticPr fontId="5"/>
  </si>
  <si>
    <t>小松市公共下水道事業会計</t>
    <phoneticPr fontId="5"/>
  </si>
  <si>
    <t>国民健康保険小松市民病院事業会計</t>
    <phoneticPr fontId="5"/>
  </si>
  <si>
    <t>小松市簡易水道事業特別会計</t>
    <phoneticPr fontId="5"/>
  </si>
  <si>
    <t>法非適用企業</t>
    <phoneticPr fontId="5"/>
  </si>
  <si>
    <t>小松市農業集落事業特別会計</t>
    <phoneticPr fontId="5"/>
  </si>
  <si>
    <t>小松市工業団地造成事業特別会計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</si>
  <si>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</si>
  <si>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</si>
  <si>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</si>
  <si>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</si>
  <si>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</si>
  <si>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</si>
  <si>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</si>
  <si>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</si>
  <si>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</si>
  <si>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</si>
  <si>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</si>
  <si>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</si>
  <si>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</si>
  <si>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</si>
  <si>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</si>
  <si>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</si>
  <si>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</si>
  <si>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</si>
  <si>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</si>
  <si>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</si>
  <si>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</si>
  <si>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</si>
  <si>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</si>
  <si>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</si>
  <si>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</si>
  <si>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</si>
  <si>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</si>
  <si>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</si>
  <si>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</si>
  <si>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</si>
  <si>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</si>
  <si>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</si>
  <si>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</si>
  <si>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</si>
  <si>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</si>
  <si>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</si>
  <si>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</si>
  <si>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</si>
  <si>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</si>
  <si>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</si>
  <si>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</si>
  <si>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</si>
  <si>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</si>
  <si>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</si>
  <si>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</si>
  <si>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</si>
  <si>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</si>
  <si>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</si>
  <si>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</si>
  <si>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</si>
  <si>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</si>
  <si>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</si>
  <si>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</si>
  <si>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</si>
  <si>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</si>
  <si>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</si>
  <si>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</si>
  <si>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</si>
  <si>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</si>
  <si>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</si>
  <si>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</si>
  <si>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</si>
  <si>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</si>
  <si>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</si>
  <si>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</si>
  <si>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</si>
  <si>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</si>
  <si>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</si>
  <si>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</si>
  <si>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</si>
  <si>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</si>
  <si>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</si>
  <si>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</si>
  <si>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</si>
  <si>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</si>
  <si>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</si>
  <si>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</si>
  <si>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</si>
  <si>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</si>
  <si>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</si>
  <si>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</si>
  <si>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</si>
  <si>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</si>
  <si>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</si>
  <si>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</si>
  <si>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</si>
  <si>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</si>
  <si>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</si>
  <si>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</si>
  <si>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</si>
  <si>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</si>
  <si>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</si>
  <si>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</si>
  <si>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</si>
  <si>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</si>
  <si>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</si>
  <si>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</si>
  <si>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</si>
  <si>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</si>
  <si>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</si>
  <si>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</si>
  <si>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</si>
  <si>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</si>
  <si>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</si>
  <si>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</si>
  <si>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</si>
  <si>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</si>
  <si>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</si>
  <si>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</si>
  <si>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</si>
  <si>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</si>
  <si>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</si>
  <si>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</si>
  <si>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</si>
  <si>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</si>
  <si>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</si>
  <si>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</si>
  <si>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</si>
  <si>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</si>
  <si>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</si>
  <si>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</si>
  <si>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</si>
  <si>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</si>
  <si>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</si>
  <si>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</si>
  <si>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</si>
  <si>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</si>
  <si>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</si>
  <si>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</si>
  <si>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</si>
  <si>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</si>
  <si>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</si>
  <si>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</si>
  <si>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</si>
  <si>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</si>
  <si>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1.39</t>
  </si>
  <si>
    <t>国民健康保険小松市民病院事業会計</t>
  </si>
  <si>
    <t>小松市水道事業会計</t>
  </si>
  <si>
    <t>一般会計</t>
  </si>
  <si>
    <t>小松市公共下水道事業会計</t>
  </si>
  <si>
    <t>小松市介護保険事業特別会計</t>
  </si>
  <si>
    <t>小松市国民健康保険事業特別会計</t>
  </si>
  <si>
    <t>小松市農業集落事業特別会計</t>
  </si>
  <si>
    <t>小松市簡易水道事業特別会計</t>
  </si>
  <si>
    <t>その他会計（赤字）</t>
  </si>
  <si>
    <t>その他会計（黒字）</t>
  </si>
  <si>
    <t>-</t>
    <phoneticPr fontId="2"/>
  </si>
  <si>
    <t>-</t>
    <phoneticPr fontId="5"/>
  </si>
  <si>
    <t>南加賀広域圏事務組合(一般会計)</t>
    <rPh sb="0" eb="1">
      <t>ミナミ</t>
    </rPh>
    <rPh sb="1" eb="3">
      <t>カガ</t>
    </rPh>
    <rPh sb="3" eb="5">
      <t>コウイキ</t>
    </rPh>
    <rPh sb="5" eb="6">
      <t>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</si>
  <si>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</si>
  <si>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</si>
  <si>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</si>
  <si>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小松加賀環境衛生事務組合</t>
    <rPh sb="0" eb="2">
      <t>コマツ</t>
    </rPh>
    <rPh sb="2" eb="4">
      <t>カガ</t>
    </rPh>
    <rPh sb="4" eb="6">
      <t>カンキョウ</t>
    </rPh>
    <rPh sb="6" eb="8">
      <t>エイセイ</t>
    </rPh>
    <rPh sb="8" eb="10">
      <t>ジム</t>
    </rPh>
    <rPh sb="10" eb="12">
      <t>クミアイ</t>
    </rPh>
    <phoneticPr fontId="2"/>
  </si>
  <si>
    <t>手取川水防事務組合</t>
    <rPh sb="0" eb="2">
      <t>テドリ</t>
    </rPh>
    <rPh sb="2" eb="3">
      <t>ガワ</t>
    </rPh>
    <rPh sb="3" eb="5">
      <t>スイボウ</t>
    </rPh>
    <rPh sb="5" eb="7">
      <t>ジム</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</si>
  <si>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</si>
  <si>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</si>
  <si>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</si>
  <si>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</si>
  <si>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小松市土地開発公社</t>
    <rPh sb="0" eb="3">
      <t>コマツシ</t>
    </rPh>
    <rPh sb="3" eb="5">
      <t>トチ</t>
    </rPh>
    <rPh sb="5" eb="7">
      <t>カイハツ</t>
    </rPh>
    <rPh sb="7" eb="9">
      <t>コウシャ</t>
    </rPh>
    <phoneticPr fontId="30"/>
  </si>
  <si>
    <t>○</t>
  </si>
  <si>
    <t>小松市開発公社</t>
    <rPh sb="0" eb="3">
      <t>コマツシ</t>
    </rPh>
    <rPh sb="3" eb="5">
      <t>カイハツ</t>
    </rPh>
    <rPh sb="5" eb="7">
      <t>コウシャ</t>
    </rPh>
    <phoneticPr fontId="30"/>
  </si>
  <si>
    <t>小松市施設管理公社</t>
    <rPh sb="0" eb="3">
      <t>コマツシ</t>
    </rPh>
    <rPh sb="3" eb="5">
      <t>シセツ</t>
    </rPh>
    <rPh sb="5" eb="7">
      <t>カンリ</t>
    </rPh>
    <rPh sb="7" eb="9">
      <t>コウシャ</t>
    </rPh>
    <phoneticPr fontId="30"/>
  </si>
  <si>
    <t>こまつ賑わいセンター</t>
    <rPh sb="3" eb="4">
      <t>ニギ</t>
    </rPh>
    <phoneticPr fontId="30"/>
  </si>
  <si>
    <t>こまつ看護学校</t>
    <rPh sb="3" eb="5">
      <t>カンゴ</t>
    </rPh>
    <rPh sb="5" eb="7">
      <t>ガッコウ</t>
    </rPh>
    <phoneticPr fontId="30"/>
  </si>
  <si>
    <t>蛍舞</t>
    <rPh sb="0" eb="1">
      <t>ホタル</t>
    </rPh>
    <rPh sb="1" eb="2">
      <t>マイ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</si>
  <si>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</si>
  <si>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</si>
  <si>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</si>
  <si>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</si>
  <si>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</si>
  <si>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</si>
  <si>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</si>
  <si>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</si>
  <si>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</si>
  <si>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</si>
  <si>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減少傾向にあり、NEXT10年ビジョン・アクションプラン（平成27年度策定）の目標値として定めているとおり、全会計の市債残高を圧縮し、公債費の負担及び将来負担の軽減に努めているところであ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</si>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</sst>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71307</c:v>
                </c:pt>
                <c:pt idx="1">
                  <c:v>80531</c:v>
                </c:pt>
                <c:pt idx="2">
                  <c:v>52420</c:v>
                </c:pt>
                <c:pt idx="3">
                  <c:v>53528</c:v>
                </c:pt>
                <c:pt idx="4">
                  <c:v>58414</c:v>
                </c:pt>
              </c:numCache>
            </c:numRef>
          </c:val>
          <c:smooth val="0"/>
        </c:ser>
        <c:dLbls>
          <c:showLegendKey val="0"/>
          <c:showVal val="0"/>
          <c:showCatName val="0"/>
          <c:showSerName val="0"/>
          <c:showPercent val="0"/>
          <c:showBubbleSize val="0"/>
        </c:dLbls>
        <c:marker val="1"/>
        <c:smooth val="0"/>
        <c:axId val="122371072"/>
        <c:axId val="122373248"/>
      </c:lineChart>
      <c:catAx>
        <c:axId val="12237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373248"/>
        <c:crosses val="autoZero"/>
        <c:auto val="1"/>
        <c:lblAlgn val="ctr"/>
        <c:lblOffset val="100"/>
        <c:tickLblSkip val="1"/>
        <c:tickMarkSkip val="1"/>
        <c:noMultiLvlLbl val="0"/>
      </c:catAx>
      <c:valAx>
        <c:axId val="1223732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37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2.46</c:v>
                </c:pt>
                <c:pt idx="1">
                  <c:v>2.4500000000000002</c:v>
                </c:pt>
                <c:pt idx="2">
                  <c:v>2.0699999999999998</c:v>
                </c:pt>
                <c:pt idx="3">
                  <c:v>2.37</c:v>
                </c:pt>
                <c:pt idx="4">
                  <c:v>2.21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6.91</c:v>
                </c:pt>
                <c:pt idx="1">
                  <c:v>7.47</c:v>
                </c:pt>
                <c:pt idx="2">
                  <c:v>8.36</c:v>
                </c:pt>
                <c:pt idx="3">
                  <c:v>8.91</c:v>
                </c:pt>
                <c:pt idx="4">
                  <c:v>8.98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5882752"/>
        <c:axId val="12588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0.86</c:v>
                </c:pt>
                <c:pt idx="1">
                  <c:v>1.22</c:v>
                </c:pt>
                <c:pt idx="2">
                  <c:v>0.28999999999999998</c:v>
                </c:pt>
                <c:pt idx="3">
                  <c:v>0.32</c:v>
                </c:pt>
                <c:pt idx="4">
                  <c:v>-1.39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5882752"/>
        <c:axId val="125884672"/>
      </c:lineChart>
      <c:catAx>
        <c:axId val="1258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884672"/>
        <c:crosses val="autoZero"/>
        <c:auto val="1"/>
        <c:lblAlgn val="ctr"/>
        <c:lblOffset val="100"/>
        <c:tickLblSkip val="1"/>
        <c:tickMarkSkip val="1"/>
        <c:noMultiLvlLbl val="0"/>
      </c:catAx>
      <c:valAx>
        <c:axId val="12588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8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小松市簡易水道事業特別会計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小松市農業集落事業特別会計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0.34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小松市国民健康保険事業特別会計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0.71</c:v>
                </c:pt>
                <c:pt idx="2">
                  <c:v>#N/A</c:v>
                </c:pt>
                <c:pt idx="3">
                  <c:v>0.32</c:v>
                </c:pt>
                <c:pt idx="4">
                  <c:v>#N/A</c:v>
                </c:pt>
                <c:pt idx="5">
                  <c:v>0.96</c:v>
                </c:pt>
                <c:pt idx="6">
                  <c:v>#N/A</c:v>
                </c:pt>
                <c:pt idx="7">
                  <c:v>1.22</c:v>
                </c:pt>
                <c:pt idx="8">
                  <c:v>#N/A</c:v>
                </c:pt>
                <c:pt idx="9">
                  <c:v>0.54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小松市介護保険事業特別会計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0.08</c:v>
                </c:pt>
                <c:pt idx="4">
                  <c:v>#N/A</c:v>
                </c:pt>
                <c:pt idx="5">
                  <c:v>0.25</c:v>
                </c:pt>
                <c:pt idx="6">
                  <c:v>#N/A</c:v>
                </c:pt>
                <c:pt idx="7">
                  <c:v>0.36</c:v>
                </c:pt>
                <c:pt idx="8">
                  <c:v>#N/A</c:v>
                </c:pt>
                <c:pt idx="9">
                  <c:v>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小松市公共下水道事業会計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c:v>
                </c:pt>
                <c:pt idx="2">
                  <c:v>#N/A</c:v>
                </c:pt>
                <c:pt idx="3">
                  <c:v>1.48</c:v>
                </c:pt>
                <c:pt idx="4">
                  <c:v>#N/A</c:v>
                </c:pt>
                <c:pt idx="5">
                  <c:v>1.63</c:v>
                </c:pt>
                <c:pt idx="6">
                  <c:v>#N/A</c:v>
                </c:pt>
                <c:pt idx="7">
                  <c:v>0.66</c:v>
                </c:pt>
                <c:pt idx="8">
                  <c:v>#N/A</c:v>
                </c:pt>
                <c:pt idx="9">
                  <c:v>2.08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2.4500000000000002</c:v>
                </c:pt>
                <c:pt idx="2">
                  <c:v>#N/A</c:v>
                </c:pt>
                <c:pt idx="3">
                  <c:v>2.4500000000000002</c:v>
                </c:pt>
                <c:pt idx="4">
                  <c:v>#N/A</c:v>
                </c:pt>
                <c:pt idx="5">
                  <c:v>2.0699999999999998</c:v>
                </c:pt>
                <c:pt idx="6">
                  <c:v>#N/A</c:v>
                </c:pt>
                <c:pt idx="7">
                  <c:v>2.37</c:v>
                </c:pt>
                <c:pt idx="8">
                  <c:v>#N/A</c:v>
                </c:pt>
                <c:pt idx="9">
                  <c:v>2.2000000000000002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小松市水道事業会計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c:v>
                </c:pt>
                <c:pt idx="2">
                  <c:v>#N/A</c:v>
                </c:pt>
                <c:pt idx="3">
                  <c:v>4.0599999999999996</c:v>
                </c:pt>
                <c:pt idx="4">
                  <c:v>#N/A</c:v>
                </c:pt>
                <c:pt idx="5">
                  <c:v>4.84</c:v>
                </c:pt>
                <c:pt idx="6">
                  <c:v>#N/A</c:v>
                </c:pt>
                <c:pt idx="7">
                  <c:v>6.39</c:v>
                </c:pt>
                <c:pt idx="8">
                  <c:v>#N/A</c:v>
                </c:pt>
                <c:pt idx="9">
                  <c:v>8.36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国民健康保険小松市民病院事業会計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10.62</c:v>
                </c:pt>
                <c:pt idx="2">
                  <c:v>#N/A</c:v>
                </c:pt>
                <c:pt idx="3">
                  <c:v>9.66</c:v>
                </c:pt>
                <c:pt idx="4">
                  <c:v>#N/A</c:v>
                </c:pt>
                <c:pt idx="5">
                  <c:v>11.77</c:v>
                </c:pt>
                <c:pt idx="6">
                  <c:v>#N/A</c:v>
                </c:pt>
                <c:pt idx="7">
                  <c:v>12.35</c:v>
                </c:pt>
                <c:pt idx="8">
                  <c:v>#N/A</c:v>
                </c:pt>
                <c:pt idx="9">
                  <c:v>12.04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9001344"/>
        <c:axId val="129002880"/>
      </c:barChart>
      <c:catAx>
        <c:axId val="12900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02880"/>
        <c:crosses val="autoZero"/>
        <c:auto val="1"/>
        <c:lblAlgn val="ctr"/>
        <c:lblOffset val="100"/>
        <c:tickLblSkip val="1"/>
        <c:tickMarkSkip val="1"/>
        <c:noMultiLvlLbl val="0"/>
      </c:catAx>
      <c:valAx>
        <c:axId val="12900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0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5690</c:v>
                </c:pt>
                <c:pt idx="5">
                  <c:v>5860</c:v>
                </c:pt>
                <c:pt idx="8">
                  <c:v>6029</c:v>
                </c:pt>
                <c:pt idx="11">
                  <c:v>5883</c:v>
                </c:pt>
                <c:pt idx="14">
                  <c:v>5864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60</c:v>
                </c:pt>
                <c:pt idx="3">
                  <c:v>59</c:v>
                </c:pt>
                <c:pt idx="6">
                  <c:v>57</c:v>
                </c:pt>
                <c:pt idx="9">
                  <c:v>30</c:v>
                </c:pt>
                <c:pt idx="12">
                  <c:v>29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2385</c:v>
                </c:pt>
                <c:pt idx="3">
                  <c:v>2403</c:v>
                </c:pt>
                <c:pt idx="6">
                  <c:v>2425</c:v>
                </c:pt>
                <c:pt idx="9">
                  <c:v>2517</c:v>
                </c:pt>
                <c:pt idx="12">
                  <c:v>2507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6706</c:v>
                </c:pt>
                <c:pt idx="3">
                  <c:v>6647</c:v>
                </c:pt>
                <c:pt idx="6">
                  <c:v>6529</c:v>
                </c:pt>
                <c:pt idx="9">
                  <c:v>6545</c:v>
                </c:pt>
                <c:pt idx="12">
                  <c:v>6515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242816"/>
        <c:axId val="12824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3464</c:v>
                </c:pt>
                <c:pt idx="2">
                  <c:v>#N/A</c:v>
                </c:pt>
                <c:pt idx="3">
                  <c:v>#N/A</c:v>
                </c:pt>
                <c:pt idx="4">
                  <c:v>3252</c:v>
                </c:pt>
                <c:pt idx="5">
                  <c:v>#N/A</c:v>
                </c:pt>
                <c:pt idx="6">
                  <c:v>#N/A</c:v>
                </c:pt>
                <c:pt idx="7">
                  <c:v>2985</c:v>
                </c:pt>
                <c:pt idx="8">
                  <c:v>#N/A</c:v>
                </c:pt>
                <c:pt idx="9">
                  <c:v>#N/A</c:v>
                </c:pt>
                <c:pt idx="10">
                  <c:v>3211</c:v>
                </c:pt>
                <c:pt idx="11">
                  <c:v>#N/A</c:v>
                </c:pt>
                <c:pt idx="12">
                  <c:v>#N/A</c:v>
                </c:pt>
                <c:pt idx="13">
                  <c:v>3189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242816"/>
        <c:axId val="128244736"/>
      </c:lineChart>
      <c:catAx>
        <c:axId val="12824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44736"/>
        <c:crosses val="autoZero"/>
        <c:auto val="1"/>
        <c:lblAlgn val="ctr"/>
        <c:lblOffset val="100"/>
        <c:tickLblSkip val="1"/>
        <c:tickMarkSkip val="1"/>
        <c:noMultiLvlLbl val="0"/>
      </c:catAx>
      <c:valAx>
        <c:axId val="12824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4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61405</c:v>
                </c:pt>
                <c:pt idx="5">
                  <c:v>61034</c:v>
                </c:pt>
                <c:pt idx="8">
                  <c:v>59943</c:v>
                </c:pt>
                <c:pt idx="11">
                  <c:v>58832</c:v>
                </c:pt>
                <c:pt idx="14">
                  <c:v>58005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15832</c:v>
                </c:pt>
                <c:pt idx="5">
                  <c:v>15593</c:v>
                </c:pt>
                <c:pt idx="8">
                  <c:v>14251</c:v>
                </c:pt>
                <c:pt idx="11">
                  <c:v>14377</c:v>
                </c:pt>
                <c:pt idx="14">
                  <c:v>14265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3685</c:v>
                </c:pt>
                <c:pt idx="5">
                  <c:v>4208</c:v>
                </c:pt>
                <c:pt idx="8">
                  <c:v>4650</c:v>
                </c:pt>
                <c:pt idx="11">
                  <c:v>4974</c:v>
                </c:pt>
                <c:pt idx="14">
                  <c:v>5245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167</c:v>
                </c:pt>
                <c:pt idx="3">
                  <c:v>447</c:v>
                </c:pt>
                <c:pt idx="6">
                  <c:v>5</c:v>
                </c:pt>
                <c:pt idx="9">
                  <c:v>314</c:v>
                </c:pt>
                <c:pt idx="12">
                  <c:v>357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5587</c:v>
                </c:pt>
                <c:pt idx="3">
                  <c:v>5190</c:v>
                </c:pt>
                <c:pt idx="6">
                  <c:v>4677</c:v>
                </c:pt>
                <c:pt idx="9">
                  <c:v>4473</c:v>
                </c:pt>
                <c:pt idx="12">
                  <c:v>4685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c:v>
                </c:pt>
                <c:pt idx="3">
                  <c:v>20</c:v>
                </c:pt>
                <c:pt idx="6">
                  <c:v>17</c:v>
                </c:pt>
                <c:pt idx="9">
                  <c:v>12</c:v>
                </c:pt>
                <c:pt idx="12">
                  <c:v>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41206</c:v>
                </c:pt>
                <c:pt idx="3">
                  <c:v>40722</c:v>
                </c:pt>
                <c:pt idx="6">
                  <c:v>40291</c:v>
                </c:pt>
                <c:pt idx="9">
                  <c:v>39245</c:v>
                </c:pt>
                <c:pt idx="12">
                  <c:v>38454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2530</c:v>
                </c:pt>
                <c:pt idx="3">
                  <c:v>2178</c:v>
                </c:pt>
                <c:pt idx="6">
                  <c:v>1847</c:v>
                </c:pt>
                <c:pt idx="9">
                  <c:v>1659</c:v>
                </c:pt>
                <c:pt idx="12">
                  <c:v>1517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70905</c:v>
                </c:pt>
                <c:pt idx="3">
                  <c:v>70660</c:v>
                </c:pt>
                <c:pt idx="6">
                  <c:v>68824</c:v>
                </c:pt>
                <c:pt idx="9">
                  <c:v>66589</c:v>
                </c:pt>
                <c:pt idx="12">
                  <c:v>65595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825920"/>
        <c:axId val="12182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39496</c:v>
                </c:pt>
                <c:pt idx="2">
                  <c:v>#N/A</c:v>
                </c:pt>
                <c:pt idx="3">
                  <c:v>#N/A</c:v>
                </c:pt>
                <c:pt idx="4">
                  <c:v>38383</c:v>
                </c:pt>
                <c:pt idx="5">
                  <c:v>#N/A</c:v>
                </c:pt>
                <c:pt idx="6">
                  <c:v>#N/A</c:v>
                </c:pt>
                <c:pt idx="7">
                  <c:v>36817</c:v>
                </c:pt>
                <c:pt idx="8">
                  <c:v>#N/A</c:v>
                </c:pt>
                <c:pt idx="9">
                  <c:v>#N/A</c:v>
                </c:pt>
                <c:pt idx="10">
                  <c:v>34108</c:v>
                </c:pt>
                <c:pt idx="11">
                  <c:v>#N/A</c:v>
                </c:pt>
                <c:pt idx="12">
                  <c:v>#N/A</c:v>
                </c:pt>
                <c:pt idx="13">
                  <c:v>33101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825920"/>
        <c:axId val="121825152"/>
      </c:lineChart>
      <c:catAx>
        <c:axId val="1218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825152"/>
        <c:crosses val="autoZero"/>
        <c:auto val="1"/>
        <c:lblAlgn val="ctr"/>
        <c:lblOffset val="100"/>
        <c:tickLblSkip val="1"/>
        <c:tickMarkSkip val="1"/>
        <c:noMultiLvlLbl val="0"/>
      </c:catAx>
      <c:valAx>
        <c:axId val="12182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{2537A4A6-43C1-4F7C-9F36-2928CB59D68E}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{2002F109-0A20-4165-AA10-A591CA58DBAB}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{72530ECB-62D4-4E58-A7D2-BA5A1A1EFE7E}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{94C24C9E-5733-442E-93BC-00DCDE19D5BF}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{589876D4-DD40-4638-9999-9AA6F03CB540}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{227C9D67-0FD8-4E43-9928-ABB9EDFD79ED}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{19A8384E-9471-4C9D-BF2A-B771E1097692}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{63CE8B21-A5E3-49E0-A71E-8A1622EB4D34}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{6F6B90FF-FCAB-4D6E-BB63-7D6BA0035555}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{2368B040-C3FD-42C4-8A03-6F9357A2B21D}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9865984"/>
        <c:axId val="129761664"/>
      </c:scatterChart>
      <c:valAx>
        <c:axId val="129865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761664"/>
        <c:crosses val="autoZero"/>
        <c:crossBetween val="midCat"/>
      </c:valAx>
      <c:valAx>
        <c:axId val="129761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865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{F9E5E329-107B-40CF-B487-CD7E45428354}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{E37B4048-6990-4704-9489-C12A5A12CF8C}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{54C4A97C-B0C8-4A65-8391-CA9CD3AE7503}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106329732039308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{0252B287-47AB-4DD3-B603-E1039885A784}</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234762720323434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{E0222C31-2120-4FC9-B5A0-D248D02B38B3}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c:v>
                </c:pt>
                <c:pt idx="1">
                  <c:v>17.2</c:v>
                </c:pt>
                <c:pt idx="2">
                  <c:v>16.100000000000001</c:v>
                </c:pt>
                <c:pt idx="3">
                  <c:v>15.7</c:v>
                </c:pt>
                <c:pt idx="4">
                  <c:v>15.6</c:v>
                </c:pt>
              </c:numCache>
            </c:numRef>
          </c:xVal>
          <c:yVal>
            <c:numRef>
              <c:f>公会計指標分析・財政指標組合せ分析表!$K$73:$O$73</c:f>
              <c:numCache>
                <c:formatCode>#,##0.0;"▲ "#,##0.0</c:formatCode>
                <c:ptCount val="5"/>
                <c:pt idx="0">
                  <c:v>196.9</c:v>
                </c:pt>
                <c:pt idx="1">
                  <c:v>190.3</c:v>
                </c:pt>
                <c:pt idx="2">
                  <c:v>186.2</c:v>
                </c:pt>
                <c:pt idx="3">
                  <c:v>168.8</c:v>
                </c:pt>
                <c:pt idx="4">
                  <c:v>164.9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{338E5452-598C-4862-8C9D-30ACF28F24FD}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{42065A6E-7550-4F58-BF2E-B7915DC66677}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{4BC6035E-2D33-4ADC-81D8-6F1DB558D9A7}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71025560929370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{563A56DB-42B9-41A2-9C08-21DCF26F816A}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70066891433370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{228A3723-D51F-4547-AC10-47AB24A213D4}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9800448"/>
        <c:axId val="129819008"/>
      </c:scatterChart>
      <c:valAx>
        <c:axId val="129800448"/>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819008"/>
        <c:crosses val="autoZero"/>
        <c:crossBetween val="midCat"/>
      </c:valAx>
      <c:valAx>
        <c:axId val="129819008"/>
        <c:scaling>
          <c:orientation val="minMax"/>
          <c:max val="2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80044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平成２８年度は、市債償還のピーク期が過ぎ、前年度と比べ実質公債費は若干の減少（</a:t>
          </a:r>
          <a:r>
            <a:rPr lang="en-US" altLang="ja-JP" sz="1100" b="0" i="0" baseline="0">
              <a:solidFill>
                <a:schemeClr val="dk1"/>
              </a:solidFill>
              <a:effectLst/>
              <a:latin typeface="+mn-lt"/>
              <a:ea typeface="+mn-ea"/>
              <a:cs typeface="+mn-cs"/>
            </a:rPr>
            <a:t>19,374</a:t>
          </a:r>
          <a:r>
            <a:rPr lang="ja-JP" altLang="ja-JP" sz="1100" b="0" i="0" baseline="0">
              <a:solidFill>
                <a:schemeClr val="dk1"/>
              </a:solidFill>
              <a:effectLst/>
              <a:latin typeface="+mn-lt"/>
              <a:ea typeface="+mn-ea"/>
              <a:cs typeface="+mn-cs"/>
            </a:rPr>
            <a:t>千円）であったが、標準財政規模の減少により実質公債費比率（単年度）は若干（</a:t>
          </a:r>
          <a:r>
            <a:rPr lang="en-US" altLang="ja-JP" sz="1100" b="0" i="0" baseline="0">
              <a:solidFill>
                <a:schemeClr val="dk1"/>
              </a:solidFill>
              <a:effectLst/>
              <a:latin typeface="+mn-lt"/>
              <a:ea typeface="+mn-ea"/>
              <a:cs typeface="+mn-cs"/>
            </a:rPr>
            <a:t>0.005</a:t>
          </a:r>
          <a:r>
            <a:rPr lang="ja-JP" altLang="ja-JP" sz="1100" b="0" i="0" baseline="0">
              <a:solidFill>
                <a:schemeClr val="dk1"/>
              </a:solidFill>
              <a:effectLst/>
              <a:latin typeface="+mn-lt"/>
              <a:ea typeface="+mn-ea"/>
              <a:cs typeface="+mn-cs"/>
            </a:rPr>
            <a:t>ポイント）増加した。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過去に実施した大型プロジェクトや国の経済対策に伴って発行した市債の償還はピーク期を過ぎたものの、依然として類似団体、全国平均及び県内平均を大きく上回っている状況となっている。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今後も、一般会計においては事業の選択と集中による市債発行額の管理、財政状況に応じた繰上償還の実施等により、実質公債費比率の改善を図る。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過去に実施した大型プロジェクト、道路や学校等の社会資本整備や国の数次にわたる経済対策に伴う市債発行により、類似団体平均、全国平均、県内平均を大きく上回っている。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また、本市は人口規模に比べて市域が広く、集落が市全体に点在しているため、下水道事業を実施するにあたり管渠延長が長くなるなど、整備に多大な経費を要していることも要因の一つである。</a:t>
          </a:r>
          <a:endParaRPr lang="ja-JP" altLang="ja-JP" sz="1400">
            <a:effectLst/>
          </a:endParaRPr>
        </a:p>
        <a:p>
          <a:pPr rtl="0"/>
          <a:r>
            <a:rPr lang="ja-JP" altLang="ja-JP" sz="1100" b="0" i="0" baseline="0">
              <a:solidFill>
                <a:schemeClr val="dk1"/>
              </a:solidFill>
              <a:effectLst/>
              <a:latin typeface="+mn-lt"/>
              <a:ea typeface="+mn-ea"/>
              <a:cs typeface="+mn-cs"/>
            </a:rPr>
            <a:t>　平成２８年度は、こまつ賑わいセンターに係る損失補償等負担見込額の増があったものの、市債の発行抑制や繰上償還による市債残高の減少、基金残高の増加、債務負担支出予定額の減少等により、前年度より改善した。　</a:t>
          </a:r>
          <a:endParaRPr lang="ja-JP" altLang="ja-JP" sz="1400">
            <a:effectLst/>
          </a:endParaRPr>
        </a:p>
        <a:p>
          <a:pPr rtl="0"/>
          <a:r>
            <a:rPr lang="ja-JP" altLang="ja-JP" sz="1100" b="0" i="0" baseline="0">
              <a:solidFill>
                <a:schemeClr val="dk1"/>
              </a:solidFill>
              <a:effectLst/>
              <a:latin typeface="+mn-lt"/>
              <a:ea typeface="+mn-ea"/>
              <a:cs typeface="+mn-cs"/>
            </a:rPr>
            <a:t>　今後も、</a:t>
          </a:r>
          <a:r>
            <a:rPr lang="en-US" altLang="ja-JP" sz="1100" b="0" i="0" baseline="0">
              <a:solidFill>
                <a:schemeClr val="dk1"/>
              </a:solidFill>
              <a:effectLst/>
              <a:latin typeface="+mn-lt"/>
              <a:ea typeface="+mn-ea"/>
              <a:cs typeface="+mn-cs"/>
            </a:rPr>
            <a:t>NEXT</a:t>
          </a:r>
          <a:r>
            <a:rPr lang="ja-JP" altLang="ja-JP" sz="1100" b="0" i="0" baseline="0">
              <a:solidFill>
                <a:schemeClr val="dk1"/>
              </a:solidFill>
              <a:effectLst/>
              <a:latin typeface="+mn-lt"/>
              <a:ea typeface="+mn-ea"/>
              <a:cs typeface="+mn-cs"/>
            </a:rPr>
            <a:t>10年ビジョン・アクションプラン（平成2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年度策定）の目標値として定めているとおり、全会計の市債残高を圧縮し、将来負担の軽減に努める。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108,655
107,021
371.05
43,257,868
42,668,703
547,991
24,842,591
65,595,072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164.9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108,655
107,021
371.05
43,257,868
42,668,703
547,991
24,842,591
65,595,072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108,655
107,021
371.05
43,257,868
42,668,703
547,991
24,842,591
65,595,072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108,655
107,021
371.05
43,257,868
42,668,703
547,991
24,842,591
65,595,072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164.9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リーマンショック後の法人市民税の減収等により財政力指数は低下傾向にあったが，平成２５年度には法人市民税の回復により前年度を上回り，その後も維持している。</a:t>
          </a:r>
        </a:p>
        <a:p>
          <a:r>
            <a:rPr kumimoji="1" lang="ja-JP" altLang="en-US" sz="1300">
              <a:latin typeface="ＭＳ Ｐゴシック"/>
            </a:rPr>
            <a:t>　本市の類似団体には，不交付団体があるなど比較的財政力が高い団体が多く，類似団体中の順位は低いものの，全国や県内平均と比べると比較的高い状況である。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146050</xdr:rowOff>
    </xdr:to>
    <xdr:cxnSp macro="">
      <xdr:nvCxnSpPr>
        <xdr:cNvPr id="70" name="直線コネクタ 69"/>
        <xdr:cNvCxnSpPr/>
      </xdr:nvCxnSpPr>
      <xdr:spPr>
        <a:xfrm flipV="1">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163285</xdr:rowOff>
    </xdr:to>
    <xdr:cxnSp macro="">
      <xdr:nvCxnSpPr>
        <xdr:cNvPr id="73" name="直線コネクタ 72"/>
        <xdr:cNvCxnSpPr/>
      </xdr:nvCxnSpPr>
      <xdr:spPr>
        <a:xfrm flipV="1">
          <a:off x="3225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9072</xdr:rowOff>
    </xdr:to>
    <xdr:cxnSp macro="">
      <xdr:nvCxnSpPr>
        <xdr:cNvPr id="79" name="直線コネクタ 78"/>
        <xdr:cNvCxnSpPr/>
      </xdr:nvCxnSpPr>
      <xdr:spPr>
        <a:xfrm flipV="1">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9" name="円/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1" name="円/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2" name="テキスト ボックス 9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7" name="円/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平成２８年度は，保育所民営化や認定こども園への移行，こども医療費窓口無料化の通年化等による扶助費の増加や，法人市民税，地方消費税交付金等の減少により，前年度より２．７ポイント増となった。</a:t>
          </a:r>
        </a:p>
        <a:p>
          <a:r>
            <a:rPr kumimoji="1" lang="ja-JP" altLang="en-US" sz="1300">
              <a:latin typeface="ＭＳ Ｐゴシック"/>
            </a:rPr>
            <a:t>　類似団体平均、全国平均及び県内平均と比較しても上回る値となっており、今後も事業の選択と集中による市債発行額の抑制、財政状況に応じた繰上償還の実施により公債費の圧縮に努めるなど、経常経費の削減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157480</xdr:rowOff>
    </xdr:to>
    <xdr:cxnSp macro="">
      <xdr:nvCxnSpPr>
        <xdr:cNvPr id="131" name="直線コネクタ 130"/>
        <xdr:cNvCxnSpPr/>
      </xdr:nvCxnSpPr>
      <xdr:spPr>
        <a:xfrm>
          <a:off x="4114800" y="1117142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7874</xdr:rowOff>
    </xdr:from>
    <xdr:to>
      <xdr:col>6</xdr:col>
      <xdr:colOff>0</xdr:colOff>
      <xdr:row>65</xdr:row>
      <xdr:rowOff>27178</xdr:rowOff>
    </xdr:to>
    <xdr:cxnSp macro="">
      <xdr:nvCxnSpPr>
        <xdr:cNvPr id="134" name="直線コネクタ 133"/>
        <xdr:cNvCxnSpPr/>
      </xdr:nvCxnSpPr>
      <xdr:spPr>
        <a:xfrm>
          <a:off x="3225800" y="1115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126238</xdr:rowOff>
    </xdr:from>
    <xdr:to>
      <xdr:col>4</xdr:col>
      <xdr:colOff>482600</xdr:colOff>
      <xdr:row>65</xdr:row>
      <xdr:rowOff>7874</xdr:rowOff>
    </xdr:to>
    <xdr:cxnSp macro="">
      <xdr:nvCxnSpPr>
        <xdr:cNvPr id="137" name="直線コネクタ 136"/>
        <xdr:cNvCxnSpPr/>
      </xdr:nvCxnSpPr>
      <xdr:spPr>
        <a:xfrm>
          <a:off x="2336800" y="110990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126238</xdr:rowOff>
    </xdr:from>
    <xdr:to>
      <xdr:col>3</xdr:col>
      <xdr:colOff>279400</xdr:colOff>
      <xdr:row>65</xdr:row>
      <xdr:rowOff>32004</xdr:rowOff>
    </xdr:to>
    <xdr:cxnSp macro="">
      <xdr:nvCxnSpPr>
        <xdr:cNvPr id="140" name="直線コネクタ 139"/>
        <xdr:cNvCxnSpPr/>
      </xdr:nvCxnSpPr>
      <xdr:spPr>
        <a:xfrm flipV="1">
          <a:off x="1447800" y="1109903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50" name="円/楕円 149"/>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1"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147828</xdr:rowOff>
    </xdr:from>
    <xdr:to>
      <xdr:col>6</xdr:col>
      <xdr:colOff>50800</xdr:colOff>
      <xdr:row>65</xdr:row>
      <xdr:rowOff>77978</xdr:rowOff>
    </xdr:to>
    <xdr:sp macro="" textlink="">
      <xdr:nvSpPr>
        <xdr:cNvPr id="152" name="円/楕円 151"/>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53" name="テキスト ボックス 152"/>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128524</xdr:rowOff>
    </xdr:from>
    <xdr:to>
      <xdr:col>4</xdr:col>
      <xdr:colOff>533400</xdr:colOff>
      <xdr:row>65</xdr:row>
      <xdr:rowOff>58674</xdr:rowOff>
    </xdr:to>
    <xdr:sp macro="" textlink="">
      <xdr:nvSpPr>
        <xdr:cNvPr id="154" name="円/楕円 153"/>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43451</xdr:rowOff>
    </xdr:from>
    <xdr:ext cx="762000" cy="259045"/>
    <xdr:sp macro="" textlink="">
      <xdr:nvSpPr>
        <xdr:cNvPr id="155" name="テキスト ボックス 154"/>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6" name="円/楕円 155"/>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7" name="テキスト ボックス 156"/>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152654</xdr:rowOff>
    </xdr:from>
    <xdr:to>
      <xdr:col>2</xdr:col>
      <xdr:colOff>127000</xdr:colOff>
      <xdr:row>65</xdr:row>
      <xdr:rowOff>82804</xdr:rowOff>
    </xdr:to>
    <xdr:sp macro="" textlink="">
      <xdr:nvSpPr>
        <xdr:cNvPr id="158" name="円/楕円 157"/>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67581</xdr:rowOff>
    </xdr:from>
    <xdr:ext cx="762000" cy="259045"/>
    <xdr:sp macro="" textlink="">
      <xdr:nvSpPr>
        <xdr:cNvPr id="159" name="テキスト ボックス 158"/>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集中改革プラン等の実施による職員数の削減により人口１人当たりの職員数は類似団体平均、全国平均及び県内平均を下回っている。</a:t>
          </a:r>
        </a:p>
        <a:p>
          <a:r>
            <a:rPr kumimoji="1" lang="ja-JP" altLang="en-US" sz="1300">
              <a:latin typeface="ＭＳ Ｐゴシック"/>
            </a:rPr>
            <a:t>　また固定費の圧縮等により物件費の圧縮も図っており、その結果、人件費・物件費等の類似団体平均、全国・県内平均を下回っている状況である。</a:t>
          </a:r>
        </a:p>
        <a:p>
          <a:r>
            <a:rPr kumimoji="1" lang="ja-JP" altLang="en-US" sz="1300">
              <a:latin typeface="ＭＳ Ｐゴシック"/>
            </a:rPr>
            <a:t>　今後も、定員管理の適正実施や固定費の圧縮等により、人件費や物件費等の圧縮を図る。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143739</xdr:rowOff>
    </xdr:from>
    <xdr:to>
      <xdr:col>7</xdr:col>
      <xdr:colOff>152400</xdr:colOff>
      <xdr:row>81</xdr:row>
      <xdr:rowOff>170988</xdr:rowOff>
    </xdr:to>
    <xdr:cxnSp macro="">
      <xdr:nvCxnSpPr>
        <xdr:cNvPr id="196" name="直線コネクタ 195"/>
        <xdr:cNvCxnSpPr/>
      </xdr:nvCxnSpPr>
      <xdr:spPr>
        <a:xfrm flipV="1">
          <a:off x="4114800" y="14031189"/>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170988</xdr:rowOff>
    </xdr:from>
    <xdr:to>
      <xdr:col>6</xdr:col>
      <xdr:colOff>0</xdr:colOff>
      <xdr:row>82</xdr:row>
      <xdr:rowOff>27218</xdr:rowOff>
    </xdr:to>
    <xdr:cxnSp macro="">
      <xdr:nvCxnSpPr>
        <xdr:cNvPr id="199" name="直線コネクタ 198"/>
        <xdr:cNvCxnSpPr/>
      </xdr:nvCxnSpPr>
      <xdr:spPr>
        <a:xfrm flipV="1">
          <a:off x="3225800" y="14058438"/>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117143</xdr:rowOff>
    </xdr:from>
    <xdr:to>
      <xdr:col>4</xdr:col>
      <xdr:colOff>482600</xdr:colOff>
      <xdr:row>82</xdr:row>
      <xdr:rowOff>27218</xdr:rowOff>
    </xdr:to>
    <xdr:cxnSp macro="">
      <xdr:nvCxnSpPr>
        <xdr:cNvPr id="202" name="直線コネクタ 201"/>
        <xdr:cNvCxnSpPr/>
      </xdr:nvCxnSpPr>
      <xdr:spPr>
        <a:xfrm>
          <a:off x="2336800" y="14004593"/>
          <a:ext cx="889000" cy="8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117143</xdr:rowOff>
    </xdr:from>
    <xdr:to>
      <xdr:col>3</xdr:col>
      <xdr:colOff>279400</xdr:colOff>
      <xdr:row>81</xdr:row>
      <xdr:rowOff>143635</xdr:rowOff>
    </xdr:to>
    <xdr:cxnSp macro="">
      <xdr:nvCxnSpPr>
        <xdr:cNvPr id="205" name="直線コネクタ 204"/>
        <xdr:cNvCxnSpPr/>
      </xdr:nvCxnSpPr>
      <xdr:spPr>
        <a:xfrm flipV="1">
          <a:off x="1447800" y="14004593"/>
          <a:ext cx="88900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92939</xdr:rowOff>
    </xdr:from>
    <xdr:to>
      <xdr:col>7</xdr:col>
      <xdr:colOff>203200</xdr:colOff>
      <xdr:row>82</xdr:row>
      <xdr:rowOff>23089</xdr:rowOff>
    </xdr:to>
    <xdr:sp macro="" textlink="">
      <xdr:nvSpPr>
        <xdr:cNvPr id="215" name="円/楕円 214"/>
        <xdr:cNvSpPr/>
      </xdr:nvSpPr>
      <xdr:spPr>
        <a:xfrm>
          <a:off x="4902200" y="139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109466</xdr:rowOff>
    </xdr:from>
    <xdr:ext cx="762000" cy="259045"/>
    <xdr:sp macro="" textlink="">
      <xdr:nvSpPr>
        <xdr:cNvPr id="216" name="人件費・物件費等の状況該当値テキスト"/>
        <xdr:cNvSpPr txBox="1"/>
      </xdr:nvSpPr>
      <xdr:spPr>
        <a:xfrm>
          <a:off x="5041900" y="1382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120188</xdr:rowOff>
    </xdr:from>
    <xdr:to>
      <xdr:col>6</xdr:col>
      <xdr:colOff>50800</xdr:colOff>
      <xdr:row>82</xdr:row>
      <xdr:rowOff>50338</xdr:rowOff>
    </xdr:to>
    <xdr:sp macro="" textlink="">
      <xdr:nvSpPr>
        <xdr:cNvPr id="217" name="円/楕円 216"/>
        <xdr:cNvSpPr/>
      </xdr:nvSpPr>
      <xdr:spPr>
        <a:xfrm>
          <a:off x="4064000" y="140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60515</xdr:rowOff>
    </xdr:from>
    <xdr:ext cx="736600" cy="259045"/>
    <xdr:sp macro="" textlink="">
      <xdr:nvSpPr>
        <xdr:cNvPr id="218" name="テキスト ボックス 217"/>
        <xdr:cNvSpPr txBox="1"/>
      </xdr:nvSpPr>
      <xdr:spPr>
        <a:xfrm>
          <a:off x="3733800" y="1377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147868</xdr:rowOff>
    </xdr:from>
    <xdr:to>
      <xdr:col>4</xdr:col>
      <xdr:colOff>533400</xdr:colOff>
      <xdr:row>82</xdr:row>
      <xdr:rowOff>78018</xdr:rowOff>
    </xdr:to>
    <xdr:sp macro="" textlink="">
      <xdr:nvSpPr>
        <xdr:cNvPr id="219" name="円/楕円 218"/>
        <xdr:cNvSpPr/>
      </xdr:nvSpPr>
      <xdr:spPr>
        <a:xfrm>
          <a:off x="3175000" y="14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88195</xdr:rowOff>
    </xdr:from>
    <xdr:ext cx="762000" cy="259045"/>
    <xdr:sp macro="" textlink="">
      <xdr:nvSpPr>
        <xdr:cNvPr id="220" name="テキスト ボックス 219"/>
        <xdr:cNvSpPr txBox="1"/>
      </xdr:nvSpPr>
      <xdr:spPr>
        <a:xfrm>
          <a:off x="2844800" y="138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66343</xdr:rowOff>
    </xdr:from>
    <xdr:to>
      <xdr:col>3</xdr:col>
      <xdr:colOff>330200</xdr:colOff>
      <xdr:row>81</xdr:row>
      <xdr:rowOff>167943</xdr:rowOff>
    </xdr:to>
    <xdr:sp macro="" textlink="">
      <xdr:nvSpPr>
        <xdr:cNvPr id="221" name="円/楕円 220"/>
        <xdr:cNvSpPr/>
      </xdr:nvSpPr>
      <xdr:spPr>
        <a:xfrm>
          <a:off x="2286000" y="139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6670</xdr:rowOff>
    </xdr:from>
    <xdr:ext cx="762000" cy="259045"/>
    <xdr:sp macro="" textlink="">
      <xdr:nvSpPr>
        <xdr:cNvPr id="222" name="テキスト ボックス 221"/>
        <xdr:cNvSpPr txBox="1"/>
      </xdr:nvSpPr>
      <xdr:spPr>
        <a:xfrm>
          <a:off x="1955800" y="1372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92835</xdr:rowOff>
    </xdr:from>
    <xdr:to>
      <xdr:col>2</xdr:col>
      <xdr:colOff>127000</xdr:colOff>
      <xdr:row>82</xdr:row>
      <xdr:rowOff>22985</xdr:rowOff>
    </xdr:to>
    <xdr:sp macro="" textlink="">
      <xdr:nvSpPr>
        <xdr:cNvPr id="223" name="円/楕円 222"/>
        <xdr:cNvSpPr/>
      </xdr:nvSpPr>
      <xdr:spPr>
        <a:xfrm>
          <a:off x="1397000" y="139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33162</xdr:rowOff>
    </xdr:from>
    <xdr:ext cx="762000" cy="259045"/>
    <xdr:sp macro="" textlink="">
      <xdr:nvSpPr>
        <xdr:cNvPr id="224" name="テキスト ボックス 223"/>
        <xdr:cNvSpPr txBox="1"/>
      </xdr:nvSpPr>
      <xdr:spPr>
        <a:xfrm>
          <a:off x="1066800" y="137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特殊勤務手当の見直しなどを通じて行財政改革に努めており、類似団体平均や全国市平均と比べ、本市はラスパイレス指数が低い水準にある。</a:t>
          </a:r>
        </a:p>
        <a:p>
          <a:r>
            <a:rPr kumimoji="1" lang="ja-JP" altLang="en-US" sz="1200">
              <a:latin typeface="ＭＳ Ｐゴシック"/>
            </a:rPr>
            <a:t>　平成２４年度は、国の給与削減の影響によりラスパイレス指数が</a:t>
          </a:r>
          <a:r>
            <a:rPr kumimoji="1" lang="en-US" altLang="ja-JP" sz="1200">
              <a:latin typeface="ＭＳ Ｐゴシック"/>
            </a:rPr>
            <a:t>100</a:t>
          </a:r>
          <a:r>
            <a:rPr kumimoji="1" lang="ja-JP" altLang="en-US" sz="1200">
              <a:latin typeface="ＭＳ Ｐゴシック"/>
            </a:rPr>
            <a:t>を超えているが、影響がないものとした場合の指数は</a:t>
          </a:r>
          <a:r>
            <a:rPr kumimoji="1" lang="en-US" altLang="ja-JP" sz="1200">
              <a:latin typeface="ＭＳ Ｐゴシック"/>
            </a:rPr>
            <a:t>94.7</a:t>
          </a:r>
          <a:r>
            <a:rPr kumimoji="1" lang="ja-JP" altLang="en-US" sz="1200">
              <a:latin typeface="ＭＳ Ｐゴシック"/>
            </a:rPr>
            <a:t>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167922</xdr:rowOff>
    </xdr:from>
    <xdr:to>
      <xdr:col>24</xdr:col>
      <xdr:colOff>558800</xdr:colOff>
      <xdr:row>82</xdr:row>
      <xdr:rowOff>90311</xdr:rowOff>
    </xdr:to>
    <xdr:cxnSp macro="">
      <xdr:nvCxnSpPr>
        <xdr:cNvPr id="258" name="直線コネクタ 257"/>
        <xdr:cNvCxnSpPr/>
      </xdr:nvCxnSpPr>
      <xdr:spPr>
        <a:xfrm>
          <a:off x="16179800" y="140553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33866</xdr:rowOff>
    </xdr:from>
    <xdr:to>
      <xdr:col>23</xdr:col>
      <xdr:colOff>406400</xdr:colOff>
      <xdr:row>81</xdr:row>
      <xdr:rowOff>167922</xdr:rowOff>
    </xdr:to>
    <xdr:cxnSp macro="">
      <xdr:nvCxnSpPr>
        <xdr:cNvPr id="261" name="直線コネクタ 260"/>
        <xdr:cNvCxnSpPr/>
      </xdr:nvCxnSpPr>
      <xdr:spPr>
        <a:xfrm>
          <a:off x="15290800" y="139213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81</xdr:row>
      <xdr:rowOff>33866</xdr:rowOff>
    </xdr:to>
    <xdr:cxnSp macro="">
      <xdr:nvCxnSpPr>
        <xdr:cNvPr id="264" name="直線コネクタ 263"/>
        <xdr:cNvCxnSpPr/>
      </xdr:nvCxnSpPr>
      <xdr:spPr>
        <a:xfrm>
          <a:off x="14401800" y="138811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165100</xdr:rowOff>
    </xdr:from>
    <xdr:to>
      <xdr:col>21</xdr:col>
      <xdr:colOff>0</xdr:colOff>
      <xdr:row>85</xdr:row>
      <xdr:rowOff>85372</xdr:rowOff>
    </xdr:to>
    <xdr:cxnSp macro="">
      <xdr:nvCxnSpPr>
        <xdr:cNvPr id="267" name="直線コネクタ 266"/>
        <xdr:cNvCxnSpPr/>
      </xdr:nvCxnSpPr>
      <xdr:spPr>
        <a:xfrm flipV="1">
          <a:off x="13512800" y="13881100"/>
          <a:ext cx="889000" cy="7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77" name="円/楕円 276"/>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56038</xdr:rowOff>
    </xdr:from>
    <xdr:ext cx="762000" cy="259045"/>
    <xdr:sp macro="" textlink="">
      <xdr:nvSpPr>
        <xdr:cNvPr id="278"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117122</xdr:rowOff>
    </xdr:from>
    <xdr:to>
      <xdr:col>23</xdr:col>
      <xdr:colOff>457200</xdr:colOff>
      <xdr:row>82</xdr:row>
      <xdr:rowOff>47272</xdr:rowOff>
    </xdr:to>
    <xdr:sp macro="" textlink="">
      <xdr:nvSpPr>
        <xdr:cNvPr id="279" name="円/楕円 278"/>
        <xdr:cNvSpPr/>
      </xdr:nvSpPr>
      <xdr:spPr>
        <a:xfrm>
          <a:off x="16129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57449</xdr:rowOff>
    </xdr:from>
    <xdr:ext cx="736600" cy="259045"/>
    <xdr:sp macro="" textlink="">
      <xdr:nvSpPr>
        <xdr:cNvPr id="280" name="テキスト ボックス 279"/>
        <xdr:cNvSpPr txBox="1"/>
      </xdr:nvSpPr>
      <xdr:spPr>
        <a:xfrm>
          <a:off x="15798800" y="1377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154516</xdr:rowOff>
    </xdr:from>
    <xdr:to>
      <xdr:col>22</xdr:col>
      <xdr:colOff>254000</xdr:colOff>
      <xdr:row>81</xdr:row>
      <xdr:rowOff>84666</xdr:rowOff>
    </xdr:to>
    <xdr:sp macro="" textlink="">
      <xdr:nvSpPr>
        <xdr:cNvPr id="281" name="円/楕円 280"/>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94843</xdr:rowOff>
    </xdr:from>
    <xdr:ext cx="762000" cy="259045"/>
    <xdr:sp macro="" textlink="">
      <xdr:nvSpPr>
        <xdr:cNvPr id="282" name="テキスト ボックス 281"/>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114300</xdr:rowOff>
    </xdr:from>
    <xdr:to>
      <xdr:col>21</xdr:col>
      <xdr:colOff>50800</xdr:colOff>
      <xdr:row>81</xdr:row>
      <xdr:rowOff>44450</xdr:rowOff>
    </xdr:to>
    <xdr:sp macro="" textlink="">
      <xdr:nvSpPr>
        <xdr:cNvPr id="283" name="円/楕円 282"/>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54627</xdr:rowOff>
    </xdr:from>
    <xdr:ext cx="762000" cy="259045"/>
    <xdr:sp macro="" textlink="">
      <xdr:nvSpPr>
        <xdr:cNvPr id="284" name="テキスト ボックス 283"/>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34572</xdr:rowOff>
    </xdr:from>
    <xdr:to>
      <xdr:col>19</xdr:col>
      <xdr:colOff>533400</xdr:colOff>
      <xdr:row>85</xdr:row>
      <xdr:rowOff>136172</xdr:rowOff>
    </xdr:to>
    <xdr:sp macro="" textlink="">
      <xdr:nvSpPr>
        <xdr:cNvPr id="285" name="円/楕円 284"/>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146349</xdr:rowOff>
    </xdr:from>
    <xdr:ext cx="762000" cy="259045"/>
    <xdr:sp macro="" textlink="">
      <xdr:nvSpPr>
        <xdr:cNvPr id="286" name="テキスト ボックス 285"/>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集中改革プラン等の実施による職員数の削減に努めており、前年度よりも改善した。</a:t>
          </a:r>
        </a:p>
        <a:p>
          <a:r>
            <a:rPr kumimoji="1" lang="ja-JP" altLang="en-US" sz="1200">
              <a:latin typeface="ＭＳ Ｐゴシック"/>
            </a:rPr>
            <a:t>　全国平均・県平均のほか、平成２８年度は類似団体平均も下回っており、今後も消防や病院など市民の安全・安心を確保しつつ、民間活力の積極的な活用や業務効率の向上等、全会計を通じた定員管理の適正実施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141097</xdr:rowOff>
    </xdr:from>
    <xdr:to>
      <xdr:col>24</xdr:col>
      <xdr:colOff>558800</xdr:colOff>
      <xdr:row>61</xdr:row>
      <xdr:rowOff>157988</xdr:rowOff>
    </xdr:to>
    <xdr:cxnSp macro="">
      <xdr:nvCxnSpPr>
        <xdr:cNvPr id="319" name="直線コネクタ 318"/>
        <xdr:cNvCxnSpPr/>
      </xdr:nvCxnSpPr>
      <xdr:spPr>
        <a:xfrm flipV="1">
          <a:off x="16179800" y="10599547"/>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157988</xdr:rowOff>
    </xdr:from>
    <xdr:to>
      <xdr:col>23</xdr:col>
      <xdr:colOff>406400</xdr:colOff>
      <xdr:row>62</xdr:row>
      <xdr:rowOff>13081</xdr:rowOff>
    </xdr:to>
    <xdr:cxnSp macro="">
      <xdr:nvCxnSpPr>
        <xdr:cNvPr id="322" name="直線コネクタ 321"/>
        <xdr:cNvCxnSpPr/>
      </xdr:nvCxnSpPr>
      <xdr:spPr>
        <a:xfrm flipV="1">
          <a:off x="15290800" y="1061643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13081</xdr:rowOff>
    </xdr:from>
    <xdr:to>
      <xdr:col>22</xdr:col>
      <xdr:colOff>203200</xdr:colOff>
      <xdr:row>62</xdr:row>
      <xdr:rowOff>46863</xdr:rowOff>
    </xdr:to>
    <xdr:cxnSp macro="">
      <xdr:nvCxnSpPr>
        <xdr:cNvPr id="325" name="直線コネクタ 324"/>
        <xdr:cNvCxnSpPr/>
      </xdr:nvCxnSpPr>
      <xdr:spPr>
        <a:xfrm flipV="1">
          <a:off x="14401800" y="1064298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46863</xdr:rowOff>
    </xdr:from>
    <xdr:to>
      <xdr:col>21</xdr:col>
      <xdr:colOff>0</xdr:colOff>
      <xdr:row>62</xdr:row>
      <xdr:rowOff>75819</xdr:rowOff>
    </xdr:to>
    <xdr:cxnSp macro="">
      <xdr:nvCxnSpPr>
        <xdr:cNvPr id="328" name="直線コネクタ 327"/>
        <xdr:cNvCxnSpPr/>
      </xdr:nvCxnSpPr>
      <xdr:spPr>
        <a:xfrm flipV="1">
          <a:off x="13512800" y="106767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90297</xdr:rowOff>
    </xdr:from>
    <xdr:to>
      <xdr:col>24</xdr:col>
      <xdr:colOff>609600</xdr:colOff>
      <xdr:row>62</xdr:row>
      <xdr:rowOff>20447</xdr:rowOff>
    </xdr:to>
    <xdr:sp macro="" textlink="">
      <xdr:nvSpPr>
        <xdr:cNvPr id="338" name="円/楕円 337"/>
        <xdr:cNvSpPr/>
      </xdr:nvSpPr>
      <xdr:spPr>
        <a:xfrm>
          <a:off x="169672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106824</xdr:rowOff>
    </xdr:from>
    <xdr:ext cx="762000" cy="259045"/>
    <xdr:sp macro="" textlink="">
      <xdr:nvSpPr>
        <xdr:cNvPr id="339" name="定員管理の状況該当値テキスト"/>
        <xdr:cNvSpPr txBox="1"/>
      </xdr:nvSpPr>
      <xdr:spPr>
        <a:xfrm>
          <a:off x="171069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107188</xdr:rowOff>
    </xdr:from>
    <xdr:to>
      <xdr:col>23</xdr:col>
      <xdr:colOff>457200</xdr:colOff>
      <xdr:row>62</xdr:row>
      <xdr:rowOff>37338</xdr:rowOff>
    </xdr:to>
    <xdr:sp macro="" textlink="">
      <xdr:nvSpPr>
        <xdr:cNvPr id="340" name="円/楕円 339"/>
        <xdr:cNvSpPr/>
      </xdr:nvSpPr>
      <xdr:spPr>
        <a:xfrm>
          <a:off x="16129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47515</xdr:rowOff>
    </xdr:from>
    <xdr:ext cx="736600" cy="259045"/>
    <xdr:sp macro="" textlink="">
      <xdr:nvSpPr>
        <xdr:cNvPr id="341" name="テキスト ボックス 340"/>
        <xdr:cNvSpPr txBox="1"/>
      </xdr:nvSpPr>
      <xdr:spPr>
        <a:xfrm>
          <a:off x="15798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133731</xdr:rowOff>
    </xdr:from>
    <xdr:to>
      <xdr:col>22</xdr:col>
      <xdr:colOff>254000</xdr:colOff>
      <xdr:row>62</xdr:row>
      <xdr:rowOff>63881</xdr:rowOff>
    </xdr:to>
    <xdr:sp macro="" textlink="">
      <xdr:nvSpPr>
        <xdr:cNvPr id="342" name="円/楕円 341"/>
        <xdr:cNvSpPr/>
      </xdr:nvSpPr>
      <xdr:spPr>
        <a:xfrm>
          <a:off x="15240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74058</xdr:rowOff>
    </xdr:from>
    <xdr:ext cx="762000" cy="259045"/>
    <xdr:sp macro="" textlink="">
      <xdr:nvSpPr>
        <xdr:cNvPr id="343" name="テキスト ボックス 342"/>
        <xdr:cNvSpPr txBox="1"/>
      </xdr:nvSpPr>
      <xdr:spPr>
        <a:xfrm>
          <a:off x="14909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167513</xdr:rowOff>
    </xdr:from>
    <xdr:to>
      <xdr:col>21</xdr:col>
      <xdr:colOff>50800</xdr:colOff>
      <xdr:row>62</xdr:row>
      <xdr:rowOff>97663</xdr:rowOff>
    </xdr:to>
    <xdr:sp macro="" textlink="">
      <xdr:nvSpPr>
        <xdr:cNvPr id="344" name="円/楕円 343"/>
        <xdr:cNvSpPr/>
      </xdr:nvSpPr>
      <xdr:spPr>
        <a:xfrm>
          <a:off x="14351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82440</xdr:rowOff>
    </xdr:from>
    <xdr:ext cx="762000" cy="259045"/>
    <xdr:sp macro="" textlink="">
      <xdr:nvSpPr>
        <xdr:cNvPr id="345" name="テキスト ボックス 344"/>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25019</xdr:rowOff>
    </xdr:from>
    <xdr:to>
      <xdr:col>19</xdr:col>
      <xdr:colOff>533400</xdr:colOff>
      <xdr:row>62</xdr:row>
      <xdr:rowOff>126619</xdr:rowOff>
    </xdr:to>
    <xdr:sp macro="" textlink="">
      <xdr:nvSpPr>
        <xdr:cNvPr id="346" name="円/楕円 345"/>
        <xdr:cNvSpPr/>
      </xdr:nvSpPr>
      <xdr:spPr>
        <a:xfrm>
          <a:off x="13462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111396</xdr:rowOff>
    </xdr:from>
    <xdr:ext cx="762000" cy="259045"/>
    <xdr:sp macro="" textlink="">
      <xdr:nvSpPr>
        <xdr:cNvPr id="347" name="テキスト ボックス 346"/>
        <xdr:cNvSpPr txBox="1"/>
      </xdr:nvSpPr>
      <xdr:spPr>
        <a:xfrm>
          <a:off x="13131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平成２８年度は、市債発行の適正管理等により、３ヶ年平均の実質公債費比率が前年度比０．１ポイント下回った。</a:t>
          </a:r>
        </a:p>
        <a:p>
          <a:r>
            <a:rPr kumimoji="1" lang="ja-JP" altLang="en-US" sz="1300">
              <a:latin typeface="ＭＳ Ｐゴシック"/>
            </a:rPr>
            <a:t>　過去に実施した大型プロジェクトや国の経済対策に伴って発行した市債の償還はピーク期を過ぎたものの、依然として類似団体、全国平均及び県内平均を大きく上回っている状況となっている。</a:t>
          </a:r>
        </a:p>
        <a:p>
          <a:r>
            <a:rPr kumimoji="1" lang="ja-JP" altLang="en-US" sz="1300">
              <a:latin typeface="ＭＳ Ｐゴシック"/>
            </a:rPr>
            <a:t>　今後も、一般会計においては事業の選択と集中による市債発行額の管理、財政状況に応じた繰上償還の実施等により、実質公債費比率の改善を図る。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43</xdr:row>
      <xdr:rowOff>63077</xdr:rowOff>
    </xdr:to>
    <xdr:cxnSp macro="">
      <xdr:nvCxnSpPr>
        <xdr:cNvPr id="376" name="直線コネクタ 375"/>
        <xdr:cNvCxnSpPr/>
      </xdr:nvCxnSpPr>
      <xdr:spPr>
        <a:xfrm flipV="1">
          <a:off x="17018000" y="6060017"/>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77"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8" name="直線コネクタ 377"/>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9"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80" name="直線コネクタ 379"/>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63077</xdr:rowOff>
    </xdr:from>
    <xdr:to>
      <xdr:col>24</xdr:col>
      <xdr:colOff>558800</xdr:colOff>
      <xdr:row>43</xdr:row>
      <xdr:rowOff>71120</xdr:rowOff>
    </xdr:to>
    <xdr:cxnSp macro="">
      <xdr:nvCxnSpPr>
        <xdr:cNvPr id="381" name="直線コネクタ 380"/>
        <xdr:cNvCxnSpPr/>
      </xdr:nvCxnSpPr>
      <xdr:spPr>
        <a:xfrm flipV="1">
          <a:off x="16179800" y="74354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105850</xdr:rowOff>
    </xdr:from>
    <xdr:ext cx="762000" cy="259045"/>
    <xdr:sp macro="" textlink="">
      <xdr:nvSpPr>
        <xdr:cNvPr id="382" name="公債費負担の状況平均値テキスト"/>
        <xdr:cNvSpPr txBox="1"/>
      </xdr:nvSpPr>
      <xdr:spPr>
        <a:xfrm>
          <a:off x="17106900" y="644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89323</xdr:rowOff>
    </xdr:from>
    <xdr:to>
      <xdr:col>24</xdr:col>
      <xdr:colOff>609600</xdr:colOff>
      <xdr:row>39</xdr:row>
      <xdr:rowOff>19473</xdr:rowOff>
    </xdr:to>
    <xdr:sp macro="" textlink="">
      <xdr:nvSpPr>
        <xdr:cNvPr id="383" name="フローチャート : 判断 382"/>
        <xdr:cNvSpPr/>
      </xdr:nvSpPr>
      <xdr:spPr>
        <a:xfrm>
          <a:off x="169672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103294</xdr:rowOff>
    </xdr:to>
    <xdr:cxnSp macro="">
      <xdr:nvCxnSpPr>
        <xdr:cNvPr id="384" name="直線コネクタ 383"/>
        <xdr:cNvCxnSpPr/>
      </xdr:nvCxnSpPr>
      <xdr:spPr>
        <a:xfrm flipV="1">
          <a:off x="15290800" y="744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113454</xdr:rowOff>
    </xdr:from>
    <xdr:to>
      <xdr:col>23</xdr:col>
      <xdr:colOff>457200</xdr:colOff>
      <xdr:row>39</xdr:row>
      <xdr:rowOff>43604</xdr:rowOff>
    </xdr:to>
    <xdr:sp macro="" textlink="">
      <xdr:nvSpPr>
        <xdr:cNvPr id="385" name="フローチャート : 判断 384"/>
        <xdr:cNvSpPr/>
      </xdr:nvSpPr>
      <xdr:spPr>
        <a:xfrm>
          <a:off x="161290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53780</xdr:rowOff>
    </xdr:from>
    <xdr:ext cx="736600" cy="259045"/>
    <xdr:sp macro="" textlink="">
      <xdr:nvSpPr>
        <xdr:cNvPr id="386" name="テキスト ボックス 385"/>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20320</xdr:rowOff>
    </xdr:to>
    <xdr:cxnSp macro="">
      <xdr:nvCxnSpPr>
        <xdr:cNvPr id="387" name="直線コネクタ 386"/>
        <xdr:cNvCxnSpPr/>
      </xdr:nvCxnSpPr>
      <xdr:spPr>
        <a:xfrm flipV="1">
          <a:off x="14401800" y="74756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14394</xdr:rowOff>
    </xdr:from>
    <xdr:to>
      <xdr:col>22</xdr:col>
      <xdr:colOff>254000</xdr:colOff>
      <xdr:row>39</xdr:row>
      <xdr:rowOff>115994</xdr:rowOff>
    </xdr:to>
    <xdr:sp macro="" textlink="">
      <xdr:nvSpPr>
        <xdr:cNvPr id="388" name="フローチャート : 判断 387"/>
        <xdr:cNvSpPr/>
      </xdr:nvSpPr>
      <xdr:spPr>
        <a:xfrm>
          <a:off x="15240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126171</xdr:rowOff>
    </xdr:from>
    <xdr:ext cx="762000" cy="259045"/>
    <xdr:sp macro="" textlink="">
      <xdr:nvSpPr>
        <xdr:cNvPr id="389" name="テキスト ボックス 388"/>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108796</xdr:rowOff>
    </xdr:to>
    <xdr:cxnSp macro="">
      <xdr:nvCxnSpPr>
        <xdr:cNvPr id="390" name="直線コネクタ 389"/>
        <xdr:cNvCxnSpPr/>
      </xdr:nvCxnSpPr>
      <xdr:spPr>
        <a:xfrm flipV="1">
          <a:off x="13512800" y="75641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78740</xdr:rowOff>
    </xdr:from>
    <xdr:to>
      <xdr:col>21</xdr:col>
      <xdr:colOff>50800</xdr:colOff>
      <xdr:row>40</xdr:row>
      <xdr:rowOff>8890</xdr:rowOff>
    </xdr:to>
    <xdr:sp macro="" textlink="">
      <xdr:nvSpPr>
        <xdr:cNvPr id="391" name="フローチャート : 判断 390"/>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392" name="テキスト ボックス 391"/>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393" name="フローチャート : 判断 392"/>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394" name="テキスト ボックス 393"/>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12277</xdr:rowOff>
    </xdr:from>
    <xdr:to>
      <xdr:col>24</xdr:col>
      <xdr:colOff>609600</xdr:colOff>
      <xdr:row>43</xdr:row>
      <xdr:rowOff>113877</xdr:rowOff>
    </xdr:to>
    <xdr:sp macro="" textlink="">
      <xdr:nvSpPr>
        <xdr:cNvPr id="400" name="円/楕円 399"/>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79604</xdr:rowOff>
    </xdr:from>
    <xdr:ext cx="762000" cy="259045"/>
    <xdr:sp macro="" textlink="">
      <xdr:nvSpPr>
        <xdr:cNvPr id="401" name="公債費負担の状況該当値テキスト"/>
        <xdr:cNvSpPr txBox="1"/>
      </xdr:nvSpPr>
      <xdr:spPr>
        <a:xfrm>
          <a:off x="17106900" y="728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402" name="円/楕円 401"/>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403" name="テキスト ボックス 402"/>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404" name="円/楕円 403"/>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405" name="テキスト ボックス 404"/>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6" name="円/楕円 405"/>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7" name="テキスト ボックス 406"/>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57996</xdr:rowOff>
    </xdr:from>
    <xdr:to>
      <xdr:col>19</xdr:col>
      <xdr:colOff>533400</xdr:colOff>
      <xdr:row>44</xdr:row>
      <xdr:rowOff>159596</xdr:rowOff>
    </xdr:to>
    <xdr:sp macro="" textlink="">
      <xdr:nvSpPr>
        <xdr:cNvPr id="408" name="円/楕円 407"/>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144373</xdr:rowOff>
    </xdr:from>
    <xdr:ext cx="762000" cy="259045"/>
    <xdr:sp macro="" textlink="">
      <xdr:nvSpPr>
        <xdr:cNvPr id="409" name="テキスト ボックス 408"/>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過去に実施した大型プロジェクト、道路や学校等の社会資本整備や国の数次にわたる経済対策に伴う市債発行により、類似団体平均、全国平均、県内平均を大きく上回っている。また、本市は人口規模に比べて市域が広く、集落が市全体に点在しているため、下水道事業を実施するにあたり管渠延長が長くなるなど、整備に多大な経費を要していることも要因の一つである。</a:t>
          </a:r>
        </a:p>
        <a:p>
          <a:r>
            <a:rPr kumimoji="1" lang="ja-JP" altLang="en-US" sz="1100">
              <a:latin typeface="ＭＳ Ｐゴシック"/>
            </a:rPr>
            <a:t>　平成２８年度は、市債の発行抑制による市債残高の減少、債務負担支出予定額の減少、土地開発公所有地売却等により、前年度より改善した。　</a:t>
          </a:r>
        </a:p>
        <a:p>
          <a:r>
            <a:rPr kumimoji="1" lang="ja-JP" altLang="en-US" sz="1100">
              <a:latin typeface="ＭＳ Ｐゴシック"/>
            </a:rPr>
            <a:t>　今後も、</a:t>
          </a:r>
          <a:r>
            <a:rPr kumimoji="1" lang="en-US" altLang="ja-JP" sz="1100">
              <a:latin typeface="ＭＳ Ｐゴシック"/>
            </a:rPr>
            <a:t>NEXT10</a:t>
          </a:r>
          <a:r>
            <a:rPr kumimoji="1" lang="ja-JP" altLang="en-US" sz="1100">
              <a:latin typeface="ＭＳ Ｐゴシック"/>
            </a:rPr>
            <a:t>年ビジョン・アクションプラン（平成</a:t>
          </a:r>
          <a:r>
            <a:rPr kumimoji="1" lang="en-US" altLang="ja-JP" sz="1100">
              <a:latin typeface="ＭＳ Ｐゴシック"/>
            </a:rPr>
            <a:t>27</a:t>
          </a:r>
          <a:r>
            <a:rPr kumimoji="1" lang="ja-JP" altLang="en-US" sz="1100">
              <a:latin typeface="ＭＳ Ｐゴシック"/>
            </a:rPr>
            <a:t>年度策定）の目標値として定めているとおり、全会計の市債残高を圧縮し、将来負担の軽減に努める。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96562</xdr:rowOff>
    </xdr:from>
    <xdr:to>
      <xdr:col>24</xdr:col>
      <xdr:colOff>558800</xdr:colOff>
      <xdr:row>21</xdr:row>
      <xdr:rowOff>127931</xdr:rowOff>
    </xdr:to>
    <xdr:cxnSp macro="">
      <xdr:nvCxnSpPr>
        <xdr:cNvPr id="443" name="直線コネクタ 442"/>
        <xdr:cNvCxnSpPr/>
      </xdr:nvCxnSpPr>
      <xdr:spPr>
        <a:xfrm flipV="1">
          <a:off x="16179800" y="3697012"/>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5" name="フローチャート : 判断 444"/>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127931</xdr:rowOff>
    </xdr:from>
    <xdr:to>
      <xdr:col>23</xdr:col>
      <xdr:colOff>406400</xdr:colOff>
      <xdr:row>22</xdr:row>
      <xdr:rowOff>96435</xdr:rowOff>
    </xdr:to>
    <xdr:cxnSp macro="">
      <xdr:nvCxnSpPr>
        <xdr:cNvPr id="446" name="直線コネクタ 445"/>
        <xdr:cNvCxnSpPr/>
      </xdr:nvCxnSpPr>
      <xdr:spPr>
        <a:xfrm flipV="1">
          <a:off x="15290800" y="372838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7" name="フローチャート : 判断 446"/>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8" name="テキスト ボックス 447"/>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96435</xdr:rowOff>
    </xdr:from>
    <xdr:to>
      <xdr:col>22</xdr:col>
      <xdr:colOff>203200</xdr:colOff>
      <xdr:row>22</xdr:row>
      <xdr:rowOff>129413</xdr:rowOff>
    </xdr:to>
    <xdr:cxnSp macro="">
      <xdr:nvCxnSpPr>
        <xdr:cNvPr id="449" name="直線コネクタ 448"/>
        <xdr:cNvCxnSpPr/>
      </xdr:nvCxnSpPr>
      <xdr:spPr>
        <a:xfrm flipV="1">
          <a:off x="14401800" y="3868335"/>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0" name="フローチャート : 判断 449"/>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1" name="テキスト ボックス 450"/>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129413</xdr:rowOff>
    </xdr:from>
    <xdr:to>
      <xdr:col>21</xdr:col>
      <xdr:colOff>0</xdr:colOff>
      <xdr:row>23</xdr:row>
      <xdr:rowOff>11049</xdr:rowOff>
    </xdr:to>
    <xdr:cxnSp macro="">
      <xdr:nvCxnSpPr>
        <xdr:cNvPr id="452" name="直線コネクタ 451"/>
        <xdr:cNvCxnSpPr/>
      </xdr:nvCxnSpPr>
      <xdr:spPr>
        <a:xfrm flipV="1">
          <a:off x="13512800" y="39013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3" name="フローチャート :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4" name="テキスト ボックス 45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5" name="フローチャート : 判断 45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6" name="テキスト ボックス 45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45762</xdr:rowOff>
    </xdr:from>
    <xdr:to>
      <xdr:col>24</xdr:col>
      <xdr:colOff>609600</xdr:colOff>
      <xdr:row>21</xdr:row>
      <xdr:rowOff>147362</xdr:rowOff>
    </xdr:to>
    <xdr:sp macro="" textlink="">
      <xdr:nvSpPr>
        <xdr:cNvPr id="462" name="円/楕円 461"/>
        <xdr:cNvSpPr/>
      </xdr:nvSpPr>
      <xdr:spPr>
        <a:xfrm>
          <a:off x="16967200" y="36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113089</xdr:rowOff>
    </xdr:from>
    <xdr:ext cx="762000" cy="259045"/>
    <xdr:sp macro="" textlink="">
      <xdr:nvSpPr>
        <xdr:cNvPr id="463" name="将来負担の状況該当値テキスト"/>
        <xdr:cNvSpPr txBox="1"/>
      </xdr:nvSpPr>
      <xdr:spPr>
        <a:xfrm>
          <a:off x="17106900" y="354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77131</xdr:rowOff>
    </xdr:from>
    <xdr:to>
      <xdr:col>23</xdr:col>
      <xdr:colOff>457200</xdr:colOff>
      <xdr:row>22</xdr:row>
      <xdr:rowOff>7281</xdr:rowOff>
    </xdr:to>
    <xdr:sp macro="" textlink="">
      <xdr:nvSpPr>
        <xdr:cNvPr id="464" name="円/楕円 463"/>
        <xdr:cNvSpPr/>
      </xdr:nvSpPr>
      <xdr:spPr>
        <a:xfrm>
          <a:off x="16129000" y="367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163508</xdr:rowOff>
    </xdr:from>
    <xdr:ext cx="736600" cy="259045"/>
    <xdr:sp macro="" textlink="">
      <xdr:nvSpPr>
        <xdr:cNvPr id="465" name="テキスト ボックス 464"/>
        <xdr:cNvSpPr txBox="1"/>
      </xdr:nvSpPr>
      <xdr:spPr>
        <a:xfrm>
          <a:off x="15798800" y="376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45635</xdr:rowOff>
    </xdr:from>
    <xdr:to>
      <xdr:col>22</xdr:col>
      <xdr:colOff>254000</xdr:colOff>
      <xdr:row>22</xdr:row>
      <xdr:rowOff>147235</xdr:rowOff>
    </xdr:to>
    <xdr:sp macro="" textlink="">
      <xdr:nvSpPr>
        <xdr:cNvPr id="466" name="円/楕円 465"/>
        <xdr:cNvSpPr/>
      </xdr:nvSpPr>
      <xdr:spPr>
        <a:xfrm>
          <a:off x="15240000" y="38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132012</xdr:rowOff>
    </xdr:from>
    <xdr:ext cx="762000" cy="259045"/>
    <xdr:sp macro="" textlink="">
      <xdr:nvSpPr>
        <xdr:cNvPr id="467" name="テキスト ボックス 466"/>
        <xdr:cNvSpPr txBox="1"/>
      </xdr:nvSpPr>
      <xdr:spPr>
        <a:xfrm>
          <a:off x="14909800" y="390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78613</xdr:rowOff>
    </xdr:from>
    <xdr:to>
      <xdr:col>21</xdr:col>
      <xdr:colOff>50800</xdr:colOff>
      <xdr:row>23</xdr:row>
      <xdr:rowOff>8763</xdr:rowOff>
    </xdr:to>
    <xdr:sp macro="" textlink="">
      <xdr:nvSpPr>
        <xdr:cNvPr id="468" name="円/楕円 467"/>
        <xdr:cNvSpPr/>
      </xdr:nvSpPr>
      <xdr:spPr>
        <a:xfrm>
          <a:off x="14351000" y="38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164990</xdr:rowOff>
    </xdr:from>
    <xdr:ext cx="762000" cy="259045"/>
    <xdr:sp macro="" textlink="">
      <xdr:nvSpPr>
        <xdr:cNvPr id="469" name="テキスト ボックス 468"/>
        <xdr:cNvSpPr txBox="1"/>
      </xdr:nvSpPr>
      <xdr:spPr>
        <a:xfrm>
          <a:off x="14020800" y="39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131699</xdr:rowOff>
    </xdr:from>
    <xdr:to>
      <xdr:col>19</xdr:col>
      <xdr:colOff>533400</xdr:colOff>
      <xdr:row>23</xdr:row>
      <xdr:rowOff>61849</xdr:rowOff>
    </xdr:to>
    <xdr:sp macro="" textlink="">
      <xdr:nvSpPr>
        <xdr:cNvPr id="470" name="円/楕円 469"/>
        <xdr:cNvSpPr/>
      </xdr:nvSpPr>
      <xdr:spPr>
        <a:xfrm>
          <a:off x="13462000" y="39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46626</xdr:rowOff>
    </xdr:from>
    <xdr:ext cx="762000" cy="259045"/>
    <xdr:sp macro="" textlink="">
      <xdr:nvSpPr>
        <xdr:cNvPr id="471" name="テキスト ボックス 470"/>
        <xdr:cNvSpPr txBox="1"/>
      </xdr:nvSpPr>
      <xdr:spPr>
        <a:xfrm>
          <a:off x="13131800" y="398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108,655
107,021
371.05
43,257,868
42,668,703
547,991
24,842,591
65,595,072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164.9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集中改革プラン等の実施による職員数の削減により類似団体平均・全国平均を下回っている状況である。</a:t>
          </a:r>
        </a:p>
        <a:p>
          <a:r>
            <a:rPr kumimoji="1" lang="ja-JP" altLang="en-US" sz="1300">
              <a:latin typeface="ＭＳ Ｐゴシック"/>
            </a:rPr>
            <a:t>　経常収支比率の人件費分が低くなっているのは，上記理由だけでなく，公債費・補助費等の割合が類似団体平均・全国平均より高くなっているため，相対的に低くなっているという要因もある。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107950</xdr:rowOff>
    </xdr:from>
    <xdr:to>
      <xdr:col>7</xdr:col>
      <xdr:colOff>15875</xdr:colOff>
      <xdr:row>33</xdr:row>
      <xdr:rowOff>120650</xdr:rowOff>
    </xdr:to>
    <xdr:cxnSp macro="">
      <xdr:nvCxnSpPr>
        <xdr:cNvPr id="66" name="直線コネクタ 65"/>
        <xdr:cNvCxnSpPr/>
      </xdr:nvCxnSpPr>
      <xdr:spPr>
        <a:xfrm>
          <a:off x="3987800" y="5765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107950</xdr:rowOff>
    </xdr:from>
    <xdr:to>
      <xdr:col>5</xdr:col>
      <xdr:colOff>549275</xdr:colOff>
      <xdr:row>33</xdr:row>
      <xdr:rowOff>158750</xdr:rowOff>
    </xdr:to>
    <xdr:cxnSp macro="">
      <xdr:nvCxnSpPr>
        <xdr:cNvPr id="69" name="直線コネクタ 68"/>
        <xdr:cNvCxnSpPr/>
      </xdr:nvCxnSpPr>
      <xdr:spPr>
        <a:xfrm flipV="1">
          <a:off x="3098800" y="576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158750</xdr:rowOff>
    </xdr:from>
    <xdr:to>
      <xdr:col>4</xdr:col>
      <xdr:colOff>346075</xdr:colOff>
      <xdr:row>34</xdr:row>
      <xdr:rowOff>38100</xdr:rowOff>
    </xdr:to>
    <xdr:cxnSp macro="">
      <xdr:nvCxnSpPr>
        <xdr:cNvPr id="72" name="直線コネクタ 71"/>
        <xdr:cNvCxnSpPr/>
      </xdr:nvCxnSpPr>
      <xdr:spPr>
        <a:xfrm flipV="1">
          <a:off x="2209800" y="581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38100</xdr:rowOff>
    </xdr:from>
    <xdr:to>
      <xdr:col>3</xdr:col>
      <xdr:colOff>142875</xdr:colOff>
      <xdr:row>34</xdr:row>
      <xdr:rowOff>76200</xdr:rowOff>
    </xdr:to>
    <xdr:cxnSp macro="">
      <xdr:nvCxnSpPr>
        <xdr:cNvPr id="75" name="直線コネクタ 74"/>
        <xdr:cNvCxnSpPr/>
      </xdr:nvCxnSpPr>
      <xdr:spPr>
        <a:xfrm flipV="1">
          <a:off x="1320800" y="586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69850</xdr:rowOff>
    </xdr:from>
    <xdr:to>
      <xdr:col>7</xdr:col>
      <xdr:colOff>66675</xdr:colOff>
      <xdr:row>34</xdr:row>
      <xdr:rowOff>0</xdr:rowOff>
    </xdr:to>
    <xdr:sp macro="" textlink="">
      <xdr:nvSpPr>
        <xdr:cNvPr id="85" name="円/楕円 84"/>
        <xdr:cNvSpPr/>
      </xdr:nvSpPr>
      <xdr:spPr>
        <a:xfrm>
          <a:off x="47752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86377</xdr:rowOff>
    </xdr:from>
    <xdr:ext cx="762000" cy="259045"/>
    <xdr:sp macro="" textlink="">
      <xdr:nvSpPr>
        <xdr:cNvPr id="86" name="人件費該当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57150</xdr:rowOff>
    </xdr:from>
    <xdr:to>
      <xdr:col>5</xdr:col>
      <xdr:colOff>600075</xdr:colOff>
      <xdr:row>33</xdr:row>
      <xdr:rowOff>158750</xdr:rowOff>
    </xdr:to>
    <xdr:sp macro="" textlink="">
      <xdr:nvSpPr>
        <xdr:cNvPr id="87" name="円/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168927</xdr:rowOff>
    </xdr:from>
    <xdr:ext cx="736600" cy="259045"/>
    <xdr:sp macro="" textlink="">
      <xdr:nvSpPr>
        <xdr:cNvPr id="88" name="テキスト ボックス 87"/>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107950</xdr:rowOff>
    </xdr:from>
    <xdr:to>
      <xdr:col>4</xdr:col>
      <xdr:colOff>396875</xdr:colOff>
      <xdr:row>34</xdr:row>
      <xdr:rowOff>38100</xdr:rowOff>
    </xdr:to>
    <xdr:sp macro="" textlink="">
      <xdr:nvSpPr>
        <xdr:cNvPr id="89" name="円/楕円 88"/>
        <xdr:cNvSpPr/>
      </xdr:nvSpPr>
      <xdr:spPr>
        <a:xfrm>
          <a:off x="3048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48277</xdr:rowOff>
    </xdr:from>
    <xdr:ext cx="762000" cy="259045"/>
    <xdr:sp macro="" textlink="">
      <xdr:nvSpPr>
        <xdr:cNvPr id="90" name="テキスト ボックス 89"/>
        <xdr:cNvSpPr txBox="1"/>
      </xdr:nvSpPr>
      <xdr:spPr>
        <a:xfrm>
          <a:off x="2717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158750</xdr:rowOff>
    </xdr:from>
    <xdr:to>
      <xdr:col>3</xdr:col>
      <xdr:colOff>193675</xdr:colOff>
      <xdr:row>34</xdr:row>
      <xdr:rowOff>88900</xdr:rowOff>
    </xdr:to>
    <xdr:sp macro="" textlink="">
      <xdr:nvSpPr>
        <xdr:cNvPr id="91" name="円/楕円 90"/>
        <xdr:cNvSpPr/>
      </xdr:nvSpPr>
      <xdr:spPr>
        <a:xfrm>
          <a:off x="2159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99077</xdr:rowOff>
    </xdr:from>
    <xdr:ext cx="762000" cy="259045"/>
    <xdr:sp macro="" textlink="">
      <xdr:nvSpPr>
        <xdr:cNvPr id="92" name="テキスト ボックス 91"/>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25400</xdr:rowOff>
    </xdr:from>
    <xdr:to>
      <xdr:col>1</xdr:col>
      <xdr:colOff>676275</xdr:colOff>
      <xdr:row>34</xdr:row>
      <xdr:rowOff>127000</xdr:rowOff>
    </xdr:to>
    <xdr:sp macro="" textlink="">
      <xdr:nvSpPr>
        <xdr:cNvPr id="93" name="円/楕円 92"/>
        <xdr:cNvSpPr/>
      </xdr:nvSpPr>
      <xdr:spPr>
        <a:xfrm>
          <a:off x="1270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137177</xdr:rowOff>
    </xdr:from>
    <xdr:ext cx="762000" cy="259045"/>
    <xdr:sp macro="" textlink="">
      <xdr:nvSpPr>
        <xdr:cNvPr id="94" name="テキスト ボックス 93"/>
        <xdr:cNvSpPr txBox="1"/>
      </xdr:nvSpPr>
      <xdr:spPr>
        <a:xfrm>
          <a:off x="939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物件費に係る経常収支比率は、類似団体平均・全国平均を下回っているが、給食業務の委託等による増加及び経常収支比率の分母である経常一般財源等の減少により、前年度から増加となった。</a:t>
          </a:r>
        </a:p>
        <a:p>
          <a:r>
            <a:rPr kumimoji="1" lang="ja-JP" altLang="en-US" sz="1300">
              <a:latin typeface="ＭＳ Ｐゴシック"/>
            </a:rPr>
            <a:t>　今後も事業の３ム（ムリ・ムダ・ムラ）改善や委託料の全庁的精査・見直し等に努め、固定費の圧縮を図る。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162379</xdr:rowOff>
    </xdr:to>
    <xdr:cxnSp macro="">
      <xdr:nvCxnSpPr>
        <xdr:cNvPr id="129" name="直線コネクタ 128"/>
        <xdr:cNvCxnSpPr/>
      </xdr:nvCxnSpPr>
      <xdr:spPr>
        <a:xfrm>
          <a:off x="15671800" y="26688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140607</xdr:rowOff>
    </xdr:to>
    <xdr:cxnSp macro="">
      <xdr:nvCxnSpPr>
        <xdr:cNvPr id="132" name="直線コネクタ 131"/>
        <xdr:cNvCxnSpPr/>
      </xdr:nvCxnSpPr>
      <xdr:spPr>
        <a:xfrm flipV="1">
          <a:off x="14782800" y="266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140607</xdr:rowOff>
    </xdr:to>
    <xdr:cxnSp macro="">
      <xdr:nvCxnSpPr>
        <xdr:cNvPr id="135" name="直線コネクタ 134"/>
        <xdr:cNvCxnSpPr/>
      </xdr:nvCxnSpPr>
      <xdr:spPr>
        <a:xfrm>
          <a:off x="13893800" y="263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9979</xdr:rowOff>
    </xdr:from>
    <xdr:to>
      <xdr:col>20</xdr:col>
      <xdr:colOff>158750</xdr:colOff>
      <xdr:row>15</xdr:row>
      <xdr:rowOff>64407</xdr:rowOff>
    </xdr:to>
    <xdr:cxnSp macro="">
      <xdr:nvCxnSpPr>
        <xdr:cNvPr id="138" name="直線コネクタ 137"/>
        <xdr:cNvCxnSpPr/>
      </xdr:nvCxnSpPr>
      <xdr:spPr>
        <a:xfrm>
          <a:off x="13004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48" name="円/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89807</xdr:rowOff>
    </xdr:from>
    <xdr:to>
      <xdr:col>21</xdr:col>
      <xdr:colOff>412750</xdr:colOff>
      <xdr:row>16</xdr:row>
      <xdr:rowOff>19957</xdr:rowOff>
    </xdr:to>
    <xdr:sp macro="" textlink="">
      <xdr:nvSpPr>
        <xdr:cNvPr id="152" name="円/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4" name="円/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130629</xdr:rowOff>
    </xdr:from>
    <xdr:to>
      <xdr:col>19</xdr:col>
      <xdr:colOff>6350</xdr:colOff>
      <xdr:row>15</xdr:row>
      <xdr:rowOff>60779</xdr:rowOff>
    </xdr:to>
    <xdr:sp macro="" textlink="">
      <xdr:nvSpPr>
        <xdr:cNvPr id="156" name="円/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扶助費に係る経常収支比率は，前年度比１．４ポイント増加しており，扶助費全体としては年々増加傾向にある。今後も生活保護のうち医療扶助の適正化（ジェネリック医薬品推進など）などにより財政への影響を抑え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58</xdr:row>
      <xdr:rowOff>69850</xdr:rowOff>
    </xdr:to>
    <xdr:cxnSp macro="">
      <xdr:nvCxnSpPr>
        <xdr:cNvPr id="190" name="直線コネクタ 189"/>
        <xdr:cNvCxnSpPr/>
      </xdr:nvCxnSpPr>
      <xdr:spPr>
        <a:xfrm>
          <a:off x="3987800" y="97472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146050</xdr:rowOff>
    </xdr:to>
    <xdr:cxnSp macro="">
      <xdr:nvCxnSpPr>
        <xdr:cNvPr id="193" name="直線コネクタ 192"/>
        <xdr:cNvCxnSpPr/>
      </xdr:nvCxnSpPr>
      <xdr:spPr>
        <a:xfrm>
          <a:off x="3098800" y="9556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127000</xdr:rowOff>
    </xdr:to>
    <xdr:cxnSp macro="">
      <xdr:nvCxnSpPr>
        <xdr:cNvPr id="196" name="直線コネクタ 195"/>
        <xdr:cNvCxnSpPr/>
      </xdr:nvCxnSpPr>
      <xdr:spPr>
        <a:xfrm>
          <a:off x="2209800" y="9385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9" name="直線コネクタ 198"/>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9" name="円/楕円 208"/>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10"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11" name="円/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2" name="テキスト ボックス 211"/>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13" name="円/楕円 212"/>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14" name="テキスト ボックス 21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平成２１年度に公共下水道会計を法適用としたことにより平成２０年度（</a:t>
          </a:r>
          <a:r>
            <a:rPr lang="en-US" altLang="ja-JP" sz="1100" b="0" i="0" baseline="0">
              <a:solidFill>
                <a:schemeClr val="dk1"/>
              </a:solidFill>
              <a:effectLst/>
              <a:latin typeface="+mn-lt"/>
              <a:ea typeface="+mn-ea"/>
              <a:cs typeface="+mn-cs"/>
            </a:rPr>
            <a:t>16.2</a:t>
          </a:r>
          <a:r>
            <a:rPr lang="ja-JP" altLang="ja-JP" sz="1100" b="0" i="0" baseline="0">
              <a:solidFill>
                <a:schemeClr val="dk1"/>
              </a:solidFill>
              <a:effectLst/>
              <a:latin typeface="+mn-lt"/>
              <a:ea typeface="+mn-ea"/>
              <a:cs typeface="+mn-cs"/>
            </a:rPr>
            <a:t>）から２１年度にかけて大幅に改善している。（逆に補助費等の比率が上昇）</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年度は、社会保障関係の特別会計への繰出が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したものの、</a:t>
          </a:r>
          <a:r>
            <a:rPr lang="ja-JP" altLang="en-US" sz="1100" b="0" i="0" baseline="0">
              <a:solidFill>
                <a:schemeClr val="dk1"/>
              </a:solidFill>
              <a:effectLst/>
              <a:latin typeface="+mn-lt"/>
              <a:ea typeface="+mn-ea"/>
              <a:cs typeface="+mn-cs"/>
            </a:rPr>
            <a:t>経常一般財源や臨時財政対策債</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減少したことにより、</a:t>
          </a:r>
          <a:r>
            <a:rPr lang="ja-JP" altLang="en-US" sz="1100" b="0" i="0" baseline="0">
              <a:solidFill>
                <a:schemeClr val="dk1"/>
              </a:solidFill>
              <a:effectLst/>
              <a:latin typeface="+mn-lt"/>
              <a:ea typeface="+mn-ea"/>
              <a:cs typeface="+mn-cs"/>
            </a:rPr>
            <a:t>０．１ポイントの増加とな</a:t>
          </a:r>
          <a:r>
            <a:rPr lang="ja-JP" altLang="ja-JP" sz="1100" b="0" i="0" baseline="0">
              <a:solidFill>
                <a:schemeClr val="dk1"/>
              </a:solidFill>
              <a:effectLst/>
              <a:latin typeface="+mn-lt"/>
              <a:ea typeface="+mn-ea"/>
              <a:cs typeface="+mn-cs"/>
            </a:rPr>
            <a:t>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6350</xdr:rowOff>
    </xdr:to>
    <xdr:cxnSp macro="">
      <xdr:nvCxnSpPr>
        <xdr:cNvPr id="251" name="直線コネクタ 250"/>
        <xdr:cNvCxnSpPr/>
      </xdr:nvCxnSpPr>
      <xdr:spPr>
        <a:xfrm>
          <a:off x="15671800" y="942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152400</xdr:rowOff>
    </xdr:from>
    <xdr:to>
      <xdr:col>22</xdr:col>
      <xdr:colOff>565150</xdr:colOff>
      <xdr:row>54</xdr:row>
      <xdr:rowOff>165100</xdr:rowOff>
    </xdr:to>
    <xdr:cxnSp macro="">
      <xdr:nvCxnSpPr>
        <xdr:cNvPr id="254" name="直線コネクタ 253"/>
        <xdr:cNvCxnSpPr/>
      </xdr:nvCxnSpPr>
      <xdr:spPr>
        <a:xfrm>
          <a:off x="14782800" y="941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101600</xdr:rowOff>
    </xdr:from>
    <xdr:to>
      <xdr:col>21</xdr:col>
      <xdr:colOff>361950</xdr:colOff>
      <xdr:row>54</xdr:row>
      <xdr:rowOff>152400</xdr:rowOff>
    </xdr:to>
    <xdr:cxnSp macro="">
      <xdr:nvCxnSpPr>
        <xdr:cNvPr id="257" name="直線コネクタ 256"/>
        <xdr:cNvCxnSpPr/>
      </xdr:nvCxnSpPr>
      <xdr:spPr>
        <a:xfrm>
          <a:off x="13893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101600</xdr:rowOff>
    </xdr:from>
    <xdr:to>
      <xdr:col>20</xdr:col>
      <xdr:colOff>158750</xdr:colOff>
      <xdr:row>54</xdr:row>
      <xdr:rowOff>165100</xdr:rowOff>
    </xdr:to>
    <xdr:cxnSp macro="">
      <xdr:nvCxnSpPr>
        <xdr:cNvPr id="260" name="直線コネクタ 259"/>
        <xdr:cNvCxnSpPr/>
      </xdr:nvCxnSpPr>
      <xdr:spPr>
        <a:xfrm flipV="1">
          <a:off x="13004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70" name="円/楕円 269"/>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71"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2" name="円/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101600</xdr:rowOff>
    </xdr:from>
    <xdr:to>
      <xdr:col>21</xdr:col>
      <xdr:colOff>412750</xdr:colOff>
      <xdr:row>55</xdr:row>
      <xdr:rowOff>31750</xdr:rowOff>
    </xdr:to>
    <xdr:sp macro="" textlink="">
      <xdr:nvSpPr>
        <xdr:cNvPr id="274" name="円/楕円 273"/>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41927</xdr:rowOff>
    </xdr:from>
    <xdr:ext cx="762000" cy="259045"/>
    <xdr:sp macro="" textlink="">
      <xdr:nvSpPr>
        <xdr:cNvPr id="275" name="テキスト ボックス 274"/>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50800</xdr:rowOff>
    </xdr:from>
    <xdr:to>
      <xdr:col>20</xdr:col>
      <xdr:colOff>209550</xdr:colOff>
      <xdr:row>54</xdr:row>
      <xdr:rowOff>152400</xdr:rowOff>
    </xdr:to>
    <xdr:sp macro="" textlink="">
      <xdr:nvSpPr>
        <xdr:cNvPr id="276" name="円/楕円 275"/>
        <xdr:cNvSpPr/>
      </xdr:nvSpPr>
      <xdr:spPr>
        <a:xfrm>
          <a:off x="13843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162577</xdr:rowOff>
    </xdr:from>
    <xdr:ext cx="762000" cy="259045"/>
    <xdr:sp macro="" textlink="">
      <xdr:nvSpPr>
        <xdr:cNvPr id="277" name="テキスト ボックス 276"/>
        <xdr:cNvSpPr txBox="1"/>
      </xdr:nvSpPr>
      <xdr:spPr>
        <a:xfrm>
          <a:off x="13512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平成２１年度に公共下水道会計を法適用としたことにより平成２０年度（</a:t>
          </a:r>
          <a:r>
            <a:rPr kumimoji="1" lang="en-US" altLang="ja-JP" sz="1100">
              <a:latin typeface="ＭＳ Ｐゴシック"/>
            </a:rPr>
            <a:t>6.6</a:t>
          </a:r>
          <a:r>
            <a:rPr kumimoji="1" lang="ja-JP" altLang="en-US" sz="1100">
              <a:latin typeface="ＭＳ Ｐゴシック"/>
            </a:rPr>
            <a:t>）から</a:t>
          </a:r>
          <a:r>
            <a:rPr kumimoji="1" lang="en-US" altLang="ja-JP" sz="1100">
              <a:latin typeface="ＭＳ Ｐゴシック"/>
            </a:rPr>
            <a:t>21</a:t>
          </a:r>
          <a:r>
            <a:rPr kumimoji="1" lang="ja-JP" altLang="en-US" sz="1100">
              <a:latin typeface="ＭＳ Ｐゴシック"/>
            </a:rPr>
            <a:t>年度にかけて大幅に悪化したが、それ以降は比率としては横ばい状態となっている。</a:t>
          </a:r>
        </a:p>
        <a:p>
          <a:r>
            <a:rPr kumimoji="1" lang="ja-JP" altLang="en-US" sz="1100">
              <a:latin typeface="ＭＳ Ｐゴシック"/>
            </a:rPr>
            <a:t>　県内平均は下回っているものの、類似団体平均・全国平均は上回っている。</a:t>
          </a:r>
        </a:p>
        <a:p>
          <a:r>
            <a:rPr kumimoji="1" lang="ja-JP" altLang="en-US" sz="1100">
              <a:latin typeface="ＭＳ Ｐゴシック"/>
            </a:rPr>
            <a:t>　その要因は公共下水道事業への繰出しの割合の高さにある。公共下水道事業においては、①市域が広い、②集落が平坦部に点在している、などにより整備費用が多額となるため企業債発行額が増加した結果、公債費繰出が多額となっており、①整備計画の見直し、②接続促進策の実施による料金収入の確保などにより繰出金の圧縮を目指し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73660</xdr:rowOff>
    </xdr:from>
    <xdr:to>
      <xdr:col>24</xdr:col>
      <xdr:colOff>31750</xdr:colOff>
      <xdr:row>38</xdr:row>
      <xdr:rowOff>88900</xdr:rowOff>
    </xdr:to>
    <xdr:cxnSp macro="">
      <xdr:nvCxnSpPr>
        <xdr:cNvPr id="311" name="直線コネクタ 310"/>
        <xdr:cNvCxnSpPr/>
      </xdr:nvCxnSpPr>
      <xdr:spPr>
        <a:xfrm flipV="1">
          <a:off x="15671800" y="6588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88900</xdr:rowOff>
    </xdr:to>
    <xdr:cxnSp macro="">
      <xdr:nvCxnSpPr>
        <xdr:cNvPr id="314" name="直線コネクタ 313"/>
        <xdr:cNvCxnSpPr/>
      </xdr:nvCxnSpPr>
      <xdr:spPr>
        <a:xfrm>
          <a:off x="14782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50800</xdr:rowOff>
    </xdr:from>
    <xdr:to>
      <xdr:col>21</xdr:col>
      <xdr:colOff>361950</xdr:colOff>
      <xdr:row>38</xdr:row>
      <xdr:rowOff>81280</xdr:rowOff>
    </xdr:to>
    <xdr:cxnSp macro="">
      <xdr:nvCxnSpPr>
        <xdr:cNvPr id="317" name="直線コネクタ 316"/>
        <xdr:cNvCxnSpPr/>
      </xdr:nvCxnSpPr>
      <xdr:spPr>
        <a:xfrm>
          <a:off x="13893800" y="656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50800</xdr:rowOff>
    </xdr:from>
    <xdr:to>
      <xdr:col>20</xdr:col>
      <xdr:colOff>158750</xdr:colOff>
      <xdr:row>38</xdr:row>
      <xdr:rowOff>73660</xdr:rowOff>
    </xdr:to>
    <xdr:cxnSp macro="">
      <xdr:nvCxnSpPr>
        <xdr:cNvPr id="320" name="直線コネクタ 319"/>
        <xdr:cNvCxnSpPr/>
      </xdr:nvCxnSpPr>
      <xdr:spPr>
        <a:xfrm flipV="1">
          <a:off x="13004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4" name="テキスト ボックス 32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22860</xdr:rowOff>
    </xdr:from>
    <xdr:to>
      <xdr:col>24</xdr:col>
      <xdr:colOff>82550</xdr:colOff>
      <xdr:row>38</xdr:row>
      <xdr:rowOff>124460</xdr:rowOff>
    </xdr:to>
    <xdr:sp macro="" textlink="">
      <xdr:nvSpPr>
        <xdr:cNvPr id="330" name="円/楕円 329"/>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166387</xdr:rowOff>
    </xdr:from>
    <xdr:ext cx="762000" cy="259045"/>
    <xdr:sp macro="" textlink="">
      <xdr:nvSpPr>
        <xdr:cNvPr id="331" name="補助費等該当値テキスト"/>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2" name="円/楕円 331"/>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3" name="テキスト ボックス 332"/>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4" name="円/楕円 333"/>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5" name="テキスト ボックス 334"/>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0</xdr:rowOff>
    </xdr:from>
    <xdr:to>
      <xdr:col>20</xdr:col>
      <xdr:colOff>209550</xdr:colOff>
      <xdr:row>38</xdr:row>
      <xdr:rowOff>101600</xdr:rowOff>
    </xdr:to>
    <xdr:sp macro="" textlink="">
      <xdr:nvSpPr>
        <xdr:cNvPr id="336" name="円/楕円 335"/>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86377</xdr:rowOff>
    </xdr:from>
    <xdr:ext cx="762000" cy="259045"/>
    <xdr:sp macro="" textlink="">
      <xdr:nvSpPr>
        <xdr:cNvPr id="337" name="テキスト ボックス 336"/>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22860</xdr:rowOff>
    </xdr:from>
    <xdr:to>
      <xdr:col>19</xdr:col>
      <xdr:colOff>6350</xdr:colOff>
      <xdr:row>38</xdr:row>
      <xdr:rowOff>124460</xdr:rowOff>
    </xdr:to>
    <xdr:sp macro="" textlink="">
      <xdr:nvSpPr>
        <xdr:cNvPr id="338" name="円/楕円 337"/>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109237</xdr:rowOff>
    </xdr:from>
    <xdr:ext cx="762000" cy="259045"/>
    <xdr:sp macro="" textlink="">
      <xdr:nvSpPr>
        <xdr:cNvPr id="339" name="テキスト ボックス 338"/>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元金と利子の比率は，費用である利子が大きく減少し，将来負担の軽減に繋がる元金償還額が大きく増加している。</a:t>
          </a:r>
        </a:p>
        <a:p>
          <a:r>
            <a:rPr kumimoji="1" lang="ja-JP" altLang="en-US" sz="1100">
              <a:latin typeface="ＭＳ Ｐゴシック"/>
            </a:rPr>
            <a:t>　過去に実施した大型プロジェクトや国の経済対策に伴って発行した市債の償還のピーク期は過ぎたものの、依然として経常経費に占める公債費の割合は高く、類似団体平均・全国平均を大きく上回る状況となっている。今後も引き続き、</a:t>
          </a:r>
        </a:p>
        <a:p>
          <a:r>
            <a:rPr kumimoji="1" lang="ja-JP" altLang="en-US" sz="1100">
              <a:latin typeface="ＭＳ Ｐゴシック"/>
            </a:rPr>
            <a:t>　①事業の選択と集中による市債発行額の管理</a:t>
          </a:r>
        </a:p>
        <a:p>
          <a:r>
            <a:rPr kumimoji="1" lang="ja-JP" altLang="en-US" sz="1100">
              <a:latin typeface="ＭＳ Ｐゴシック"/>
            </a:rPr>
            <a:t>　②財政状況に応じた繰上償還の実施</a:t>
          </a:r>
        </a:p>
        <a:p>
          <a:r>
            <a:rPr kumimoji="1" lang="ja-JP" altLang="en-US" sz="1100">
              <a:latin typeface="ＭＳ Ｐゴシック"/>
            </a:rPr>
            <a:t>などを通じて公債費の抑制に努める。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165863</xdr:rowOff>
    </xdr:from>
    <xdr:to>
      <xdr:col>7</xdr:col>
      <xdr:colOff>15875</xdr:colOff>
      <xdr:row>80</xdr:row>
      <xdr:rowOff>26415</xdr:rowOff>
    </xdr:to>
    <xdr:cxnSp macro="">
      <xdr:nvCxnSpPr>
        <xdr:cNvPr id="369" name="直線コネクタ 368"/>
        <xdr:cNvCxnSpPr/>
      </xdr:nvCxnSpPr>
      <xdr:spPr>
        <a:xfrm>
          <a:off x="3987800" y="137104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79</xdr:row>
      <xdr:rowOff>165863</xdr:rowOff>
    </xdr:to>
    <xdr:cxnSp macro="">
      <xdr:nvCxnSpPr>
        <xdr:cNvPr id="372" name="直線コネクタ 371"/>
        <xdr:cNvCxnSpPr/>
      </xdr:nvCxnSpPr>
      <xdr:spPr>
        <a:xfrm>
          <a:off x="3098800" y="13710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80</xdr:row>
      <xdr:rowOff>35561</xdr:rowOff>
    </xdr:to>
    <xdr:cxnSp macro="">
      <xdr:nvCxnSpPr>
        <xdr:cNvPr id="375" name="直線コネクタ 374"/>
        <xdr:cNvCxnSpPr/>
      </xdr:nvCxnSpPr>
      <xdr:spPr>
        <a:xfrm flipV="1">
          <a:off x="2209800" y="137104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35561</xdr:rowOff>
    </xdr:from>
    <xdr:to>
      <xdr:col>3</xdr:col>
      <xdr:colOff>142875</xdr:colOff>
      <xdr:row>80</xdr:row>
      <xdr:rowOff>81280</xdr:rowOff>
    </xdr:to>
    <xdr:cxnSp macro="">
      <xdr:nvCxnSpPr>
        <xdr:cNvPr id="378" name="直線コネクタ 377"/>
        <xdr:cNvCxnSpPr/>
      </xdr:nvCxnSpPr>
      <xdr:spPr>
        <a:xfrm flipV="1">
          <a:off x="1320800" y="13751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0" name="テキスト ボックス 379"/>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2" name="テキスト ボックス 38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147065</xdr:rowOff>
    </xdr:from>
    <xdr:to>
      <xdr:col>7</xdr:col>
      <xdr:colOff>66675</xdr:colOff>
      <xdr:row>80</xdr:row>
      <xdr:rowOff>77215</xdr:rowOff>
    </xdr:to>
    <xdr:sp macro="" textlink="">
      <xdr:nvSpPr>
        <xdr:cNvPr id="388" name="円/楕円 387"/>
        <xdr:cNvSpPr/>
      </xdr:nvSpPr>
      <xdr:spPr>
        <a:xfrm>
          <a:off x="4775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55642</xdr:rowOff>
    </xdr:from>
    <xdr:ext cx="762000" cy="259045"/>
    <xdr:sp macro="" textlink="">
      <xdr:nvSpPr>
        <xdr:cNvPr id="389" name="公債費該当値テキスト"/>
        <xdr:cNvSpPr txBox="1"/>
      </xdr:nvSpPr>
      <xdr:spPr>
        <a:xfrm>
          <a:off x="4914900" y="136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115063</xdr:rowOff>
    </xdr:from>
    <xdr:to>
      <xdr:col>5</xdr:col>
      <xdr:colOff>600075</xdr:colOff>
      <xdr:row>80</xdr:row>
      <xdr:rowOff>45213</xdr:rowOff>
    </xdr:to>
    <xdr:sp macro="" textlink="">
      <xdr:nvSpPr>
        <xdr:cNvPr id="390" name="円/楕円 389"/>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29990</xdr:rowOff>
    </xdr:from>
    <xdr:ext cx="736600" cy="259045"/>
    <xdr:sp macro="" textlink="">
      <xdr:nvSpPr>
        <xdr:cNvPr id="391" name="テキスト ボックス 390"/>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92" name="円/楕円 391"/>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93" name="テキスト ボックス 392"/>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156211</xdr:rowOff>
    </xdr:from>
    <xdr:to>
      <xdr:col>3</xdr:col>
      <xdr:colOff>193675</xdr:colOff>
      <xdr:row>80</xdr:row>
      <xdr:rowOff>86361</xdr:rowOff>
    </xdr:to>
    <xdr:sp macro="" textlink="">
      <xdr:nvSpPr>
        <xdr:cNvPr id="394" name="円/楕円 393"/>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71138</xdr:rowOff>
    </xdr:from>
    <xdr:ext cx="762000" cy="259045"/>
    <xdr:sp macro="" textlink="">
      <xdr:nvSpPr>
        <xdr:cNvPr id="395" name="テキスト ボックス 394"/>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96" name="円/楕円 395"/>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97" name="テキスト ボックス 396"/>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本市は公債費の割合が高いことから、逆に公債費以外の割合が低くなっている。</a:t>
          </a:r>
          <a:endParaRPr lang="ja-JP" altLang="ja-JP" sz="1400">
            <a:effectLst/>
          </a:endParaRPr>
        </a:p>
        <a:p>
          <a:pPr rtl="0"/>
          <a:r>
            <a:rPr lang="ja-JP" altLang="ja-JP" sz="1100" b="0" i="0" baseline="0">
              <a:solidFill>
                <a:schemeClr val="dk1"/>
              </a:solidFill>
              <a:effectLst/>
              <a:latin typeface="+mn-lt"/>
              <a:ea typeface="+mn-ea"/>
              <a:cs typeface="+mn-cs"/>
            </a:rPr>
            <a:t>　特に人件費については、職員数の削減効果も相まって相対的に数値が低くなっている。また、物件費についても事業の３ム（ムリ・ムダ・ムラ）業務改善や固定費の圧縮，委託料の全庁的精査・見直し等に努めてい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経常経費充当一財は減少したもの</a:t>
          </a:r>
          <a:r>
            <a:rPr lang="ja-JP" altLang="ja-JP" sz="1100" b="0" i="0" baseline="0">
              <a:solidFill>
                <a:schemeClr val="dk1"/>
              </a:solidFill>
              <a:effectLst/>
              <a:latin typeface="+mn-lt"/>
              <a:ea typeface="+mn-ea"/>
              <a:cs typeface="+mn-cs"/>
            </a:rPr>
            <a:t>の、経常一般財源や臨時財政対策債が大きく減少したことにより、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ポイントの増加となった。</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14986</xdr:rowOff>
    </xdr:from>
    <xdr:to>
      <xdr:col>24</xdr:col>
      <xdr:colOff>31750</xdr:colOff>
      <xdr:row>80</xdr:row>
      <xdr:rowOff>49276</xdr:rowOff>
    </xdr:to>
    <xdr:cxnSp macro="">
      <xdr:nvCxnSpPr>
        <xdr:cNvPr id="423" name="直線コネクタ 422"/>
        <xdr:cNvCxnSpPr/>
      </xdr:nvCxnSpPr>
      <xdr:spPr>
        <a:xfrm flipV="1">
          <a:off x="16510000" y="1287373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4"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5" name="直線コネクタ 424"/>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101363</xdr:rowOff>
    </xdr:from>
    <xdr:ext cx="762000" cy="259045"/>
    <xdr:sp macro="" textlink="">
      <xdr:nvSpPr>
        <xdr:cNvPr id="426"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75</xdr:row>
      <xdr:rowOff>14986</xdr:rowOff>
    </xdr:from>
    <xdr:to>
      <xdr:col>24</xdr:col>
      <xdr:colOff>120650</xdr:colOff>
      <xdr:row>75</xdr:row>
      <xdr:rowOff>14986</xdr:rowOff>
    </xdr:to>
    <xdr:cxnSp macro="">
      <xdr:nvCxnSpPr>
        <xdr:cNvPr id="427" name="直線コネクタ 426"/>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76</xdr:row>
      <xdr:rowOff>21844</xdr:rowOff>
    </xdr:to>
    <xdr:cxnSp macro="">
      <xdr:nvCxnSpPr>
        <xdr:cNvPr id="428" name="直線コネクタ 427"/>
        <xdr:cNvCxnSpPr/>
      </xdr:nvCxnSpPr>
      <xdr:spPr>
        <a:xfrm>
          <a:off x="15671800" y="129606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2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0" name="フローチャート : 判断 429"/>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83566</xdr:rowOff>
    </xdr:from>
    <xdr:to>
      <xdr:col>22</xdr:col>
      <xdr:colOff>565150</xdr:colOff>
      <xdr:row>75</xdr:row>
      <xdr:rowOff>101854</xdr:rowOff>
    </xdr:to>
    <xdr:cxnSp macro="">
      <xdr:nvCxnSpPr>
        <xdr:cNvPr id="431" name="直線コネクタ 430"/>
        <xdr:cNvCxnSpPr/>
      </xdr:nvCxnSpPr>
      <xdr:spPr>
        <a:xfrm>
          <a:off x="14782800" y="12942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2" name="フローチャート : 判断 431"/>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3" name="テキスト ボックス 432"/>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75</xdr:row>
      <xdr:rowOff>83566</xdr:rowOff>
    </xdr:to>
    <xdr:cxnSp macro="">
      <xdr:nvCxnSpPr>
        <xdr:cNvPr id="434" name="直線コネクタ 433"/>
        <xdr:cNvCxnSpPr/>
      </xdr:nvCxnSpPr>
      <xdr:spPr>
        <a:xfrm>
          <a:off x="13893800" y="128508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5" name="フローチャート : 判断 434"/>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6" name="テキスト ボックス 435"/>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75</xdr:row>
      <xdr:rowOff>19558</xdr:rowOff>
    </xdr:to>
    <xdr:cxnSp macro="">
      <xdr:nvCxnSpPr>
        <xdr:cNvPr id="437" name="直線コネクタ 436"/>
        <xdr:cNvCxnSpPr/>
      </xdr:nvCxnSpPr>
      <xdr:spPr>
        <a:xfrm flipV="1">
          <a:off x="13004800" y="12850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8" name="フローチャート : 判断 437"/>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9" name="テキスト ボックス 438"/>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40" name="フローチャート : 判断 439"/>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41" name="テキスト ボックス 440"/>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47" name="円/楕円 446"/>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48"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49" name="円/楕円 448"/>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50" name="テキスト ボックス 449"/>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32766</xdr:rowOff>
    </xdr:from>
    <xdr:to>
      <xdr:col>21</xdr:col>
      <xdr:colOff>412750</xdr:colOff>
      <xdr:row>75</xdr:row>
      <xdr:rowOff>134366</xdr:rowOff>
    </xdr:to>
    <xdr:sp macro="" textlink="">
      <xdr:nvSpPr>
        <xdr:cNvPr id="451" name="円/楕円 450"/>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144543</xdr:rowOff>
    </xdr:from>
    <xdr:ext cx="762000" cy="259045"/>
    <xdr:sp macro="" textlink="">
      <xdr:nvSpPr>
        <xdr:cNvPr id="452" name="テキスト ボックス 451"/>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112776</xdr:rowOff>
    </xdr:from>
    <xdr:to>
      <xdr:col>20</xdr:col>
      <xdr:colOff>209550</xdr:colOff>
      <xdr:row>75</xdr:row>
      <xdr:rowOff>42926</xdr:rowOff>
    </xdr:to>
    <xdr:sp macro="" textlink="">
      <xdr:nvSpPr>
        <xdr:cNvPr id="453" name="円/楕円 452"/>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54" name="テキスト ボックス 453"/>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140208</xdr:rowOff>
    </xdr:from>
    <xdr:to>
      <xdr:col>19</xdr:col>
      <xdr:colOff>6350</xdr:colOff>
      <xdr:row>75</xdr:row>
      <xdr:rowOff>70358</xdr:rowOff>
    </xdr:to>
    <xdr:sp macro="" textlink="">
      <xdr:nvSpPr>
        <xdr:cNvPr id="455" name="円/楕円 454"/>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80535</xdr:rowOff>
    </xdr:from>
    <xdr:ext cx="762000" cy="259045"/>
    <xdr:sp macro="" textlink="">
      <xdr:nvSpPr>
        <xdr:cNvPr id="456" name="テキスト ボックス 455"/>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石川県小松市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45028</xdr:rowOff>
    </xdr:from>
    <xdr:to>
      <xdr:col>4</xdr:col>
      <xdr:colOff>1117600</xdr:colOff>
      <xdr:row>18</xdr:row>
      <xdr:rowOff>93929</xdr:rowOff>
    </xdr:to>
    <xdr:cxnSp macro="">
      <xdr:nvCxnSpPr>
        <xdr:cNvPr id="50" name="直線コネクタ 49"/>
        <xdr:cNvCxnSpPr/>
      </xdr:nvCxnSpPr>
      <xdr:spPr bwMode="auto">
        <a:xfrm>
          <a:off x="5003800" y="3178753"/>
          <a:ext cx="6477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33426</xdr:rowOff>
    </xdr:from>
    <xdr:to>
      <xdr:col>4</xdr:col>
      <xdr:colOff>469900</xdr:colOff>
      <xdr:row>18</xdr:row>
      <xdr:rowOff>45028</xdr:rowOff>
    </xdr:to>
    <xdr:cxnSp macro="">
      <xdr:nvCxnSpPr>
        <xdr:cNvPr id="53" name="直線コネクタ 52"/>
        <xdr:cNvCxnSpPr/>
      </xdr:nvCxnSpPr>
      <xdr:spPr bwMode="auto">
        <a:xfrm>
          <a:off x="4305300" y="3167151"/>
          <a:ext cx="698500" cy="1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33426</xdr:rowOff>
    </xdr:from>
    <xdr:to>
      <xdr:col>3</xdr:col>
      <xdr:colOff>904875</xdr:colOff>
      <xdr:row>18</xdr:row>
      <xdr:rowOff>45047</xdr:rowOff>
    </xdr:to>
    <xdr:cxnSp macro="">
      <xdr:nvCxnSpPr>
        <xdr:cNvPr id="56" name="直線コネクタ 55"/>
        <xdr:cNvCxnSpPr/>
      </xdr:nvCxnSpPr>
      <xdr:spPr bwMode="auto">
        <a:xfrm flipV="1">
          <a:off x="3606800" y="3167151"/>
          <a:ext cx="698500" cy="11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30340</xdr:rowOff>
    </xdr:from>
    <xdr:to>
      <xdr:col>3</xdr:col>
      <xdr:colOff>206375</xdr:colOff>
      <xdr:row>18</xdr:row>
      <xdr:rowOff>45047</xdr:rowOff>
    </xdr:to>
    <xdr:cxnSp macro="">
      <xdr:nvCxnSpPr>
        <xdr:cNvPr id="59" name="直線コネクタ 58"/>
        <xdr:cNvCxnSpPr/>
      </xdr:nvCxnSpPr>
      <xdr:spPr bwMode="auto">
        <a:xfrm>
          <a:off x="2908300" y="3164065"/>
          <a:ext cx="698500" cy="1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43129</xdr:rowOff>
    </xdr:from>
    <xdr:to>
      <xdr:col>5</xdr:col>
      <xdr:colOff>34925</xdr:colOff>
      <xdr:row>18</xdr:row>
      <xdr:rowOff>144729</xdr:rowOff>
    </xdr:to>
    <xdr:sp macro="" textlink="">
      <xdr:nvSpPr>
        <xdr:cNvPr id="69" name="円/楕円 68"/>
        <xdr:cNvSpPr/>
      </xdr:nvSpPr>
      <xdr:spPr bwMode="auto">
        <a:xfrm>
          <a:off x="56007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15206</xdr:rowOff>
    </xdr:from>
    <xdr:ext cx="762000" cy="259045"/>
    <xdr:sp macro="" textlink="">
      <xdr:nvSpPr>
        <xdr:cNvPr id="70" name="人口1人当たり決算額の推移該当値テキスト130"/>
        <xdr:cNvSpPr txBox="1"/>
      </xdr:nvSpPr>
      <xdr:spPr>
        <a:xfrm>
          <a:off x="5740400" y="314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165678</xdr:rowOff>
    </xdr:from>
    <xdr:to>
      <xdr:col>4</xdr:col>
      <xdr:colOff>520700</xdr:colOff>
      <xdr:row>18</xdr:row>
      <xdr:rowOff>95828</xdr:rowOff>
    </xdr:to>
    <xdr:sp macro="" textlink="">
      <xdr:nvSpPr>
        <xdr:cNvPr id="71" name="円/楕円 70"/>
        <xdr:cNvSpPr/>
      </xdr:nvSpPr>
      <xdr:spPr bwMode="auto">
        <a:xfrm>
          <a:off x="4953000" y="312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80605</xdr:rowOff>
    </xdr:from>
    <xdr:ext cx="736600" cy="259045"/>
    <xdr:sp macro="" textlink="">
      <xdr:nvSpPr>
        <xdr:cNvPr id="72" name="テキスト ボックス 71"/>
        <xdr:cNvSpPr txBox="1"/>
      </xdr:nvSpPr>
      <xdr:spPr>
        <a:xfrm>
          <a:off x="4622800" y="321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59,803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154076</xdr:rowOff>
    </xdr:from>
    <xdr:to>
      <xdr:col>3</xdr:col>
      <xdr:colOff>955675</xdr:colOff>
      <xdr:row>18</xdr:row>
      <xdr:rowOff>84226</xdr:rowOff>
    </xdr:to>
    <xdr:sp macro="" textlink="">
      <xdr:nvSpPr>
        <xdr:cNvPr id="73" name="円/楕円 72"/>
        <xdr:cNvSpPr/>
      </xdr:nvSpPr>
      <xdr:spPr bwMode="auto">
        <a:xfrm>
          <a:off x="4254500" y="311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69003</xdr:rowOff>
    </xdr:from>
    <xdr:ext cx="762000" cy="259045"/>
    <xdr:sp macro="" textlink="">
      <xdr:nvSpPr>
        <xdr:cNvPr id="74" name="テキスト ボックス 73"/>
        <xdr:cNvSpPr txBox="1"/>
      </xdr:nvSpPr>
      <xdr:spPr>
        <a:xfrm>
          <a:off x="3924300" y="32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165697</xdr:rowOff>
    </xdr:from>
    <xdr:to>
      <xdr:col>3</xdr:col>
      <xdr:colOff>257175</xdr:colOff>
      <xdr:row>18</xdr:row>
      <xdr:rowOff>95847</xdr:rowOff>
    </xdr:to>
    <xdr:sp macro="" textlink="">
      <xdr:nvSpPr>
        <xdr:cNvPr id="75" name="円/楕円 74"/>
        <xdr:cNvSpPr/>
      </xdr:nvSpPr>
      <xdr:spPr bwMode="auto">
        <a:xfrm>
          <a:off x="3556000" y="312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80624</xdr:rowOff>
    </xdr:from>
    <xdr:ext cx="762000" cy="259045"/>
    <xdr:sp macro="" textlink="">
      <xdr:nvSpPr>
        <xdr:cNvPr id="76" name="テキスト ボックス 75"/>
        <xdr:cNvSpPr txBox="1"/>
      </xdr:nvSpPr>
      <xdr:spPr>
        <a:xfrm>
          <a:off x="3225800" y="321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150990</xdr:rowOff>
    </xdr:from>
    <xdr:to>
      <xdr:col>2</xdr:col>
      <xdr:colOff>692150</xdr:colOff>
      <xdr:row>18</xdr:row>
      <xdr:rowOff>81140</xdr:rowOff>
    </xdr:to>
    <xdr:sp macro="" textlink="">
      <xdr:nvSpPr>
        <xdr:cNvPr id="77" name="円/楕円 76"/>
        <xdr:cNvSpPr/>
      </xdr:nvSpPr>
      <xdr:spPr bwMode="auto">
        <a:xfrm>
          <a:off x="2857500" y="311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65917</xdr:rowOff>
    </xdr:from>
    <xdr:ext cx="762000" cy="259045"/>
    <xdr:sp macro="" textlink="">
      <xdr:nvSpPr>
        <xdr:cNvPr id="78" name="テキスト ボックス 77"/>
        <xdr:cNvSpPr txBox="1"/>
      </xdr:nvSpPr>
      <xdr:spPr>
        <a:xfrm>
          <a:off x="2527300" y="319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124676</xdr:rowOff>
    </xdr:from>
    <xdr:to>
      <xdr:col>4</xdr:col>
      <xdr:colOff>1117600</xdr:colOff>
      <xdr:row>33</xdr:row>
      <xdr:rowOff>132334</xdr:rowOff>
    </xdr:to>
    <xdr:cxnSp macro="">
      <xdr:nvCxnSpPr>
        <xdr:cNvPr id="111" name="直線コネクタ 110"/>
        <xdr:cNvCxnSpPr/>
      </xdr:nvCxnSpPr>
      <xdr:spPr bwMode="auto">
        <a:xfrm>
          <a:off x="5003800" y="6049226"/>
          <a:ext cx="6477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124676</xdr:rowOff>
    </xdr:from>
    <xdr:to>
      <xdr:col>4</xdr:col>
      <xdr:colOff>469900</xdr:colOff>
      <xdr:row>33</xdr:row>
      <xdr:rowOff>205981</xdr:rowOff>
    </xdr:to>
    <xdr:cxnSp macro="">
      <xdr:nvCxnSpPr>
        <xdr:cNvPr id="114" name="直線コネクタ 113"/>
        <xdr:cNvCxnSpPr/>
      </xdr:nvCxnSpPr>
      <xdr:spPr bwMode="auto">
        <a:xfrm flipV="1">
          <a:off x="4305300" y="6049226"/>
          <a:ext cx="698500" cy="8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114008</xdr:rowOff>
    </xdr:from>
    <xdr:to>
      <xdr:col>3</xdr:col>
      <xdr:colOff>904875</xdr:colOff>
      <xdr:row>33</xdr:row>
      <xdr:rowOff>205981</xdr:rowOff>
    </xdr:to>
    <xdr:cxnSp macro="">
      <xdr:nvCxnSpPr>
        <xdr:cNvPr id="117" name="直線コネクタ 116"/>
        <xdr:cNvCxnSpPr/>
      </xdr:nvCxnSpPr>
      <xdr:spPr bwMode="auto">
        <a:xfrm>
          <a:off x="3606800" y="6038558"/>
          <a:ext cx="698500" cy="9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40246</xdr:rowOff>
    </xdr:from>
    <xdr:to>
      <xdr:col>3</xdr:col>
      <xdr:colOff>206375</xdr:colOff>
      <xdr:row>33</xdr:row>
      <xdr:rowOff>114008</xdr:rowOff>
    </xdr:to>
    <xdr:cxnSp macro="">
      <xdr:nvCxnSpPr>
        <xdr:cNvPr id="120" name="直線コネクタ 119"/>
        <xdr:cNvCxnSpPr/>
      </xdr:nvCxnSpPr>
      <xdr:spPr bwMode="auto">
        <a:xfrm>
          <a:off x="2908300" y="5964796"/>
          <a:ext cx="698500" cy="7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81534</xdr:rowOff>
    </xdr:from>
    <xdr:to>
      <xdr:col>5</xdr:col>
      <xdr:colOff>34925</xdr:colOff>
      <xdr:row>33</xdr:row>
      <xdr:rowOff>183134</xdr:rowOff>
    </xdr:to>
    <xdr:sp macro="" textlink="">
      <xdr:nvSpPr>
        <xdr:cNvPr id="130" name="円/楕円 129"/>
        <xdr:cNvSpPr/>
      </xdr:nvSpPr>
      <xdr:spPr bwMode="auto">
        <a:xfrm>
          <a:off x="5600700" y="600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28211</xdr:rowOff>
    </xdr:from>
    <xdr:ext cx="762000" cy="259045"/>
    <xdr:sp macro="" textlink="">
      <xdr:nvSpPr>
        <xdr:cNvPr id="131" name="人口1人当たり決算額の推移該当値テキスト445"/>
        <xdr:cNvSpPr txBox="1"/>
      </xdr:nvSpPr>
      <xdr:spPr>
        <a:xfrm>
          <a:off x="5740400" y="595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29,360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73876</xdr:rowOff>
    </xdr:from>
    <xdr:to>
      <xdr:col>4</xdr:col>
      <xdr:colOff>520700</xdr:colOff>
      <xdr:row>33</xdr:row>
      <xdr:rowOff>175476</xdr:rowOff>
    </xdr:to>
    <xdr:sp macro="" textlink="">
      <xdr:nvSpPr>
        <xdr:cNvPr id="132" name="円/楕円 131"/>
        <xdr:cNvSpPr/>
      </xdr:nvSpPr>
      <xdr:spPr bwMode="auto">
        <a:xfrm>
          <a:off x="4953000" y="599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14203</xdr:rowOff>
    </xdr:from>
    <xdr:ext cx="736600" cy="259045"/>
    <xdr:sp macro="" textlink="">
      <xdr:nvSpPr>
        <xdr:cNvPr id="133" name="テキスト ボックス 132"/>
        <xdr:cNvSpPr txBox="1"/>
      </xdr:nvSpPr>
      <xdr:spPr>
        <a:xfrm>
          <a:off x="4622800" y="5767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155181</xdr:rowOff>
    </xdr:from>
    <xdr:to>
      <xdr:col>3</xdr:col>
      <xdr:colOff>955675</xdr:colOff>
      <xdr:row>33</xdr:row>
      <xdr:rowOff>256781</xdr:rowOff>
    </xdr:to>
    <xdr:sp macro="" textlink="">
      <xdr:nvSpPr>
        <xdr:cNvPr id="134" name="円/楕円 133"/>
        <xdr:cNvSpPr/>
      </xdr:nvSpPr>
      <xdr:spPr bwMode="auto">
        <a:xfrm>
          <a:off x="4254500" y="607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95508</xdr:rowOff>
    </xdr:from>
    <xdr:ext cx="762000" cy="259045"/>
    <xdr:sp macro="" textlink="">
      <xdr:nvSpPr>
        <xdr:cNvPr id="135" name="テキスト ボックス 134"/>
        <xdr:cNvSpPr txBox="1"/>
      </xdr:nvSpPr>
      <xdr:spPr>
        <a:xfrm>
          <a:off x="3924300" y="584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63208</xdr:rowOff>
    </xdr:from>
    <xdr:to>
      <xdr:col>3</xdr:col>
      <xdr:colOff>257175</xdr:colOff>
      <xdr:row>33</xdr:row>
      <xdr:rowOff>164808</xdr:rowOff>
    </xdr:to>
    <xdr:sp macro="" textlink="">
      <xdr:nvSpPr>
        <xdr:cNvPr id="136" name="円/楕円 135"/>
        <xdr:cNvSpPr/>
      </xdr:nvSpPr>
      <xdr:spPr bwMode="auto">
        <a:xfrm>
          <a:off x="3556000" y="598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3535</xdr:rowOff>
    </xdr:from>
    <xdr:ext cx="762000" cy="259045"/>
    <xdr:sp macro="" textlink="">
      <xdr:nvSpPr>
        <xdr:cNvPr id="137" name="テキスト ボックス 136"/>
        <xdr:cNvSpPr txBox="1"/>
      </xdr:nvSpPr>
      <xdr:spPr>
        <a:xfrm>
          <a:off x="3225800" y="575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29,841</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160896</xdr:rowOff>
    </xdr:from>
    <xdr:to>
      <xdr:col>2</xdr:col>
      <xdr:colOff>692150</xdr:colOff>
      <xdr:row>33</xdr:row>
      <xdr:rowOff>91046</xdr:rowOff>
    </xdr:to>
    <xdr:sp macro="" textlink="">
      <xdr:nvSpPr>
        <xdr:cNvPr id="138" name="円/楕円 137"/>
        <xdr:cNvSpPr/>
      </xdr:nvSpPr>
      <xdr:spPr bwMode="auto">
        <a:xfrm>
          <a:off x="2857500" y="591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272673</xdr:rowOff>
    </xdr:from>
    <xdr:ext cx="762000" cy="259045"/>
    <xdr:sp macro="" textlink="">
      <xdr:nvSpPr>
        <xdr:cNvPr id="139" name="テキスト ボックス 138"/>
        <xdr:cNvSpPr txBox="1"/>
      </xdr:nvSpPr>
      <xdr:spPr>
        <a:xfrm>
          <a:off x="2527300" y="56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108,655
107,021
371.05
43,257,868
42,668,703
547,991
24,842,591
65,595,072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148006</xdr:rowOff>
    </xdr:from>
    <xdr:to>
      <xdr:col>6</xdr:col>
      <xdr:colOff>511175</xdr:colOff>
      <xdr:row>36</xdr:row>
      <xdr:rowOff>152807</xdr:rowOff>
    </xdr:to>
    <xdr:cxnSp macro="">
      <xdr:nvCxnSpPr>
        <xdr:cNvPr id="61" name="直線コネクタ 60"/>
        <xdr:cNvCxnSpPr/>
      </xdr:nvCxnSpPr>
      <xdr:spPr>
        <a:xfrm>
          <a:off x="3797300" y="6320206"/>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162370</xdr:rowOff>
    </xdr:from>
    <xdr:to>
      <xdr:col>5</xdr:col>
      <xdr:colOff>358775</xdr:colOff>
      <xdr:row>36</xdr:row>
      <xdr:rowOff>148006</xdr:rowOff>
    </xdr:to>
    <xdr:cxnSp macro="">
      <xdr:nvCxnSpPr>
        <xdr:cNvPr id="64" name="直線コネクタ 63"/>
        <xdr:cNvCxnSpPr/>
      </xdr:nvCxnSpPr>
      <xdr:spPr>
        <a:xfrm>
          <a:off x="2908300" y="6163120"/>
          <a:ext cx="8890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133795</xdr:rowOff>
    </xdr:from>
    <xdr:to>
      <xdr:col>4</xdr:col>
      <xdr:colOff>155575</xdr:colOff>
      <xdr:row>35</xdr:row>
      <xdr:rowOff>162370</xdr:rowOff>
    </xdr:to>
    <xdr:cxnSp macro="">
      <xdr:nvCxnSpPr>
        <xdr:cNvPr id="67" name="直線コネクタ 66"/>
        <xdr:cNvCxnSpPr/>
      </xdr:nvCxnSpPr>
      <xdr:spPr>
        <a:xfrm>
          <a:off x="2019300" y="6134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37478</xdr:rowOff>
    </xdr:from>
    <xdr:to>
      <xdr:col>2</xdr:col>
      <xdr:colOff>638175</xdr:colOff>
      <xdr:row>35</xdr:row>
      <xdr:rowOff>133795</xdr:rowOff>
    </xdr:to>
    <xdr:cxnSp macro="">
      <xdr:nvCxnSpPr>
        <xdr:cNvPr id="70" name="直線コネクタ 69"/>
        <xdr:cNvCxnSpPr/>
      </xdr:nvCxnSpPr>
      <xdr:spPr>
        <a:xfrm>
          <a:off x="1130300" y="6038228"/>
          <a:ext cx="8890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102007</xdr:rowOff>
    </xdr:from>
    <xdr:to>
      <xdr:col>6</xdr:col>
      <xdr:colOff>561975</xdr:colOff>
      <xdr:row>37</xdr:row>
      <xdr:rowOff>32157</xdr:rowOff>
    </xdr:to>
    <xdr:sp macro="" textlink="">
      <xdr:nvSpPr>
        <xdr:cNvPr id="80" name="円/楕円 79"/>
        <xdr:cNvSpPr/>
      </xdr:nvSpPr>
      <xdr:spPr>
        <a:xfrm>
          <a:off x="4584700" y="62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80434</xdr:rowOff>
    </xdr:from>
    <xdr:ext cx="534377" cy="259045"/>
    <xdr:sp macro="" textlink="">
      <xdr:nvSpPr>
        <xdr:cNvPr id="81" name="人件費該当値テキスト"/>
        <xdr:cNvSpPr txBox="1"/>
      </xdr:nvSpPr>
      <xdr:spPr>
        <a:xfrm>
          <a:off x="4686300" y="62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97206</xdr:rowOff>
    </xdr:from>
    <xdr:to>
      <xdr:col>5</xdr:col>
      <xdr:colOff>409575</xdr:colOff>
      <xdr:row>37</xdr:row>
      <xdr:rowOff>27356</xdr:rowOff>
    </xdr:to>
    <xdr:sp macro="" textlink="">
      <xdr:nvSpPr>
        <xdr:cNvPr id="82" name="円/楕円 81"/>
        <xdr:cNvSpPr/>
      </xdr:nvSpPr>
      <xdr:spPr>
        <a:xfrm>
          <a:off x="3746500" y="62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18483</xdr:rowOff>
    </xdr:from>
    <xdr:ext cx="534377" cy="259045"/>
    <xdr:sp macro="" textlink="">
      <xdr:nvSpPr>
        <xdr:cNvPr id="83" name="テキスト ボックス 82"/>
        <xdr:cNvSpPr txBox="1"/>
      </xdr:nvSpPr>
      <xdr:spPr>
        <a:xfrm>
          <a:off x="3530111" y="63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111570</xdr:rowOff>
    </xdr:from>
    <xdr:to>
      <xdr:col>4</xdr:col>
      <xdr:colOff>206375</xdr:colOff>
      <xdr:row>36</xdr:row>
      <xdr:rowOff>41720</xdr:rowOff>
    </xdr:to>
    <xdr:sp macro="" textlink="">
      <xdr:nvSpPr>
        <xdr:cNvPr id="84" name="円/楕円 83"/>
        <xdr:cNvSpPr/>
      </xdr:nvSpPr>
      <xdr:spPr>
        <a:xfrm>
          <a:off x="2857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32847</xdr:rowOff>
    </xdr:from>
    <xdr:ext cx="534377" cy="259045"/>
    <xdr:sp macro="" textlink="">
      <xdr:nvSpPr>
        <xdr:cNvPr id="85" name="テキスト ボックス 84"/>
        <xdr:cNvSpPr txBox="1"/>
      </xdr:nvSpPr>
      <xdr:spPr>
        <a:xfrm>
          <a:off x="2641111" y="62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82995</xdr:rowOff>
    </xdr:from>
    <xdr:to>
      <xdr:col>3</xdr:col>
      <xdr:colOff>3175</xdr:colOff>
      <xdr:row>36</xdr:row>
      <xdr:rowOff>13145</xdr:rowOff>
    </xdr:to>
    <xdr:sp macro="" textlink="">
      <xdr:nvSpPr>
        <xdr:cNvPr id="86" name="円/楕円 85"/>
        <xdr:cNvSpPr/>
      </xdr:nvSpPr>
      <xdr:spPr>
        <a:xfrm>
          <a:off x="1968500" y="60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4272</xdr:rowOff>
    </xdr:from>
    <xdr:ext cx="534377" cy="259045"/>
    <xdr:sp macro="" textlink="">
      <xdr:nvSpPr>
        <xdr:cNvPr id="87" name="テキスト ボックス 86"/>
        <xdr:cNvSpPr txBox="1"/>
      </xdr:nvSpPr>
      <xdr:spPr>
        <a:xfrm>
          <a:off x="1752111" y="61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158128</xdr:rowOff>
    </xdr:from>
    <xdr:to>
      <xdr:col>1</xdr:col>
      <xdr:colOff>485775</xdr:colOff>
      <xdr:row>35</xdr:row>
      <xdr:rowOff>88278</xdr:rowOff>
    </xdr:to>
    <xdr:sp macro="" textlink="">
      <xdr:nvSpPr>
        <xdr:cNvPr id="88" name="円/楕円 87"/>
        <xdr:cNvSpPr/>
      </xdr:nvSpPr>
      <xdr:spPr>
        <a:xfrm>
          <a:off x="1079500" y="59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79405</xdr:rowOff>
    </xdr:from>
    <xdr:ext cx="534377" cy="259045"/>
    <xdr:sp macro="" textlink="">
      <xdr:nvSpPr>
        <xdr:cNvPr id="89" name="テキスト ボックス 88"/>
        <xdr:cNvSpPr txBox="1"/>
      </xdr:nvSpPr>
      <xdr:spPr>
        <a:xfrm>
          <a:off x="863111" y="60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67653</xdr:rowOff>
    </xdr:from>
    <xdr:to>
      <xdr:col>6</xdr:col>
      <xdr:colOff>511175</xdr:colOff>
      <xdr:row>57</xdr:row>
      <xdr:rowOff>93256</xdr:rowOff>
    </xdr:to>
    <xdr:cxnSp macro="">
      <xdr:nvCxnSpPr>
        <xdr:cNvPr id="119" name="直線コネクタ 118"/>
        <xdr:cNvCxnSpPr/>
      </xdr:nvCxnSpPr>
      <xdr:spPr>
        <a:xfrm flipV="1">
          <a:off x="3797300" y="9840303"/>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70701</xdr:rowOff>
    </xdr:from>
    <xdr:to>
      <xdr:col>5</xdr:col>
      <xdr:colOff>358775</xdr:colOff>
      <xdr:row>57</xdr:row>
      <xdr:rowOff>93256</xdr:rowOff>
    </xdr:to>
    <xdr:cxnSp macro="">
      <xdr:nvCxnSpPr>
        <xdr:cNvPr id="122" name="直線コネクタ 121"/>
        <xdr:cNvCxnSpPr/>
      </xdr:nvCxnSpPr>
      <xdr:spPr>
        <a:xfrm>
          <a:off x="2908300" y="9843351"/>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70701</xdr:rowOff>
    </xdr:from>
    <xdr:to>
      <xdr:col>4</xdr:col>
      <xdr:colOff>155575</xdr:colOff>
      <xdr:row>58</xdr:row>
      <xdr:rowOff>38850</xdr:rowOff>
    </xdr:to>
    <xdr:cxnSp macro="">
      <xdr:nvCxnSpPr>
        <xdr:cNvPr id="125" name="直線コネクタ 124"/>
        <xdr:cNvCxnSpPr/>
      </xdr:nvCxnSpPr>
      <xdr:spPr>
        <a:xfrm flipV="1">
          <a:off x="2019300" y="9843351"/>
          <a:ext cx="889000" cy="1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7" name="テキスト ボックス 126"/>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38850</xdr:rowOff>
    </xdr:from>
    <xdr:to>
      <xdr:col>2</xdr:col>
      <xdr:colOff>638175</xdr:colOff>
      <xdr:row>58</xdr:row>
      <xdr:rowOff>42202</xdr:rowOff>
    </xdr:to>
    <xdr:cxnSp macro="">
      <xdr:nvCxnSpPr>
        <xdr:cNvPr id="128" name="直線コネクタ 127"/>
        <xdr:cNvCxnSpPr/>
      </xdr:nvCxnSpPr>
      <xdr:spPr>
        <a:xfrm flipV="1">
          <a:off x="1130300" y="998295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16853</xdr:rowOff>
    </xdr:from>
    <xdr:to>
      <xdr:col>6</xdr:col>
      <xdr:colOff>561975</xdr:colOff>
      <xdr:row>57</xdr:row>
      <xdr:rowOff>118453</xdr:rowOff>
    </xdr:to>
    <xdr:sp macro="" textlink="">
      <xdr:nvSpPr>
        <xdr:cNvPr id="138" name="円/楕円 137"/>
        <xdr:cNvSpPr/>
      </xdr:nvSpPr>
      <xdr:spPr>
        <a:xfrm>
          <a:off x="4584700" y="97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166730</xdr:rowOff>
    </xdr:from>
    <xdr:ext cx="534377" cy="259045"/>
    <xdr:sp macro="" textlink="">
      <xdr:nvSpPr>
        <xdr:cNvPr id="139" name="物件費該当値テキスト"/>
        <xdr:cNvSpPr txBox="1"/>
      </xdr:nvSpPr>
      <xdr:spPr>
        <a:xfrm>
          <a:off x="4686300" y="97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42456</xdr:rowOff>
    </xdr:from>
    <xdr:to>
      <xdr:col>5</xdr:col>
      <xdr:colOff>409575</xdr:colOff>
      <xdr:row>57</xdr:row>
      <xdr:rowOff>144056</xdr:rowOff>
    </xdr:to>
    <xdr:sp macro="" textlink="">
      <xdr:nvSpPr>
        <xdr:cNvPr id="140" name="円/楕円 139"/>
        <xdr:cNvSpPr/>
      </xdr:nvSpPr>
      <xdr:spPr>
        <a:xfrm>
          <a:off x="3746500" y="9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135183</xdr:rowOff>
    </xdr:from>
    <xdr:ext cx="534377" cy="259045"/>
    <xdr:sp macro="" textlink="">
      <xdr:nvSpPr>
        <xdr:cNvPr id="141" name="テキスト ボックス 140"/>
        <xdr:cNvSpPr txBox="1"/>
      </xdr:nvSpPr>
      <xdr:spPr>
        <a:xfrm>
          <a:off x="3530111" y="99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19901</xdr:rowOff>
    </xdr:from>
    <xdr:to>
      <xdr:col>4</xdr:col>
      <xdr:colOff>206375</xdr:colOff>
      <xdr:row>57</xdr:row>
      <xdr:rowOff>121501</xdr:rowOff>
    </xdr:to>
    <xdr:sp macro="" textlink="">
      <xdr:nvSpPr>
        <xdr:cNvPr id="142" name="円/楕円 141"/>
        <xdr:cNvSpPr/>
      </xdr:nvSpPr>
      <xdr:spPr>
        <a:xfrm>
          <a:off x="2857500" y="97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112628</xdr:rowOff>
    </xdr:from>
    <xdr:ext cx="534377" cy="259045"/>
    <xdr:sp macro="" textlink="">
      <xdr:nvSpPr>
        <xdr:cNvPr id="143" name="テキスト ボックス 142"/>
        <xdr:cNvSpPr txBox="1"/>
      </xdr:nvSpPr>
      <xdr:spPr>
        <a:xfrm>
          <a:off x="2641111" y="988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159500</xdr:rowOff>
    </xdr:from>
    <xdr:to>
      <xdr:col>3</xdr:col>
      <xdr:colOff>3175</xdr:colOff>
      <xdr:row>58</xdr:row>
      <xdr:rowOff>89650</xdr:rowOff>
    </xdr:to>
    <xdr:sp macro="" textlink="">
      <xdr:nvSpPr>
        <xdr:cNvPr id="144" name="円/楕円 143"/>
        <xdr:cNvSpPr/>
      </xdr:nvSpPr>
      <xdr:spPr>
        <a:xfrm>
          <a:off x="1968500" y="99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80777</xdr:rowOff>
    </xdr:from>
    <xdr:ext cx="534377" cy="259045"/>
    <xdr:sp macro="" textlink="">
      <xdr:nvSpPr>
        <xdr:cNvPr id="145" name="テキスト ボックス 144"/>
        <xdr:cNvSpPr txBox="1"/>
      </xdr:nvSpPr>
      <xdr:spPr>
        <a:xfrm>
          <a:off x="1752111" y="100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162852</xdr:rowOff>
    </xdr:from>
    <xdr:to>
      <xdr:col>1</xdr:col>
      <xdr:colOff>485775</xdr:colOff>
      <xdr:row>58</xdr:row>
      <xdr:rowOff>93002</xdr:rowOff>
    </xdr:to>
    <xdr:sp macro="" textlink="">
      <xdr:nvSpPr>
        <xdr:cNvPr id="146" name="円/楕円 145"/>
        <xdr:cNvSpPr/>
      </xdr:nvSpPr>
      <xdr:spPr>
        <a:xfrm>
          <a:off x="10795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84129</xdr:rowOff>
    </xdr:from>
    <xdr:ext cx="534377" cy="259045"/>
    <xdr:sp macro="" textlink="">
      <xdr:nvSpPr>
        <xdr:cNvPr id="147" name="テキスト ボックス 146"/>
        <xdr:cNvSpPr txBox="1"/>
      </xdr:nvSpPr>
      <xdr:spPr>
        <a:xfrm>
          <a:off x="863111" y="100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157824</xdr:rowOff>
    </xdr:from>
    <xdr:to>
      <xdr:col>6</xdr:col>
      <xdr:colOff>511175</xdr:colOff>
      <xdr:row>77</xdr:row>
      <xdr:rowOff>36993</xdr:rowOff>
    </xdr:to>
    <xdr:cxnSp macro="">
      <xdr:nvCxnSpPr>
        <xdr:cNvPr id="178" name="直線コネクタ 177"/>
        <xdr:cNvCxnSpPr/>
      </xdr:nvCxnSpPr>
      <xdr:spPr>
        <a:xfrm>
          <a:off x="3797300" y="1318802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101981</xdr:rowOff>
    </xdr:from>
    <xdr:to>
      <xdr:col>5</xdr:col>
      <xdr:colOff>358775</xdr:colOff>
      <xdr:row>76</xdr:row>
      <xdr:rowOff>157824</xdr:rowOff>
    </xdr:to>
    <xdr:cxnSp macro="">
      <xdr:nvCxnSpPr>
        <xdr:cNvPr id="181" name="直線コネクタ 180"/>
        <xdr:cNvCxnSpPr/>
      </xdr:nvCxnSpPr>
      <xdr:spPr>
        <a:xfrm>
          <a:off x="2908300" y="13132181"/>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101981</xdr:rowOff>
    </xdr:from>
    <xdr:to>
      <xdr:col>4</xdr:col>
      <xdr:colOff>155575</xdr:colOff>
      <xdr:row>77</xdr:row>
      <xdr:rowOff>76181</xdr:rowOff>
    </xdr:to>
    <xdr:cxnSp macro="">
      <xdr:nvCxnSpPr>
        <xdr:cNvPr id="184" name="直線コネクタ 183"/>
        <xdr:cNvCxnSpPr/>
      </xdr:nvCxnSpPr>
      <xdr:spPr>
        <a:xfrm flipV="1">
          <a:off x="2019300" y="13132181"/>
          <a:ext cx="889000" cy="14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26870</xdr:rowOff>
    </xdr:from>
    <xdr:to>
      <xdr:col>2</xdr:col>
      <xdr:colOff>638175</xdr:colOff>
      <xdr:row>77</xdr:row>
      <xdr:rowOff>76181</xdr:rowOff>
    </xdr:to>
    <xdr:cxnSp macro="">
      <xdr:nvCxnSpPr>
        <xdr:cNvPr id="187" name="直線コネクタ 186"/>
        <xdr:cNvCxnSpPr/>
      </xdr:nvCxnSpPr>
      <xdr:spPr>
        <a:xfrm>
          <a:off x="1130300" y="13228520"/>
          <a:ext cx="889000" cy="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157643</xdr:rowOff>
    </xdr:from>
    <xdr:to>
      <xdr:col>6</xdr:col>
      <xdr:colOff>561975</xdr:colOff>
      <xdr:row>77</xdr:row>
      <xdr:rowOff>87793</xdr:rowOff>
    </xdr:to>
    <xdr:sp macro="" textlink="">
      <xdr:nvSpPr>
        <xdr:cNvPr id="197" name="円/楕円 196"/>
        <xdr:cNvSpPr/>
      </xdr:nvSpPr>
      <xdr:spPr>
        <a:xfrm>
          <a:off x="4584700" y="131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136070</xdr:rowOff>
    </xdr:from>
    <xdr:ext cx="469744" cy="259045"/>
    <xdr:sp macro="" textlink="">
      <xdr:nvSpPr>
        <xdr:cNvPr id="198" name="維持補修費該当値テキスト"/>
        <xdr:cNvSpPr txBox="1"/>
      </xdr:nvSpPr>
      <xdr:spPr>
        <a:xfrm>
          <a:off x="4686300" y="1316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107024</xdr:rowOff>
    </xdr:from>
    <xdr:to>
      <xdr:col>5</xdr:col>
      <xdr:colOff>409575</xdr:colOff>
      <xdr:row>77</xdr:row>
      <xdr:rowOff>37174</xdr:rowOff>
    </xdr:to>
    <xdr:sp macro="" textlink="">
      <xdr:nvSpPr>
        <xdr:cNvPr id="199" name="円/楕円 198"/>
        <xdr:cNvSpPr/>
      </xdr:nvSpPr>
      <xdr:spPr>
        <a:xfrm>
          <a:off x="3746500" y="131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28301</xdr:rowOff>
    </xdr:from>
    <xdr:ext cx="469744" cy="259045"/>
    <xdr:sp macro="" textlink="">
      <xdr:nvSpPr>
        <xdr:cNvPr id="200" name="テキスト ボックス 199"/>
        <xdr:cNvSpPr txBox="1"/>
      </xdr:nvSpPr>
      <xdr:spPr>
        <a:xfrm>
          <a:off x="3562427" y="132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51181</xdr:rowOff>
    </xdr:from>
    <xdr:to>
      <xdr:col>4</xdr:col>
      <xdr:colOff>206375</xdr:colOff>
      <xdr:row>76</xdr:row>
      <xdr:rowOff>152781</xdr:rowOff>
    </xdr:to>
    <xdr:sp macro="" textlink="">
      <xdr:nvSpPr>
        <xdr:cNvPr id="201" name="円/楕円 200"/>
        <xdr:cNvSpPr/>
      </xdr:nvSpPr>
      <xdr:spPr>
        <a:xfrm>
          <a:off x="2857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143908</xdr:rowOff>
    </xdr:from>
    <xdr:ext cx="469744" cy="259045"/>
    <xdr:sp macro="" textlink="">
      <xdr:nvSpPr>
        <xdr:cNvPr id="202" name="テキスト ボックス 201"/>
        <xdr:cNvSpPr txBox="1"/>
      </xdr:nvSpPr>
      <xdr:spPr>
        <a:xfrm>
          <a:off x="2673427" y="1317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25381</xdr:rowOff>
    </xdr:from>
    <xdr:to>
      <xdr:col>3</xdr:col>
      <xdr:colOff>3175</xdr:colOff>
      <xdr:row>77</xdr:row>
      <xdr:rowOff>126981</xdr:rowOff>
    </xdr:to>
    <xdr:sp macro="" textlink="">
      <xdr:nvSpPr>
        <xdr:cNvPr id="203" name="円/楕円 202"/>
        <xdr:cNvSpPr/>
      </xdr:nvSpPr>
      <xdr:spPr>
        <a:xfrm>
          <a:off x="1968500" y="132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118108</xdr:rowOff>
    </xdr:from>
    <xdr:ext cx="469744" cy="259045"/>
    <xdr:sp macro="" textlink="">
      <xdr:nvSpPr>
        <xdr:cNvPr id="204" name="テキスト ボックス 203"/>
        <xdr:cNvSpPr txBox="1"/>
      </xdr:nvSpPr>
      <xdr:spPr>
        <a:xfrm>
          <a:off x="1784427" y="1331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147520</xdr:rowOff>
    </xdr:from>
    <xdr:to>
      <xdr:col>1</xdr:col>
      <xdr:colOff>485775</xdr:colOff>
      <xdr:row>77</xdr:row>
      <xdr:rowOff>77670</xdr:rowOff>
    </xdr:to>
    <xdr:sp macro="" textlink="">
      <xdr:nvSpPr>
        <xdr:cNvPr id="205" name="円/楕円 204"/>
        <xdr:cNvSpPr/>
      </xdr:nvSpPr>
      <xdr:spPr>
        <a:xfrm>
          <a:off x="1079500" y="13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68797</xdr:rowOff>
    </xdr:from>
    <xdr:ext cx="469744" cy="259045"/>
    <xdr:sp macro="" textlink="">
      <xdr:nvSpPr>
        <xdr:cNvPr id="206" name="テキスト ボックス 205"/>
        <xdr:cNvSpPr txBox="1"/>
      </xdr:nvSpPr>
      <xdr:spPr>
        <a:xfrm>
          <a:off x="895427" y="132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51727</xdr:rowOff>
    </xdr:from>
    <xdr:to>
      <xdr:col>6</xdr:col>
      <xdr:colOff>511175</xdr:colOff>
      <xdr:row>94</xdr:row>
      <xdr:rowOff>126709</xdr:rowOff>
    </xdr:to>
    <xdr:cxnSp macro="">
      <xdr:nvCxnSpPr>
        <xdr:cNvPr id="236" name="直線コネクタ 235"/>
        <xdr:cNvCxnSpPr/>
      </xdr:nvCxnSpPr>
      <xdr:spPr>
        <a:xfrm flipV="1">
          <a:off x="3797300" y="15996577"/>
          <a:ext cx="838200" cy="24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123583</xdr:rowOff>
    </xdr:from>
    <xdr:to>
      <xdr:col>5</xdr:col>
      <xdr:colOff>358775</xdr:colOff>
      <xdr:row>94</xdr:row>
      <xdr:rowOff>126709</xdr:rowOff>
    </xdr:to>
    <xdr:cxnSp macro="">
      <xdr:nvCxnSpPr>
        <xdr:cNvPr id="239" name="直線コネクタ 238"/>
        <xdr:cNvCxnSpPr/>
      </xdr:nvCxnSpPr>
      <xdr:spPr>
        <a:xfrm>
          <a:off x="2908300" y="16239883"/>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123583</xdr:rowOff>
    </xdr:from>
    <xdr:to>
      <xdr:col>4</xdr:col>
      <xdr:colOff>155575</xdr:colOff>
      <xdr:row>95</xdr:row>
      <xdr:rowOff>135967</xdr:rowOff>
    </xdr:to>
    <xdr:cxnSp macro="">
      <xdr:nvCxnSpPr>
        <xdr:cNvPr id="242" name="直線コネクタ 241"/>
        <xdr:cNvCxnSpPr/>
      </xdr:nvCxnSpPr>
      <xdr:spPr>
        <a:xfrm flipV="1">
          <a:off x="2019300" y="16239883"/>
          <a:ext cx="889000" cy="18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135967</xdr:rowOff>
    </xdr:from>
    <xdr:to>
      <xdr:col>2</xdr:col>
      <xdr:colOff>638175</xdr:colOff>
      <xdr:row>96</xdr:row>
      <xdr:rowOff>36906</xdr:rowOff>
    </xdr:to>
    <xdr:cxnSp macro="">
      <xdr:nvCxnSpPr>
        <xdr:cNvPr id="245" name="直線コネクタ 244"/>
        <xdr:cNvCxnSpPr/>
      </xdr:nvCxnSpPr>
      <xdr:spPr>
        <a:xfrm flipV="1">
          <a:off x="1130300" y="164237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927</xdr:rowOff>
    </xdr:from>
    <xdr:to>
      <xdr:col>6</xdr:col>
      <xdr:colOff>561975</xdr:colOff>
      <xdr:row>93</xdr:row>
      <xdr:rowOff>102527</xdr:rowOff>
    </xdr:to>
    <xdr:sp macro="" textlink="">
      <xdr:nvSpPr>
        <xdr:cNvPr id="255" name="円/楕円 254"/>
        <xdr:cNvSpPr/>
      </xdr:nvSpPr>
      <xdr:spPr>
        <a:xfrm>
          <a:off x="4584700" y="159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23804</xdr:rowOff>
    </xdr:from>
    <xdr:ext cx="534377" cy="259045"/>
    <xdr:sp macro="" textlink="">
      <xdr:nvSpPr>
        <xdr:cNvPr id="256" name="扶助費該当値テキスト"/>
        <xdr:cNvSpPr txBox="1"/>
      </xdr:nvSpPr>
      <xdr:spPr>
        <a:xfrm>
          <a:off x="4686300" y="1579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86,809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75909</xdr:rowOff>
    </xdr:from>
    <xdr:to>
      <xdr:col>5</xdr:col>
      <xdr:colOff>409575</xdr:colOff>
      <xdr:row>95</xdr:row>
      <xdr:rowOff>6059</xdr:rowOff>
    </xdr:to>
    <xdr:sp macro="" textlink="">
      <xdr:nvSpPr>
        <xdr:cNvPr id="257" name="円/楕円 256"/>
        <xdr:cNvSpPr/>
      </xdr:nvSpPr>
      <xdr:spPr>
        <a:xfrm>
          <a:off x="3746500" y="161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22586</xdr:rowOff>
    </xdr:from>
    <xdr:ext cx="534377" cy="259045"/>
    <xdr:sp macro="" textlink="">
      <xdr:nvSpPr>
        <xdr:cNvPr id="258" name="テキスト ボックス 257"/>
        <xdr:cNvSpPr txBox="1"/>
      </xdr:nvSpPr>
      <xdr:spPr>
        <a:xfrm>
          <a:off x="3530111" y="159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72783</xdr:rowOff>
    </xdr:from>
    <xdr:to>
      <xdr:col>4</xdr:col>
      <xdr:colOff>206375</xdr:colOff>
      <xdr:row>95</xdr:row>
      <xdr:rowOff>2933</xdr:rowOff>
    </xdr:to>
    <xdr:sp macro="" textlink="">
      <xdr:nvSpPr>
        <xdr:cNvPr id="259" name="円/楕円 258"/>
        <xdr:cNvSpPr/>
      </xdr:nvSpPr>
      <xdr:spPr>
        <a:xfrm>
          <a:off x="2857500" y="161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165510</xdr:rowOff>
    </xdr:from>
    <xdr:ext cx="534377" cy="259045"/>
    <xdr:sp macro="" textlink="">
      <xdr:nvSpPr>
        <xdr:cNvPr id="260" name="テキスト ボックス 259"/>
        <xdr:cNvSpPr txBox="1"/>
      </xdr:nvSpPr>
      <xdr:spPr>
        <a:xfrm>
          <a:off x="2641111" y="162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80,423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85167</xdr:rowOff>
    </xdr:from>
    <xdr:to>
      <xdr:col>3</xdr:col>
      <xdr:colOff>3175</xdr:colOff>
      <xdr:row>96</xdr:row>
      <xdr:rowOff>15317</xdr:rowOff>
    </xdr:to>
    <xdr:sp macro="" textlink="">
      <xdr:nvSpPr>
        <xdr:cNvPr id="261" name="円/楕円 260"/>
        <xdr:cNvSpPr/>
      </xdr:nvSpPr>
      <xdr:spPr>
        <a:xfrm>
          <a:off x="1968500" y="163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6444</xdr:rowOff>
    </xdr:from>
    <xdr:ext cx="534377" cy="259045"/>
    <xdr:sp macro="" textlink="">
      <xdr:nvSpPr>
        <xdr:cNvPr id="262" name="テキスト ボックス 261"/>
        <xdr:cNvSpPr txBox="1"/>
      </xdr:nvSpPr>
      <xdr:spPr>
        <a:xfrm>
          <a:off x="1752111" y="164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157556</xdr:rowOff>
    </xdr:from>
    <xdr:to>
      <xdr:col>1</xdr:col>
      <xdr:colOff>485775</xdr:colOff>
      <xdr:row>96</xdr:row>
      <xdr:rowOff>87706</xdr:rowOff>
    </xdr:to>
    <xdr:sp macro="" textlink="">
      <xdr:nvSpPr>
        <xdr:cNvPr id="263" name="円/楕円 262"/>
        <xdr:cNvSpPr/>
      </xdr:nvSpPr>
      <xdr:spPr>
        <a:xfrm>
          <a:off x="1079500" y="1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78833</xdr:rowOff>
    </xdr:from>
    <xdr:ext cx="534377" cy="259045"/>
    <xdr:sp macro="" textlink="">
      <xdr:nvSpPr>
        <xdr:cNvPr id="264" name="テキスト ボックス 263"/>
        <xdr:cNvSpPr txBox="1"/>
      </xdr:nvSpPr>
      <xdr:spPr>
        <a:xfrm>
          <a:off x="863111" y="1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11303</xdr:rowOff>
    </xdr:from>
    <xdr:to>
      <xdr:col>15</xdr:col>
      <xdr:colOff>180975</xdr:colOff>
      <xdr:row>34</xdr:row>
      <xdr:rowOff>48736</xdr:rowOff>
    </xdr:to>
    <xdr:cxnSp macro="">
      <xdr:nvCxnSpPr>
        <xdr:cNvPr id="293" name="直線コネクタ 292"/>
        <xdr:cNvCxnSpPr/>
      </xdr:nvCxnSpPr>
      <xdr:spPr>
        <a:xfrm>
          <a:off x="9639300" y="5840603"/>
          <a:ext cx="8382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11303</xdr:rowOff>
    </xdr:from>
    <xdr:to>
      <xdr:col>14</xdr:col>
      <xdr:colOff>28575</xdr:colOff>
      <xdr:row>34</xdr:row>
      <xdr:rowOff>42869</xdr:rowOff>
    </xdr:to>
    <xdr:cxnSp macro="">
      <xdr:nvCxnSpPr>
        <xdr:cNvPr id="296" name="直線コネクタ 295"/>
        <xdr:cNvCxnSpPr/>
      </xdr:nvCxnSpPr>
      <xdr:spPr>
        <a:xfrm flipV="1">
          <a:off x="8750300" y="5840603"/>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42869</xdr:rowOff>
    </xdr:from>
    <xdr:to>
      <xdr:col>12</xdr:col>
      <xdr:colOff>511175</xdr:colOff>
      <xdr:row>34</xdr:row>
      <xdr:rowOff>61804</xdr:rowOff>
    </xdr:to>
    <xdr:cxnSp macro="">
      <xdr:nvCxnSpPr>
        <xdr:cNvPr id="299" name="直線コネクタ 298"/>
        <xdr:cNvCxnSpPr/>
      </xdr:nvCxnSpPr>
      <xdr:spPr>
        <a:xfrm flipV="1">
          <a:off x="7861300" y="5872169"/>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61804</xdr:rowOff>
    </xdr:from>
    <xdr:to>
      <xdr:col>11</xdr:col>
      <xdr:colOff>307975</xdr:colOff>
      <xdr:row>34</xdr:row>
      <xdr:rowOff>89389</xdr:rowOff>
    </xdr:to>
    <xdr:cxnSp macro="">
      <xdr:nvCxnSpPr>
        <xdr:cNvPr id="302" name="直線コネクタ 301"/>
        <xdr:cNvCxnSpPr/>
      </xdr:nvCxnSpPr>
      <xdr:spPr>
        <a:xfrm flipV="1">
          <a:off x="6972300" y="5891104"/>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169386</xdr:rowOff>
    </xdr:from>
    <xdr:to>
      <xdr:col>15</xdr:col>
      <xdr:colOff>231775</xdr:colOff>
      <xdr:row>34</xdr:row>
      <xdr:rowOff>99536</xdr:rowOff>
    </xdr:to>
    <xdr:sp macro="" textlink="">
      <xdr:nvSpPr>
        <xdr:cNvPr id="312" name="円/楕円 311"/>
        <xdr:cNvSpPr/>
      </xdr:nvSpPr>
      <xdr:spPr>
        <a:xfrm>
          <a:off x="10426700" y="58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20813</xdr:rowOff>
    </xdr:from>
    <xdr:ext cx="534377" cy="259045"/>
    <xdr:sp macro="" textlink="">
      <xdr:nvSpPr>
        <xdr:cNvPr id="313" name="補助費等該当値テキスト"/>
        <xdr:cNvSpPr txBox="1"/>
      </xdr:nvSpPr>
      <xdr:spPr>
        <a:xfrm>
          <a:off x="10528300" y="567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44,775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131953</xdr:rowOff>
    </xdr:from>
    <xdr:to>
      <xdr:col>14</xdr:col>
      <xdr:colOff>79375</xdr:colOff>
      <xdr:row>34</xdr:row>
      <xdr:rowOff>62103</xdr:rowOff>
    </xdr:to>
    <xdr:sp macro="" textlink="">
      <xdr:nvSpPr>
        <xdr:cNvPr id="314" name="円/楕円 313"/>
        <xdr:cNvSpPr/>
      </xdr:nvSpPr>
      <xdr:spPr>
        <a:xfrm>
          <a:off x="9588500" y="5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78630</xdr:rowOff>
    </xdr:from>
    <xdr:ext cx="534377" cy="259045"/>
    <xdr:sp macro="" textlink="">
      <xdr:nvSpPr>
        <xdr:cNvPr id="315" name="テキスト ボックス 314"/>
        <xdr:cNvSpPr txBox="1"/>
      </xdr:nvSpPr>
      <xdr:spPr>
        <a:xfrm>
          <a:off x="9372111" y="55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163519</xdr:rowOff>
    </xdr:from>
    <xdr:to>
      <xdr:col>12</xdr:col>
      <xdr:colOff>561975</xdr:colOff>
      <xdr:row>34</xdr:row>
      <xdr:rowOff>93669</xdr:rowOff>
    </xdr:to>
    <xdr:sp macro="" textlink="">
      <xdr:nvSpPr>
        <xdr:cNvPr id="316" name="円/楕円 315"/>
        <xdr:cNvSpPr/>
      </xdr:nvSpPr>
      <xdr:spPr>
        <a:xfrm>
          <a:off x="8699500" y="58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110196</xdr:rowOff>
    </xdr:from>
    <xdr:ext cx="534377" cy="259045"/>
    <xdr:sp macro="" textlink="">
      <xdr:nvSpPr>
        <xdr:cNvPr id="317" name="テキスト ボックス 316"/>
        <xdr:cNvSpPr txBox="1"/>
      </xdr:nvSpPr>
      <xdr:spPr>
        <a:xfrm>
          <a:off x="8483111" y="559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11004</xdr:rowOff>
    </xdr:from>
    <xdr:to>
      <xdr:col>11</xdr:col>
      <xdr:colOff>358775</xdr:colOff>
      <xdr:row>34</xdr:row>
      <xdr:rowOff>112604</xdr:rowOff>
    </xdr:to>
    <xdr:sp macro="" textlink="">
      <xdr:nvSpPr>
        <xdr:cNvPr id="318" name="円/楕円 317"/>
        <xdr:cNvSpPr/>
      </xdr:nvSpPr>
      <xdr:spPr>
        <a:xfrm>
          <a:off x="7810500" y="58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129131</xdr:rowOff>
    </xdr:from>
    <xdr:ext cx="534377" cy="259045"/>
    <xdr:sp macro="" textlink="">
      <xdr:nvSpPr>
        <xdr:cNvPr id="319" name="テキスト ボックス 318"/>
        <xdr:cNvSpPr txBox="1"/>
      </xdr:nvSpPr>
      <xdr:spPr>
        <a:xfrm>
          <a:off x="7594111" y="56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38589</xdr:rowOff>
    </xdr:from>
    <xdr:to>
      <xdr:col>10</xdr:col>
      <xdr:colOff>155575</xdr:colOff>
      <xdr:row>34</xdr:row>
      <xdr:rowOff>140189</xdr:rowOff>
    </xdr:to>
    <xdr:sp macro="" textlink="">
      <xdr:nvSpPr>
        <xdr:cNvPr id="320" name="円/楕円 319"/>
        <xdr:cNvSpPr/>
      </xdr:nvSpPr>
      <xdr:spPr>
        <a:xfrm>
          <a:off x="6921500" y="5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156716</xdr:rowOff>
    </xdr:from>
    <xdr:ext cx="534377" cy="259045"/>
    <xdr:sp macro="" textlink="">
      <xdr:nvSpPr>
        <xdr:cNvPr id="321" name="テキスト ボックス 320"/>
        <xdr:cNvSpPr txBox="1"/>
      </xdr:nvSpPr>
      <xdr:spPr>
        <a:xfrm>
          <a:off x="6705111" y="564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6166</xdr:rowOff>
    </xdr:from>
    <xdr:to>
      <xdr:col>15</xdr:col>
      <xdr:colOff>180975</xdr:colOff>
      <xdr:row>58</xdr:row>
      <xdr:rowOff>17335</xdr:rowOff>
    </xdr:to>
    <xdr:cxnSp macro="">
      <xdr:nvCxnSpPr>
        <xdr:cNvPr id="348" name="直線コネクタ 347"/>
        <xdr:cNvCxnSpPr/>
      </xdr:nvCxnSpPr>
      <xdr:spPr>
        <a:xfrm flipV="1">
          <a:off x="9639300" y="9950266"/>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17335</xdr:rowOff>
    </xdr:from>
    <xdr:to>
      <xdr:col>14</xdr:col>
      <xdr:colOff>28575</xdr:colOff>
      <xdr:row>58</xdr:row>
      <xdr:rowOff>19868</xdr:rowOff>
    </xdr:to>
    <xdr:cxnSp macro="">
      <xdr:nvCxnSpPr>
        <xdr:cNvPr id="351" name="直線コネクタ 350"/>
        <xdr:cNvCxnSpPr/>
      </xdr:nvCxnSpPr>
      <xdr:spPr>
        <a:xfrm flipV="1">
          <a:off x="8750300" y="996143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127056</xdr:rowOff>
    </xdr:from>
    <xdr:to>
      <xdr:col>12</xdr:col>
      <xdr:colOff>511175</xdr:colOff>
      <xdr:row>58</xdr:row>
      <xdr:rowOff>19868</xdr:rowOff>
    </xdr:to>
    <xdr:cxnSp macro="">
      <xdr:nvCxnSpPr>
        <xdr:cNvPr id="354" name="直線コネクタ 353"/>
        <xdr:cNvCxnSpPr/>
      </xdr:nvCxnSpPr>
      <xdr:spPr>
        <a:xfrm>
          <a:off x="7861300" y="9899706"/>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6" name="テキスト ボックス 355"/>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127056</xdr:rowOff>
    </xdr:from>
    <xdr:to>
      <xdr:col>11</xdr:col>
      <xdr:colOff>307975</xdr:colOff>
      <xdr:row>57</xdr:row>
      <xdr:rowOff>148142</xdr:rowOff>
    </xdr:to>
    <xdr:cxnSp macro="">
      <xdr:nvCxnSpPr>
        <xdr:cNvPr id="357" name="直線コネクタ 356"/>
        <xdr:cNvCxnSpPr/>
      </xdr:nvCxnSpPr>
      <xdr:spPr>
        <a:xfrm flipV="1">
          <a:off x="6972300" y="9899706"/>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59" name="テキスト ボックス 358"/>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126816</xdr:rowOff>
    </xdr:from>
    <xdr:to>
      <xdr:col>15</xdr:col>
      <xdr:colOff>231775</xdr:colOff>
      <xdr:row>58</xdr:row>
      <xdr:rowOff>56966</xdr:rowOff>
    </xdr:to>
    <xdr:sp macro="" textlink="">
      <xdr:nvSpPr>
        <xdr:cNvPr id="367" name="円/楕円 366"/>
        <xdr:cNvSpPr/>
      </xdr:nvSpPr>
      <xdr:spPr>
        <a:xfrm>
          <a:off x="10426700" y="98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137985</xdr:rowOff>
    </xdr:from>
    <xdr:to>
      <xdr:col>14</xdr:col>
      <xdr:colOff>79375</xdr:colOff>
      <xdr:row>58</xdr:row>
      <xdr:rowOff>68135</xdr:rowOff>
    </xdr:to>
    <xdr:sp macro="" textlink="">
      <xdr:nvSpPr>
        <xdr:cNvPr id="369" name="円/楕円 368"/>
        <xdr:cNvSpPr/>
      </xdr:nvSpPr>
      <xdr:spPr>
        <a:xfrm>
          <a:off x="9588500" y="99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84662</xdr:rowOff>
    </xdr:from>
    <xdr:ext cx="534377" cy="259045"/>
    <xdr:sp macro="" textlink="">
      <xdr:nvSpPr>
        <xdr:cNvPr id="370" name="テキスト ボックス 369"/>
        <xdr:cNvSpPr txBox="1"/>
      </xdr:nvSpPr>
      <xdr:spPr>
        <a:xfrm>
          <a:off x="9372111" y="96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140518</xdr:rowOff>
    </xdr:from>
    <xdr:to>
      <xdr:col>12</xdr:col>
      <xdr:colOff>561975</xdr:colOff>
      <xdr:row>58</xdr:row>
      <xdr:rowOff>70668</xdr:rowOff>
    </xdr:to>
    <xdr:sp macro="" textlink="">
      <xdr:nvSpPr>
        <xdr:cNvPr id="371" name="円/楕円 370"/>
        <xdr:cNvSpPr/>
      </xdr:nvSpPr>
      <xdr:spPr>
        <a:xfrm>
          <a:off x="8699500" y="991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61795</xdr:rowOff>
    </xdr:from>
    <xdr:ext cx="534377" cy="259045"/>
    <xdr:sp macro="" textlink="">
      <xdr:nvSpPr>
        <xdr:cNvPr id="372" name="テキスト ボックス 371"/>
        <xdr:cNvSpPr txBox="1"/>
      </xdr:nvSpPr>
      <xdr:spPr>
        <a:xfrm>
          <a:off x="8483111" y="1000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76256</xdr:rowOff>
    </xdr:from>
    <xdr:to>
      <xdr:col>11</xdr:col>
      <xdr:colOff>358775</xdr:colOff>
      <xdr:row>58</xdr:row>
      <xdr:rowOff>6406</xdr:rowOff>
    </xdr:to>
    <xdr:sp macro="" textlink="">
      <xdr:nvSpPr>
        <xdr:cNvPr id="373" name="円/楕円 372"/>
        <xdr:cNvSpPr/>
      </xdr:nvSpPr>
      <xdr:spPr>
        <a:xfrm>
          <a:off x="7810500" y="98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22933</xdr:rowOff>
    </xdr:from>
    <xdr:ext cx="534377" cy="259045"/>
    <xdr:sp macro="" textlink="">
      <xdr:nvSpPr>
        <xdr:cNvPr id="374" name="テキスト ボックス 373"/>
        <xdr:cNvSpPr txBox="1"/>
      </xdr:nvSpPr>
      <xdr:spPr>
        <a:xfrm>
          <a:off x="7594111" y="96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97342</xdr:rowOff>
    </xdr:from>
    <xdr:to>
      <xdr:col>10</xdr:col>
      <xdr:colOff>155575</xdr:colOff>
      <xdr:row>58</xdr:row>
      <xdr:rowOff>27492</xdr:rowOff>
    </xdr:to>
    <xdr:sp macro="" textlink="">
      <xdr:nvSpPr>
        <xdr:cNvPr id="375" name="円/楕円 374"/>
        <xdr:cNvSpPr/>
      </xdr:nvSpPr>
      <xdr:spPr>
        <a:xfrm>
          <a:off x="6921500" y="98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44019</xdr:rowOff>
    </xdr:from>
    <xdr:ext cx="534377" cy="259045"/>
    <xdr:sp macro="" textlink="">
      <xdr:nvSpPr>
        <xdr:cNvPr id="376" name="テキスト ボックス 375"/>
        <xdr:cNvSpPr txBox="1"/>
      </xdr:nvSpPr>
      <xdr:spPr>
        <a:xfrm>
          <a:off x="6705111" y="96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143807</xdr:rowOff>
    </xdr:from>
    <xdr:to>
      <xdr:col>15</xdr:col>
      <xdr:colOff>180975</xdr:colOff>
      <xdr:row>79</xdr:row>
      <xdr:rowOff>5028</xdr:rowOff>
    </xdr:to>
    <xdr:cxnSp macro="">
      <xdr:nvCxnSpPr>
        <xdr:cNvPr id="405" name="直線コネクタ 404"/>
        <xdr:cNvCxnSpPr/>
      </xdr:nvCxnSpPr>
      <xdr:spPr>
        <a:xfrm>
          <a:off x="9639300" y="13516907"/>
          <a:ext cx="8382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143807</xdr:rowOff>
    </xdr:from>
    <xdr:to>
      <xdr:col>14</xdr:col>
      <xdr:colOff>28575</xdr:colOff>
      <xdr:row>78</xdr:row>
      <xdr:rowOff>148265</xdr:rowOff>
    </xdr:to>
    <xdr:cxnSp macro="">
      <xdr:nvCxnSpPr>
        <xdr:cNvPr id="408" name="直線コネクタ 407"/>
        <xdr:cNvCxnSpPr/>
      </xdr:nvCxnSpPr>
      <xdr:spPr>
        <a:xfrm flipV="1">
          <a:off x="8750300" y="1351690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2" name="テキスト ボックス 411"/>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125678</xdr:rowOff>
    </xdr:from>
    <xdr:to>
      <xdr:col>15</xdr:col>
      <xdr:colOff>231775</xdr:colOff>
      <xdr:row>79</xdr:row>
      <xdr:rowOff>55828</xdr:rowOff>
    </xdr:to>
    <xdr:sp macro="" textlink="">
      <xdr:nvSpPr>
        <xdr:cNvPr id="418" name="円/楕円 417"/>
        <xdr:cNvSpPr/>
      </xdr:nvSpPr>
      <xdr:spPr>
        <a:xfrm>
          <a:off x="10426700" y="134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534377" cy="259045"/>
    <xdr:sp macro="" textlink="">
      <xdr:nvSpPr>
        <xdr:cNvPr id="419" name="普通建設事業費 （ うち新規整備　）該当値テキスト"/>
        <xdr:cNvSpPr txBox="1"/>
      </xdr:nvSpPr>
      <xdr:spPr>
        <a:xfrm>
          <a:off x="10528300" y="13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93007</xdr:rowOff>
    </xdr:from>
    <xdr:to>
      <xdr:col>14</xdr:col>
      <xdr:colOff>79375</xdr:colOff>
      <xdr:row>79</xdr:row>
      <xdr:rowOff>23157</xdr:rowOff>
    </xdr:to>
    <xdr:sp macro="" textlink="">
      <xdr:nvSpPr>
        <xdr:cNvPr id="420" name="円/楕円 419"/>
        <xdr:cNvSpPr/>
      </xdr:nvSpPr>
      <xdr:spPr>
        <a:xfrm>
          <a:off x="9588500" y="134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39684</xdr:rowOff>
    </xdr:from>
    <xdr:ext cx="534377" cy="259045"/>
    <xdr:sp macro="" textlink="">
      <xdr:nvSpPr>
        <xdr:cNvPr id="421" name="テキスト ボックス 420"/>
        <xdr:cNvSpPr txBox="1"/>
      </xdr:nvSpPr>
      <xdr:spPr>
        <a:xfrm>
          <a:off x="9372111" y="132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97465</xdr:rowOff>
    </xdr:from>
    <xdr:to>
      <xdr:col>12</xdr:col>
      <xdr:colOff>561975</xdr:colOff>
      <xdr:row>79</xdr:row>
      <xdr:rowOff>27615</xdr:rowOff>
    </xdr:to>
    <xdr:sp macro="" textlink="">
      <xdr:nvSpPr>
        <xdr:cNvPr id="422" name="円/楕円 421"/>
        <xdr:cNvSpPr/>
      </xdr:nvSpPr>
      <xdr:spPr>
        <a:xfrm>
          <a:off x="8699500" y="134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18742</xdr:rowOff>
    </xdr:from>
    <xdr:ext cx="534377" cy="259045"/>
    <xdr:sp macro="" textlink="">
      <xdr:nvSpPr>
        <xdr:cNvPr id="423" name="テキスト ボックス 422"/>
        <xdr:cNvSpPr txBox="1"/>
      </xdr:nvSpPr>
      <xdr:spPr>
        <a:xfrm>
          <a:off x="8483111" y="135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132319</xdr:rowOff>
    </xdr:from>
    <xdr:to>
      <xdr:col>15</xdr:col>
      <xdr:colOff>180975</xdr:colOff>
      <xdr:row>95</xdr:row>
      <xdr:rowOff>117983</xdr:rowOff>
    </xdr:to>
    <xdr:cxnSp macro="">
      <xdr:nvCxnSpPr>
        <xdr:cNvPr id="454" name="直線コネクタ 453"/>
        <xdr:cNvCxnSpPr/>
      </xdr:nvCxnSpPr>
      <xdr:spPr>
        <a:xfrm flipV="1">
          <a:off x="9639300" y="15905719"/>
          <a:ext cx="838200" cy="50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117983</xdr:rowOff>
    </xdr:from>
    <xdr:to>
      <xdr:col>14</xdr:col>
      <xdr:colOff>28575</xdr:colOff>
      <xdr:row>96</xdr:row>
      <xdr:rowOff>56457</xdr:rowOff>
    </xdr:to>
    <xdr:cxnSp macro="">
      <xdr:nvCxnSpPr>
        <xdr:cNvPr id="457" name="直線コネクタ 456"/>
        <xdr:cNvCxnSpPr/>
      </xdr:nvCxnSpPr>
      <xdr:spPr>
        <a:xfrm flipV="1">
          <a:off x="8750300" y="16405733"/>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81519</xdr:rowOff>
    </xdr:from>
    <xdr:to>
      <xdr:col>15</xdr:col>
      <xdr:colOff>231775</xdr:colOff>
      <xdr:row>93</xdr:row>
      <xdr:rowOff>11669</xdr:rowOff>
    </xdr:to>
    <xdr:sp macro="" textlink="">
      <xdr:nvSpPr>
        <xdr:cNvPr id="467" name="円/楕円 466"/>
        <xdr:cNvSpPr/>
      </xdr:nvSpPr>
      <xdr:spPr>
        <a:xfrm>
          <a:off x="10426700" y="158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104396</xdr:rowOff>
    </xdr:from>
    <xdr:ext cx="534377" cy="259045"/>
    <xdr:sp macro="" textlink="">
      <xdr:nvSpPr>
        <xdr:cNvPr id="468" name="普通建設事業費 （ うち更新整備　）該当値テキスト"/>
        <xdr:cNvSpPr txBox="1"/>
      </xdr:nvSpPr>
      <xdr:spPr>
        <a:xfrm>
          <a:off x="10528300" y="1570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67183</xdr:rowOff>
    </xdr:from>
    <xdr:to>
      <xdr:col>14</xdr:col>
      <xdr:colOff>79375</xdr:colOff>
      <xdr:row>95</xdr:row>
      <xdr:rowOff>168783</xdr:rowOff>
    </xdr:to>
    <xdr:sp macro="" textlink="">
      <xdr:nvSpPr>
        <xdr:cNvPr id="469" name="円/楕円 468"/>
        <xdr:cNvSpPr/>
      </xdr:nvSpPr>
      <xdr:spPr>
        <a:xfrm>
          <a:off x="9588500" y="163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159910</xdr:rowOff>
    </xdr:from>
    <xdr:ext cx="534377" cy="259045"/>
    <xdr:sp macro="" textlink="">
      <xdr:nvSpPr>
        <xdr:cNvPr id="470" name="テキスト ボックス 469"/>
        <xdr:cNvSpPr txBox="1"/>
      </xdr:nvSpPr>
      <xdr:spPr>
        <a:xfrm>
          <a:off x="9372111" y="164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5657</xdr:rowOff>
    </xdr:from>
    <xdr:to>
      <xdr:col>12</xdr:col>
      <xdr:colOff>561975</xdr:colOff>
      <xdr:row>96</xdr:row>
      <xdr:rowOff>107257</xdr:rowOff>
    </xdr:to>
    <xdr:sp macro="" textlink="">
      <xdr:nvSpPr>
        <xdr:cNvPr id="471" name="円/楕円 470"/>
        <xdr:cNvSpPr/>
      </xdr:nvSpPr>
      <xdr:spPr>
        <a:xfrm>
          <a:off x="8699500" y="164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98384</xdr:rowOff>
    </xdr:from>
    <xdr:ext cx="534377" cy="259045"/>
    <xdr:sp macro="" textlink="">
      <xdr:nvSpPr>
        <xdr:cNvPr id="472" name="テキスト ボックス 471"/>
        <xdr:cNvSpPr txBox="1"/>
      </xdr:nvSpPr>
      <xdr:spPr>
        <a:xfrm>
          <a:off x="8483111" y="1655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1" name="直線コネクタ 50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41402</xdr:rowOff>
    </xdr:from>
    <xdr:to>
      <xdr:col>22</xdr:col>
      <xdr:colOff>365125</xdr:colOff>
      <xdr:row>39</xdr:row>
      <xdr:rowOff>44450</xdr:rowOff>
    </xdr:to>
    <xdr:cxnSp macro="">
      <xdr:nvCxnSpPr>
        <xdr:cNvPr id="504" name="直線コネクタ 503"/>
        <xdr:cNvCxnSpPr/>
      </xdr:nvCxnSpPr>
      <xdr:spPr>
        <a:xfrm>
          <a:off x="14592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22631</xdr:rowOff>
    </xdr:from>
    <xdr:to>
      <xdr:col>21</xdr:col>
      <xdr:colOff>161925</xdr:colOff>
      <xdr:row>39</xdr:row>
      <xdr:rowOff>41402</xdr:rowOff>
    </xdr:to>
    <xdr:cxnSp macro="">
      <xdr:nvCxnSpPr>
        <xdr:cNvPr id="507" name="直線コネクタ 506"/>
        <xdr:cNvCxnSpPr/>
      </xdr:nvCxnSpPr>
      <xdr:spPr>
        <a:xfrm>
          <a:off x="13703300" y="6709181"/>
          <a:ext cx="889000" cy="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22631</xdr:rowOff>
    </xdr:from>
    <xdr:to>
      <xdr:col>19</xdr:col>
      <xdr:colOff>644525</xdr:colOff>
      <xdr:row>39</xdr:row>
      <xdr:rowOff>33972</xdr:rowOff>
    </xdr:to>
    <xdr:cxnSp macro="">
      <xdr:nvCxnSpPr>
        <xdr:cNvPr id="510" name="直線コネクタ 509"/>
        <xdr:cNvCxnSpPr/>
      </xdr:nvCxnSpPr>
      <xdr:spPr>
        <a:xfrm flipV="1">
          <a:off x="12814300" y="6709181"/>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77411</xdr:rowOff>
    </xdr:from>
    <xdr:ext cx="378565" cy="259045"/>
    <xdr:sp macro="" textlink="">
      <xdr:nvSpPr>
        <xdr:cNvPr id="512" name="テキスト ボックス 511"/>
        <xdr:cNvSpPr txBox="1"/>
      </xdr:nvSpPr>
      <xdr:spPr>
        <a:xfrm>
          <a:off x="13514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2" name="円/楕円 52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3" name="テキスト ボックス 52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162052</xdr:rowOff>
    </xdr:from>
    <xdr:to>
      <xdr:col>21</xdr:col>
      <xdr:colOff>212725</xdr:colOff>
      <xdr:row>39</xdr:row>
      <xdr:rowOff>92202</xdr:rowOff>
    </xdr:to>
    <xdr:sp macro="" textlink="">
      <xdr:nvSpPr>
        <xdr:cNvPr id="524" name="円/楕円 523"/>
        <xdr:cNvSpPr/>
      </xdr:nvSpPr>
      <xdr:spPr>
        <a:xfrm>
          <a:off x="14541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83329</xdr:rowOff>
    </xdr:from>
    <xdr:ext cx="378565" cy="259045"/>
    <xdr:sp macro="" textlink="">
      <xdr:nvSpPr>
        <xdr:cNvPr id="525" name="テキスト ボックス 524"/>
        <xdr:cNvSpPr txBox="1"/>
      </xdr:nvSpPr>
      <xdr:spPr>
        <a:xfrm>
          <a:off x="14403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143281</xdr:rowOff>
    </xdr:from>
    <xdr:to>
      <xdr:col>20</xdr:col>
      <xdr:colOff>9525</xdr:colOff>
      <xdr:row>39</xdr:row>
      <xdr:rowOff>73431</xdr:rowOff>
    </xdr:to>
    <xdr:sp macro="" textlink="">
      <xdr:nvSpPr>
        <xdr:cNvPr id="526" name="円/楕円 525"/>
        <xdr:cNvSpPr/>
      </xdr:nvSpPr>
      <xdr:spPr>
        <a:xfrm>
          <a:off x="13652500" y="66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89959</xdr:rowOff>
    </xdr:from>
    <xdr:ext cx="469744" cy="259045"/>
    <xdr:sp macro="" textlink="">
      <xdr:nvSpPr>
        <xdr:cNvPr id="527" name="テキスト ボックス 526"/>
        <xdr:cNvSpPr txBox="1"/>
      </xdr:nvSpPr>
      <xdr:spPr>
        <a:xfrm>
          <a:off x="13468427" y="64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154622</xdr:rowOff>
    </xdr:from>
    <xdr:to>
      <xdr:col>18</xdr:col>
      <xdr:colOff>492125</xdr:colOff>
      <xdr:row>39</xdr:row>
      <xdr:rowOff>84772</xdr:rowOff>
    </xdr:to>
    <xdr:sp macro="" textlink="">
      <xdr:nvSpPr>
        <xdr:cNvPr id="528" name="円/楕円 527"/>
        <xdr:cNvSpPr/>
      </xdr:nvSpPr>
      <xdr:spPr>
        <a:xfrm>
          <a:off x="12763500" y="66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75899</xdr:rowOff>
    </xdr:from>
    <xdr:ext cx="378565" cy="259045"/>
    <xdr:sp macro="" textlink="">
      <xdr:nvSpPr>
        <xdr:cNvPr id="529" name="テキスト ボックス 528"/>
        <xdr:cNvSpPr txBox="1"/>
      </xdr:nvSpPr>
      <xdr:spPr>
        <a:xfrm>
          <a:off x="12625017" y="676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78892</xdr:rowOff>
    </xdr:from>
    <xdr:to>
      <xdr:col>23</xdr:col>
      <xdr:colOff>517525</xdr:colOff>
      <xdr:row>72</xdr:row>
      <xdr:rowOff>102343</xdr:rowOff>
    </xdr:to>
    <xdr:cxnSp macro="">
      <xdr:nvCxnSpPr>
        <xdr:cNvPr id="607" name="直線コネクタ 606"/>
        <xdr:cNvCxnSpPr/>
      </xdr:nvCxnSpPr>
      <xdr:spPr>
        <a:xfrm>
          <a:off x="15481300" y="12423292"/>
          <a:ext cx="8382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52680</xdr:rowOff>
    </xdr:from>
    <xdr:to>
      <xdr:col>22</xdr:col>
      <xdr:colOff>365125</xdr:colOff>
      <xdr:row>72</xdr:row>
      <xdr:rowOff>78892</xdr:rowOff>
    </xdr:to>
    <xdr:cxnSp macro="">
      <xdr:nvCxnSpPr>
        <xdr:cNvPr id="610" name="直線コネクタ 609"/>
        <xdr:cNvCxnSpPr/>
      </xdr:nvCxnSpPr>
      <xdr:spPr>
        <a:xfrm>
          <a:off x="14592300" y="12397080"/>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4026</xdr:rowOff>
    </xdr:from>
    <xdr:to>
      <xdr:col>21</xdr:col>
      <xdr:colOff>161925</xdr:colOff>
      <xdr:row>72</xdr:row>
      <xdr:rowOff>52680</xdr:rowOff>
    </xdr:to>
    <xdr:cxnSp macro="">
      <xdr:nvCxnSpPr>
        <xdr:cNvPr id="613" name="直線コネクタ 612"/>
        <xdr:cNvCxnSpPr/>
      </xdr:nvCxnSpPr>
      <xdr:spPr>
        <a:xfrm>
          <a:off x="13703300" y="12348426"/>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5" name="テキスト ボックス 614"/>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3359</xdr:rowOff>
    </xdr:from>
    <xdr:to>
      <xdr:col>19</xdr:col>
      <xdr:colOff>644525</xdr:colOff>
      <xdr:row>72</xdr:row>
      <xdr:rowOff>4026</xdr:rowOff>
    </xdr:to>
    <xdr:cxnSp macro="">
      <xdr:nvCxnSpPr>
        <xdr:cNvPr id="616" name="直線コネクタ 615"/>
        <xdr:cNvCxnSpPr/>
      </xdr:nvCxnSpPr>
      <xdr:spPr>
        <a:xfrm>
          <a:off x="12814300" y="12347759"/>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27532</xdr:rowOff>
    </xdr:from>
    <xdr:ext cx="534377" cy="259045"/>
    <xdr:sp macro="" textlink="">
      <xdr:nvSpPr>
        <xdr:cNvPr id="618" name="テキスト ボックス 617"/>
        <xdr:cNvSpPr txBox="1"/>
      </xdr:nvSpPr>
      <xdr:spPr>
        <a:xfrm>
          <a:off x="13436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20" name="テキスト ボックス 619"/>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51543</xdr:rowOff>
    </xdr:from>
    <xdr:to>
      <xdr:col>23</xdr:col>
      <xdr:colOff>568325</xdr:colOff>
      <xdr:row>72</xdr:row>
      <xdr:rowOff>153143</xdr:rowOff>
    </xdr:to>
    <xdr:sp macro="" textlink="">
      <xdr:nvSpPr>
        <xdr:cNvPr id="626" name="円/楕円 625"/>
        <xdr:cNvSpPr/>
      </xdr:nvSpPr>
      <xdr:spPr>
        <a:xfrm>
          <a:off x="16268700" y="123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74420</xdr:rowOff>
    </xdr:from>
    <xdr:ext cx="534377" cy="259045"/>
    <xdr:sp macro="" textlink="">
      <xdr:nvSpPr>
        <xdr:cNvPr id="627" name="公債費該当値テキスト"/>
        <xdr:cNvSpPr txBox="1"/>
      </xdr:nvSpPr>
      <xdr:spPr>
        <a:xfrm>
          <a:off x="16370300" y="122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28092</xdr:rowOff>
    </xdr:from>
    <xdr:to>
      <xdr:col>22</xdr:col>
      <xdr:colOff>415925</xdr:colOff>
      <xdr:row>72</xdr:row>
      <xdr:rowOff>129692</xdr:rowOff>
    </xdr:to>
    <xdr:sp macro="" textlink="">
      <xdr:nvSpPr>
        <xdr:cNvPr id="628" name="円/楕円 627"/>
        <xdr:cNvSpPr/>
      </xdr:nvSpPr>
      <xdr:spPr>
        <a:xfrm>
          <a:off x="15430500" y="123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146219</xdr:rowOff>
    </xdr:from>
    <xdr:ext cx="534377" cy="259045"/>
    <xdr:sp macro="" textlink="">
      <xdr:nvSpPr>
        <xdr:cNvPr id="629" name="テキスト ボックス 628"/>
        <xdr:cNvSpPr txBox="1"/>
      </xdr:nvSpPr>
      <xdr:spPr>
        <a:xfrm>
          <a:off x="15214111" y="121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1880</xdr:rowOff>
    </xdr:from>
    <xdr:to>
      <xdr:col>21</xdr:col>
      <xdr:colOff>212725</xdr:colOff>
      <xdr:row>72</xdr:row>
      <xdr:rowOff>103480</xdr:rowOff>
    </xdr:to>
    <xdr:sp macro="" textlink="">
      <xdr:nvSpPr>
        <xdr:cNvPr id="630" name="円/楕円 629"/>
        <xdr:cNvSpPr/>
      </xdr:nvSpPr>
      <xdr:spPr>
        <a:xfrm>
          <a:off x="14541500" y="123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120007</xdr:rowOff>
    </xdr:from>
    <xdr:ext cx="534377" cy="259045"/>
    <xdr:sp macro="" textlink="">
      <xdr:nvSpPr>
        <xdr:cNvPr id="631" name="テキスト ボックス 630"/>
        <xdr:cNvSpPr txBox="1"/>
      </xdr:nvSpPr>
      <xdr:spPr>
        <a:xfrm>
          <a:off x="14325111" y="121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124676</xdr:rowOff>
    </xdr:from>
    <xdr:to>
      <xdr:col>20</xdr:col>
      <xdr:colOff>9525</xdr:colOff>
      <xdr:row>72</xdr:row>
      <xdr:rowOff>54826</xdr:rowOff>
    </xdr:to>
    <xdr:sp macro="" textlink="">
      <xdr:nvSpPr>
        <xdr:cNvPr id="632" name="円/楕円 631"/>
        <xdr:cNvSpPr/>
      </xdr:nvSpPr>
      <xdr:spPr>
        <a:xfrm>
          <a:off x="13652500" y="122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71353</xdr:rowOff>
    </xdr:from>
    <xdr:ext cx="534377" cy="259045"/>
    <xdr:sp macro="" textlink="">
      <xdr:nvSpPr>
        <xdr:cNvPr id="633" name="テキスト ボックス 632"/>
        <xdr:cNvSpPr txBox="1"/>
      </xdr:nvSpPr>
      <xdr:spPr>
        <a:xfrm>
          <a:off x="13436111" y="120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124009</xdr:rowOff>
    </xdr:from>
    <xdr:to>
      <xdr:col>18</xdr:col>
      <xdr:colOff>492125</xdr:colOff>
      <xdr:row>72</xdr:row>
      <xdr:rowOff>54159</xdr:rowOff>
    </xdr:to>
    <xdr:sp macro="" textlink="">
      <xdr:nvSpPr>
        <xdr:cNvPr id="634" name="円/楕円 633"/>
        <xdr:cNvSpPr/>
      </xdr:nvSpPr>
      <xdr:spPr>
        <a:xfrm>
          <a:off x="12763500" y="122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70686</xdr:rowOff>
    </xdr:from>
    <xdr:ext cx="534377" cy="259045"/>
    <xdr:sp macro="" textlink="">
      <xdr:nvSpPr>
        <xdr:cNvPr id="635" name="テキスト ボックス 634"/>
        <xdr:cNvSpPr txBox="1"/>
      </xdr:nvSpPr>
      <xdr:spPr>
        <a:xfrm>
          <a:off x="12547111" y="120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121073</xdr:rowOff>
    </xdr:from>
    <xdr:to>
      <xdr:col>23</xdr:col>
      <xdr:colOff>517525</xdr:colOff>
      <xdr:row>98</xdr:row>
      <xdr:rowOff>129766</xdr:rowOff>
    </xdr:to>
    <xdr:cxnSp macro="">
      <xdr:nvCxnSpPr>
        <xdr:cNvPr id="662" name="直線コネクタ 661"/>
        <xdr:cNvCxnSpPr/>
      </xdr:nvCxnSpPr>
      <xdr:spPr>
        <a:xfrm flipV="1">
          <a:off x="15481300" y="16923173"/>
          <a:ext cx="8382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125490</xdr:rowOff>
    </xdr:from>
    <xdr:to>
      <xdr:col>22</xdr:col>
      <xdr:colOff>365125</xdr:colOff>
      <xdr:row>98</xdr:row>
      <xdr:rowOff>129766</xdr:rowOff>
    </xdr:to>
    <xdr:cxnSp macro="">
      <xdr:nvCxnSpPr>
        <xdr:cNvPr id="665" name="直線コネクタ 664"/>
        <xdr:cNvCxnSpPr/>
      </xdr:nvCxnSpPr>
      <xdr:spPr>
        <a:xfrm>
          <a:off x="14592300" y="16927590"/>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117229</xdr:rowOff>
    </xdr:from>
    <xdr:to>
      <xdr:col>21</xdr:col>
      <xdr:colOff>161925</xdr:colOff>
      <xdr:row>98</xdr:row>
      <xdr:rowOff>125490</xdr:rowOff>
    </xdr:to>
    <xdr:cxnSp macro="">
      <xdr:nvCxnSpPr>
        <xdr:cNvPr id="668" name="直線コネクタ 667"/>
        <xdr:cNvCxnSpPr/>
      </xdr:nvCxnSpPr>
      <xdr:spPr>
        <a:xfrm>
          <a:off x="13703300" y="16919329"/>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117229</xdr:rowOff>
    </xdr:from>
    <xdr:to>
      <xdr:col>19</xdr:col>
      <xdr:colOff>644525</xdr:colOff>
      <xdr:row>98</xdr:row>
      <xdr:rowOff>134305</xdr:rowOff>
    </xdr:to>
    <xdr:cxnSp macro="">
      <xdr:nvCxnSpPr>
        <xdr:cNvPr id="671" name="直線コネクタ 670"/>
        <xdr:cNvCxnSpPr/>
      </xdr:nvCxnSpPr>
      <xdr:spPr>
        <a:xfrm flipV="1">
          <a:off x="12814300" y="16919329"/>
          <a:ext cx="8890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3" name="テキスト ボックス 672"/>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70273</xdr:rowOff>
    </xdr:from>
    <xdr:to>
      <xdr:col>23</xdr:col>
      <xdr:colOff>568325</xdr:colOff>
      <xdr:row>99</xdr:row>
      <xdr:rowOff>423</xdr:rowOff>
    </xdr:to>
    <xdr:sp macro="" textlink="">
      <xdr:nvSpPr>
        <xdr:cNvPr id="681" name="円/楕円 680"/>
        <xdr:cNvSpPr/>
      </xdr:nvSpPr>
      <xdr:spPr>
        <a:xfrm>
          <a:off x="16268700" y="168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156650</xdr:rowOff>
    </xdr:from>
    <xdr:ext cx="469744" cy="259045"/>
    <xdr:sp macro="" textlink="">
      <xdr:nvSpPr>
        <xdr:cNvPr id="682" name="積立金該当値テキスト"/>
        <xdr:cNvSpPr txBox="1"/>
      </xdr:nvSpPr>
      <xdr:spPr>
        <a:xfrm>
          <a:off x="16370300" y="1678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78966</xdr:rowOff>
    </xdr:from>
    <xdr:to>
      <xdr:col>22</xdr:col>
      <xdr:colOff>415925</xdr:colOff>
      <xdr:row>99</xdr:row>
      <xdr:rowOff>9116</xdr:rowOff>
    </xdr:to>
    <xdr:sp macro="" textlink="">
      <xdr:nvSpPr>
        <xdr:cNvPr id="683" name="円/楕円 682"/>
        <xdr:cNvSpPr/>
      </xdr:nvSpPr>
      <xdr:spPr>
        <a:xfrm>
          <a:off x="15430500" y="16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243</xdr:rowOff>
    </xdr:from>
    <xdr:ext cx="469744" cy="259045"/>
    <xdr:sp macro="" textlink="">
      <xdr:nvSpPr>
        <xdr:cNvPr id="684" name="テキスト ボックス 683"/>
        <xdr:cNvSpPr txBox="1"/>
      </xdr:nvSpPr>
      <xdr:spPr>
        <a:xfrm>
          <a:off x="15246427" y="1697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74690</xdr:rowOff>
    </xdr:from>
    <xdr:to>
      <xdr:col>21</xdr:col>
      <xdr:colOff>212725</xdr:colOff>
      <xdr:row>99</xdr:row>
      <xdr:rowOff>4840</xdr:rowOff>
    </xdr:to>
    <xdr:sp macro="" textlink="">
      <xdr:nvSpPr>
        <xdr:cNvPr id="685" name="円/楕円 684"/>
        <xdr:cNvSpPr/>
      </xdr:nvSpPr>
      <xdr:spPr>
        <a:xfrm>
          <a:off x="14541500" y="16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167417</xdr:rowOff>
    </xdr:from>
    <xdr:ext cx="469744" cy="259045"/>
    <xdr:sp macro="" textlink="">
      <xdr:nvSpPr>
        <xdr:cNvPr id="686" name="テキスト ボックス 685"/>
        <xdr:cNvSpPr txBox="1"/>
      </xdr:nvSpPr>
      <xdr:spPr>
        <a:xfrm>
          <a:off x="14357427" y="16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66429</xdr:rowOff>
    </xdr:from>
    <xdr:to>
      <xdr:col>20</xdr:col>
      <xdr:colOff>9525</xdr:colOff>
      <xdr:row>98</xdr:row>
      <xdr:rowOff>168029</xdr:rowOff>
    </xdr:to>
    <xdr:sp macro="" textlink="">
      <xdr:nvSpPr>
        <xdr:cNvPr id="687" name="円/楕円 686"/>
        <xdr:cNvSpPr/>
      </xdr:nvSpPr>
      <xdr:spPr>
        <a:xfrm>
          <a:off x="13652500" y="168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159156</xdr:rowOff>
    </xdr:from>
    <xdr:ext cx="469744" cy="259045"/>
    <xdr:sp macro="" textlink="">
      <xdr:nvSpPr>
        <xdr:cNvPr id="688" name="テキスト ボックス 687"/>
        <xdr:cNvSpPr txBox="1"/>
      </xdr:nvSpPr>
      <xdr:spPr>
        <a:xfrm>
          <a:off x="13468427" y="1696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83505</xdr:rowOff>
    </xdr:from>
    <xdr:to>
      <xdr:col>18</xdr:col>
      <xdr:colOff>492125</xdr:colOff>
      <xdr:row>99</xdr:row>
      <xdr:rowOff>13655</xdr:rowOff>
    </xdr:to>
    <xdr:sp macro="" textlink="">
      <xdr:nvSpPr>
        <xdr:cNvPr id="689" name="円/楕円 688"/>
        <xdr:cNvSpPr/>
      </xdr:nvSpPr>
      <xdr:spPr>
        <a:xfrm>
          <a:off x="12763500" y="168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4782</xdr:rowOff>
    </xdr:from>
    <xdr:ext cx="469744" cy="259045"/>
    <xdr:sp macro="" textlink="">
      <xdr:nvSpPr>
        <xdr:cNvPr id="690" name="テキスト ボックス 689"/>
        <xdr:cNvSpPr txBox="1"/>
      </xdr:nvSpPr>
      <xdr:spPr>
        <a:xfrm>
          <a:off x="12579427" y="1697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9" name="直線コネクタ 71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146939</xdr:rowOff>
    </xdr:from>
    <xdr:to>
      <xdr:col>31</xdr:col>
      <xdr:colOff>34925</xdr:colOff>
      <xdr:row>39</xdr:row>
      <xdr:rowOff>44450</xdr:rowOff>
    </xdr:to>
    <xdr:cxnSp macro="">
      <xdr:nvCxnSpPr>
        <xdr:cNvPr id="722" name="直線コネクタ 721"/>
        <xdr:cNvCxnSpPr/>
      </xdr:nvCxnSpPr>
      <xdr:spPr>
        <a:xfrm>
          <a:off x="20434300" y="666203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146939</xdr:rowOff>
    </xdr:from>
    <xdr:to>
      <xdr:col>29</xdr:col>
      <xdr:colOff>517525</xdr:colOff>
      <xdr:row>39</xdr:row>
      <xdr:rowOff>44450</xdr:rowOff>
    </xdr:to>
    <xdr:cxnSp macro="">
      <xdr:nvCxnSpPr>
        <xdr:cNvPr id="725" name="直線コネクタ 724"/>
        <xdr:cNvCxnSpPr/>
      </xdr:nvCxnSpPr>
      <xdr:spPr>
        <a:xfrm flipV="1">
          <a:off x="19545300" y="666203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8" name="直線コネクタ 72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96139</xdr:rowOff>
    </xdr:from>
    <xdr:to>
      <xdr:col>29</xdr:col>
      <xdr:colOff>568325</xdr:colOff>
      <xdr:row>39</xdr:row>
      <xdr:rowOff>26289</xdr:rowOff>
    </xdr:to>
    <xdr:sp macro="" textlink="">
      <xdr:nvSpPr>
        <xdr:cNvPr id="742" name="円/楕円 741"/>
        <xdr:cNvSpPr/>
      </xdr:nvSpPr>
      <xdr:spPr>
        <a:xfrm>
          <a:off x="20383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17416</xdr:rowOff>
    </xdr:from>
    <xdr:ext cx="378565" cy="259045"/>
    <xdr:sp macro="" textlink="">
      <xdr:nvSpPr>
        <xdr:cNvPr id="743" name="テキスト ボックス 742"/>
        <xdr:cNvSpPr txBox="1"/>
      </xdr:nvSpPr>
      <xdr:spPr>
        <a:xfrm>
          <a:off x="20245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4" name="円/楕円 74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5" name="テキスト ボックス 74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57690</xdr:rowOff>
    </xdr:from>
    <xdr:to>
      <xdr:col>32</xdr:col>
      <xdr:colOff>187325</xdr:colOff>
      <xdr:row>57</xdr:row>
      <xdr:rowOff>101638</xdr:rowOff>
    </xdr:to>
    <xdr:cxnSp macro="">
      <xdr:nvCxnSpPr>
        <xdr:cNvPr id="772" name="直線コネクタ 771"/>
        <xdr:cNvCxnSpPr/>
      </xdr:nvCxnSpPr>
      <xdr:spPr>
        <a:xfrm flipV="1">
          <a:off x="21323300" y="9658890"/>
          <a:ext cx="838200" cy="2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101638</xdr:rowOff>
    </xdr:from>
    <xdr:to>
      <xdr:col>31</xdr:col>
      <xdr:colOff>34925</xdr:colOff>
      <xdr:row>57</xdr:row>
      <xdr:rowOff>103524</xdr:rowOff>
    </xdr:to>
    <xdr:cxnSp macro="">
      <xdr:nvCxnSpPr>
        <xdr:cNvPr id="775" name="直線コネクタ 774"/>
        <xdr:cNvCxnSpPr/>
      </xdr:nvCxnSpPr>
      <xdr:spPr>
        <a:xfrm flipV="1">
          <a:off x="20434300" y="9874288"/>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17342</xdr:rowOff>
    </xdr:from>
    <xdr:to>
      <xdr:col>29</xdr:col>
      <xdr:colOff>517525</xdr:colOff>
      <xdr:row>57</xdr:row>
      <xdr:rowOff>103524</xdr:rowOff>
    </xdr:to>
    <xdr:cxnSp macro="">
      <xdr:nvCxnSpPr>
        <xdr:cNvPr id="778" name="直線コネクタ 777"/>
        <xdr:cNvCxnSpPr/>
      </xdr:nvCxnSpPr>
      <xdr:spPr>
        <a:xfrm>
          <a:off x="19545300" y="9789992"/>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17342</xdr:rowOff>
    </xdr:from>
    <xdr:to>
      <xdr:col>28</xdr:col>
      <xdr:colOff>314325</xdr:colOff>
      <xdr:row>57</xdr:row>
      <xdr:rowOff>62605</xdr:rowOff>
    </xdr:to>
    <xdr:cxnSp macro="">
      <xdr:nvCxnSpPr>
        <xdr:cNvPr id="781" name="直線コネクタ 780"/>
        <xdr:cNvCxnSpPr/>
      </xdr:nvCxnSpPr>
      <xdr:spPr>
        <a:xfrm flipV="1">
          <a:off x="18656300" y="978999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6890</xdr:rowOff>
    </xdr:from>
    <xdr:to>
      <xdr:col>32</xdr:col>
      <xdr:colOff>238125</xdr:colOff>
      <xdr:row>56</xdr:row>
      <xdr:rowOff>108490</xdr:rowOff>
    </xdr:to>
    <xdr:sp macro="" textlink="">
      <xdr:nvSpPr>
        <xdr:cNvPr id="791" name="円/楕円 790"/>
        <xdr:cNvSpPr/>
      </xdr:nvSpPr>
      <xdr:spPr>
        <a:xfrm>
          <a:off x="22110700" y="9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156767</xdr:rowOff>
    </xdr:from>
    <xdr:ext cx="469744" cy="259045"/>
    <xdr:sp macro="" textlink="">
      <xdr:nvSpPr>
        <xdr:cNvPr id="792" name="貸付金該当値テキスト"/>
        <xdr:cNvSpPr txBox="1"/>
      </xdr:nvSpPr>
      <xdr:spPr>
        <a:xfrm>
          <a:off x="22212300" y="95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50838</xdr:rowOff>
    </xdr:from>
    <xdr:to>
      <xdr:col>31</xdr:col>
      <xdr:colOff>85725</xdr:colOff>
      <xdr:row>57</xdr:row>
      <xdr:rowOff>152438</xdr:rowOff>
    </xdr:to>
    <xdr:sp macro="" textlink="">
      <xdr:nvSpPr>
        <xdr:cNvPr id="793" name="円/楕円 792"/>
        <xdr:cNvSpPr/>
      </xdr:nvSpPr>
      <xdr:spPr>
        <a:xfrm>
          <a:off x="21272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143565</xdr:rowOff>
    </xdr:from>
    <xdr:ext cx="469744" cy="259045"/>
    <xdr:sp macro="" textlink="">
      <xdr:nvSpPr>
        <xdr:cNvPr id="794" name="テキスト ボックス 793"/>
        <xdr:cNvSpPr txBox="1"/>
      </xdr:nvSpPr>
      <xdr:spPr>
        <a:xfrm>
          <a:off x="21088427" y="991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52724</xdr:rowOff>
    </xdr:from>
    <xdr:to>
      <xdr:col>29</xdr:col>
      <xdr:colOff>568325</xdr:colOff>
      <xdr:row>57</xdr:row>
      <xdr:rowOff>154324</xdr:rowOff>
    </xdr:to>
    <xdr:sp macro="" textlink="">
      <xdr:nvSpPr>
        <xdr:cNvPr id="795" name="円/楕円 794"/>
        <xdr:cNvSpPr/>
      </xdr:nvSpPr>
      <xdr:spPr>
        <a:xfrm>
          <a:off x="20383500" y="98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145451</xdr:rowOff>
    </xdr:from>
    <xdr:ext cx="469744" cy="259045"/>
    <xdr:sp macro="" textlink="">
      <xdr:nvSpPr>
        <xdr:cNvPr id="796" name="テキスト ボックス 795"/>
        <xdr:cNvSpPr txBox="1"/>
      </xdr:nvSpPr>
      <xdr:spPr>
        <a:xfrm>
          <a:off x="20199427" y="99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137992</xdr:rowOff>
    </xdr:from>
    <xdr:to>
      <xdr:col>28</xdr:col>
      <xdr:colOff>365125</xdr:colOff>
      <xdr:row>57</xdr:row>
      <xdr:rowOff>68142</xdr:rowOff>
    </xdr:to>
    <xdr:sp macro="" textlink="">
      <xdr:nvSpPr>
        <xdr:cNvPr id="797" name="円/楕円 796"/>
        <xdr:cNvSpPr/>
      </xdr:nvSpPr>
      <xdr:spPr>
        <a:xfrm>
          <a:off x="19494500" y="9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59269</xdr:rowOff>
    </xdr:from>
    <xdr:ext cx="469744" cy="259045"/>
    <xdr:sp macro="" textlink="">
      <xdr:nvSpPr>
        <xdr:cNvPr id="798" name="テキスト ボックス 797"/>
        <xdr:cNvSpPr txBox="1"/>
      </xdr:nvSpPr>
      <xdr:spPr>
        <a:xfrm>
          <a:off x="19310427" y="983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11805</xdr:rowOff>
    </xdr:from>
    <xdr:to>
      <xdr:col>27</xdr:col>
      <xdr:colOff>161925</xdr:colOff>
      <xdr:row>57</xdr:row>
      <xdr:rowOff>113405</xdr:rowOff>
    </xdr:to>
    <xdr:sp macro="" textlink="">
      <xdr:nvSpPr>
        <xdr:cNvPr id="799" name="円/楕円 798"/>
        <xdr:cNvSpPr/>
      </xdr:nvSpPr>
      <xdr:spPr>
        <a:xfrm>
          <a:off x="18605500" y="9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104532</xdr:rowOff>
    </xdr:from>
    <xdr:ext cx="469744" cy="259045"/>
    <xdr:sp macro="" textlink="">
      <xdr:nvSpPr>
        <xdr:cNvPr id="800" name="テキスト ボックス 799"/>
        <xdr:cNvSpPr txBox="1"/>
      </xdr:nvSpPr>
      <xdr:spPr>
        <a:xfrm>
          <a:off x="18421427" y="98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128918</xdr:rowOff>
    </xdr:from>
    <xdr:to>
      <xdr:col>32</xdr:col>
      <xdr:colOff>187325</xdr:colOff>
      <xdr:row>77</xdr:row>
      <xdr:rowOff>164370</xdr:rowOff>
    </xdr:to>
    <xdr:cxnSp macro="">
      <xdr:nvCxnSpPr>
        <xdr:cNvPr id="830" name="直線コネクタ 829"/>
        <xdr:cNvCxnSpPr/>
      </xdr:nvCxnSpPr>
      <xdr:spPr>
        <a:xfrm>
          <a:off x="21323300" y="13330568"/>
          <a:ext cx="8382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128918</xdr:rowOff>
    </xdr:from>
    <xdr:to>
      <xdr:col>31</xdr:col>
      <xdr:colOff>34925</xdr:colOff>
      <xdr:row>78</xdr:row>
      <xdr:rowOff>273</xdr:rowOff>
    </xdr:to>
    <xdr:cxnSp macro="">
      <xdr:nvCxnSpPr>
        <xdr:cNvPr id="833" name="直線コネクタ 832"/>
        <xdr:cNvCxnSpPr/>
      </xdr:nvCxnSpPr>
      <xdr:spPr>
        <a:xfrm flipV="1">
          <a:off x="20434300" y="13330568"/>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273</xdr:rowOff>
    </xdr:from>
    <xdr:to>
      <xdr:col>29</xdr:col>
      <xdr:colOff>517525</xdr:colOff>
      <xdr:row>78</xdr:row>
      <xdr:rowOff>31459</xdr:rowOff>
    </xdr:to>
    <xdr:cxnSp macro="">
      <xdr:nvCxnSpPr>
        <xdr:cNvPr id="836" name="直線コネクタ 835"/>
        <xdr:cNvCxnSpPr/>
      </xdr:nvCxnSpPr>
      <xdr:spPr>
        <a:xfrm flipV="1">
          <a:off x="19545300" y="13373373"/>
          <a:ext cx="8890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31459</xdr:rowOff>
    </xdr:from>
    <xdr:to>
      <xdr:col>28</xdr:col>
      <xdr:colOff>314325</xdr:colOff>
      <xdr:row>78</xdr:row>
      <xdr:rowOff>42698</xdr:rowOff>
    </xdr:to>
    <xdr:cxnSp macro="">
      <xdr:nvCxnSpPr>
        <xdr:cNvPr id="839" name="直線コネクタ 838"/>
        <xdr:cNvCxnSpPr/>
      </xdr:nvCxnSpPr>
      <xdr:spPr>
        <a:xfrm flipV="1">
          <a:off x="18656300" y="13404559"/>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113570</xdr:rowOff>
    </xdr:from>
    <xdr:to>
      <xdr:col>32</xdr:col>
      <xdr:colOff>238125</xdr:colOff>
      <xdr:row>78</xdr:row>
      <xdr:rowOff>43720</xdr:rowOff>
    </xdr:to>
    <xdr:sp macro="" textlink="">
      <xdr:nvSpPr>
        <xdr:cNvPr id="849" name="円/楕円 848"/>
        <xdr:cNvSpPr/>
      </xdr:nvSpPr>
      <xdr:spPr>
        <a:xfrm>
          <a:off x="22110700" y="133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91997</xdr:rowOff>
    </xdr:from>
    <xdr:ext cx="534377" cy="259045"/>
    <xdr:sp macro="" textlink="">
      <xdr:nvSpPr>
        <xdr:cNvPr id="850" name="繰出金該当値テキスト"/>
        <xdr:cNvSpPr txBox="1"/>
      </xdr:nvSpPr>
      <xdr:spPr>
        <a:xfrm>
          <a:off x="22212300" y="132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78118</xdr:rowOff>
    </xdr:from>
    <xdr:to>
      <xdr:col>31</xdr:col>
      <xdr:colOff>85725</xdr:colOff>
      <xdr:row>78</xdr:row>
      <xdr:rowOff>8268</xdr:rowOff>
    </xdr:to>
    <xdr:sp macro="" textlink="">
      <xdr:nvSpPr>
        <xdr:cNvPr id="851" name="円/楕円 850"/>
        <xdr:cNvSpPr/>
      </xdr:nvSpPr>
      <xdr:spPr>
        <a:xfrm>
          <a:off x="21272500" y="132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170845</xdr:rowOff>
    </xdr:from>
    <xdr:ext cx="534377" cy="259045"/>
    <xdr:sp macro="" textlink="">
      <xdr:nvSpPr>
        <xdr:cNvPr id="852" name="テキスト ボックス 851"/>
        <xdr:cNvSpPr txBox="1"/>
      </xdr:nvSpPr>
      <xdr:spPr>
        <a:xfrm>
          <a:off x="21056111" y="1337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120923</xdr:rowOff>
    </xdr:from>
    <xdr:to>
      <xdr:col>29</xdr:col>
      <xdr:colOff>568325</xdr:colOff>
      <xdr:row>78</xdr:row>
      <xdr:rowOff>51073</xdr:rowOff>
    </xdr:to>
    <xdr:sp macro="" textlink="">
      <xdr:nvSpPr>
        <xdr:cNvPr id="853" name="円/楕円 852"/>
        <xdr:cNvSpPr/>
      </xdr:nvSpPr>
      <xdr:spPr>
        <a:xfrm>
          <a:off x="20383500" y="133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42200</xdr:rowOff>
    </xdr:from>
    <xdr:ext cx="534377" cy="259045"/>
    <xdr:sp macro="" textlink="">
      <xdr:nvSpPr>
        <xdr:cNvPr id="854" name="テキスト ボックス 853"/>
        <xdr:cNvSpPr txBox="1"/>
      </xdr:nvSpPr>
      <xdr:spPr>
        <a:xfrm>
          <a:off x="20167111" y="134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152109</xdr:rowOff>
    </xdr:from>
    <xdr:to>
      <xdr:col>28</xdr:col>
      <xdr:colOff>365125</xdr:colOff>
      <xdr:row>78</xdr:row>
      <xdr:rowOff>82259</xdr:rowOff>
    </xdr:to>
    <xdr:sp macro="" textlink="">
      <xdr:nvSpPr>
        <xdr:cNvPr id="855" name="円/楕円 854"/>
        <xdr:cNvSpPr/>
      </xdr:nvSpPr>
      <xdr:spPr>
        <a:xfrm>
          <a:off x="19494500" y="13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73386</xdr:rowOff>
    </xdr:from>
    <xdr:ext cx="534377" cy="259045"/>
    <xdr:sp macro="" textlink="">
      <xdr:nvSpPr>
        <xdr:cNvPr id="856" name="テキスト ボックス 855"/>
        <xdr:cNvSpPr txBox="1"/>
      </xdr:nvSpPr>
      <xdr:spPr>
        <a:xfrm>
          <a:off x="19278111" y="13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163348</xdr:rowOff>
    </xdr:from>
    <xdr:to>
      <xdr:col>27</xdr:col>
      <xdr:colOff>161925</xdr:colOff>
      <xdr:row>78</xdr:row>
      <xdr:rowOff>93498</xdr:rowOff>
    </xdr:to>
    <xdr:sp macro="" textlink="">
      <xdr:nvSpPr>
        <xdr:cNvPr id="857" name="円/楕円 856"/>
        <xdr:cNvSpPr/>
      </xdr:nvSpPr>
      <xdr:spPr>
        <a:xfrm>
          <a:off x="18605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84625</xdr:rowOff>
    </xdr:from>
    <xdr:ext cx="534377" cy="259045"/>
    <xdr:sp macro="" textlink="">
      <xdr:nvSpPr>
        <xdr:cNvPr id="858" name="テキスト ボックス 857"/>
        <xdr:cNvSpPr txBox="1"/>
      </xdr:nvSpPr>
      <xdr:spPr>
        <a:xfrm>
          <a:off x="18389111" y="134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本市における性質別歳出の特徴は，公債費の負担が大きいことである。</a:t>
          </a:r>
          <a:r>
            <a:rPr lang="ja-JP" altLang="ja-JP" sz="1300" b="0" i="0" baseline="0">
              <a:solidFill>
                <a:schemeClr val="dk1"/>
              </a:solidFill>
              <a:effectLst/>
              <a:latin typeface="+mn-lt"/>
              <a:ea typeface="+mn-ea"/>
              <a:cs typeface="+mn-cs"/>
            </a:rPr>
            <a:t>過去に実施した大型プロジェクトや国の経済対策に伴って発行した市債の償還のピーク期は過ぎたものの、依然として類似団体平均・全国平均を大きく上回る状況となっている。</a:t>
          </a:r>
          <a:endParaRPr lang="ja-JP" altLang="ja-JP" sz="1300">
            <a:effectLst/>
          </a:endParaRPr>
        </a:p>
        <a:p>
          <a:pPr rtl="0"/>
          <a:r>
            <a:rPr kumimoji="1" lang="ja-JP" altLang="ja-JP" sz="1300" b="0" i="0" baseline="0">
              <a:solidFill>
                <a:schemeClr val="dk1"/>
              </a:solidFill>
              <a:effectLst/>
              <a:latin typeface="+mn-lt"/>
              <a:ea typeface="+mn-ea"/>
              <a:cs typeface="+mn-cs"/>
            </a:rPr>
            <a:t>　人件費，物件費については、</a:t>
          </a:r>
          <a:r>
            <a:rPr lang="ja-JP" altLang="ja-JP" sz="1300" b="0" i="0" baseline="0">
              <a:solidFill>
                <a:schemeClr val="dk1"/>
              </a:solidFill>
              <a:effectLst/>
              <a:latin typeface="+mn-lt"/>
              <a:ea typeface="+mn-ea"/>
              <a:cs typeface="+mn-cs"/>
            </a:rPr>
            <a:t>集中改革プラン等の実施による職員数の削減</a:t>
          </a:r>
          <a:r>
            <a:rPr lang="ja-JP" altLang="en-US" sz="1300" b="0" i="0" baseline="0">
              <a:solidFill>
                <a:schemeClr val="dk1"/>
              </a:solidFill>
              <a:effectLst/>
              <a:latin typeface="+mn-lt"/>
              <a:ea typeface="+mn-ea"/>
              <a:cs typeface="+mn-cs"/>
            </a:rPr>
            <a:t>や固定費の圧縮等により</a:t>
          </a:r>
          <a:r>
            <a:rPr lang="ja-JP" altLang="ja-JP" sz="1300" b="0" i="0" baseline="0">
              <a:solidFill>
                <a:schemeClr val="dk1"/>
              </a:solidFill>
              <a:effectLst/>
              <a:latin typeface="+mn-lt"/>
              <a:ea typeface="+mn-ea"/>
              <a:cs typeface="+mn-cs"/>
            </a:rPr>
            <a:t>類似団体平均、全国平均及び県内平均を下回っている。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認定こども園移行施設の増加やこども医療費窓口無料の通年化等により扶助費が年々増加している。普通建設事業の大幅な増加は新ごみ処理場や農山村振興施設の整備によるものである。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108,655
107,021
371.05
43,257,868
42,668,703
547,991
24,842,591
65,595,072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14427</xdr:rowOff>
    </xdr:from>
    <xdr:to>
      <xdr:col>6</xdr:col>
      <xdr:colOff>510540</xdr:colOff>
      <xdr:row>39</xdr:row>
      <xdr:rowOff>40487</xdr:rowOff>
    </xdr:to>
    <xdr:cxnSp macro="">
      <xdr:nvCxnSpPr>
        <xdr:cNvPr id="54" name="直線コネクタ 53"/>
        <xdr:cNvCxnSpPr/>
      </xdr:nvCxnSpPr>
      <xdr:spPr>
        <a:xfrm flipV="1">
          <a:off x="4633595" y="5500827"/>
          <a:ext cx="1270" cy="122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44314</xdr:rowOff>
    </xdr:from>
    <xdr:ext cx="469744" cy="259045"/>
    <xdr:sp macro="" textlink="">
      <xdr:nvSpPr>
        <xdr:cNvPr id="55" name="議会費最小値テキスト"/>
        <xdr:cNvSpPr txBox="1"/>
      </xdr:nvSpPr>
      <xdr:spPr>
        <a:xfrm>
          <a:off x="4686300"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39</xdr:row>
      <xdr:rowOff>40487</xdr:rowOff>
    </xdr:from>
    <xdr:to>
      <xdr:col>6</xdr:col>
      <xdr:colOff>600075</xdr:colOff>
      <xdr:row>39</xdr:row>
      <xdr:rowOff>40487</xdr:rowOff>
    </xdr:to>
    <xdr:cxnSp macro="">
      <xdr:nvCxnSpPr>
        <xdr:cNvPr id="56" name="直線コネクタ 55"/>
        <xdr:cNvCxnSpPr/>
      </xdr:nvCxnSpPr>
      <xdr:spPr>
        <a:xfrm>
          <a:off x="4546600" y="672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132554</xdr:rowOff>
    </xdr:from>
    <xdr:ext cx="469744" cy="259045"/>
    <xdr:sp macro="" textlink="">
      <xdr:nvSpPr>
        <xdr:cNvPr id="57" name="議会費最大値テキスト"/>
        <xdr:cNvSpPr txBox="1"/>
      </xdr:nvSpPr>
      <xdr:spPr>
        <a:xfrm>
          <a:off x="4686300" y="52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32</xdr:row>
      <xdr:rowOff>14427</xdr:rowOff>
    </xdr:from>
    <xdr:to>
      <xdr:col>6</xdr:col>
      <xdr:colOff>600075</xdr:colOff>
      <xdr:row>32</xdr:row>
      <xdr:rowOff>14427</xdr:rowOff>
    </xdr:to>
    <xdr:cxnSp macro="">
      <xdr:nvCxnSpPr>
        <xdr:cNvPr id="58" name="直線コネクタ 57"/>
        <xdr:cNvCxnSpPr/>
      </xdr:nvCxnSpPr>
      <xdr:spPr>
        <a:xfrm>
          <a:off x="4546600" y="5500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44602</xdr:rowOff>
    </xdr:from>
    <xdr:to>
      <xdr:col>6</xdr:col>
      <xdr:colOff>511175</xdr:colOff>
      <xdr:row>32</xdr:row>
      <xdr:rowOff>14427</xdr:rowOff>
    </xdr:to>
    <xdr:cxnSp macro="">
      <xdr:nvCxnSpPr>
        <xdr:cNvPr id="59" name="直線コネクタ 58"/>
        <xdr:cNvCxnSpPr/>
      </xdr:nvCxnSpPr>
      <xdr:spPr>
        <a:xfrm>
          <a:off x="3797300" y="5188102"/>
          <a:ext cx="838200" cy="3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122648</xdr:rowOff>
    </xdr:from>
    <xdr:ext cx="469744" cy="259045"/>
    <xdr:sp macro="" textlink="">
      <xdr:nvSpPr>
        <xdr:cNvPr id="60" name="議会費平均値テキスト"/>
        <xdr:cNvSpPr txBox="1"/>
      </xdr:nvSpPr>
      <xdr:spPr>
        <a:xfrm>
          <a:off x="4686300" y="6123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144221</xdr:rowOff>
    </xdr:from>
    <xdr:to>
      <xdr:col>6</xdr:col>
      <xdr:colOff>561975</xdr:colOff>
      <xdr:row>36</xdr:row>
      <xdr:rowOff>74371</xdr:rowOff>
    </xdr:to>
    <xdr:sp macro="" textlink="">
      <xdr:nvSpPr>
        <xdr:cNvPr id="61" name="フローチャート : 判断 60"/>
        <xdr:cNvSpPr/>
      </xdr:nvSpPr>
      <xdr:spPr>
        <a:xfrm>
          <a:off x="4584700" y="61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39116</xdr:rowOff>
    </xdr:from>
    <xdr:to>
      <xdr:col>5</xdr:col>
      <xdr:colOff>358775</xdr:colOff>
      <xdr:row>30</xdr:row>
      <xdr:rowOff>44602</xdr:rowOff>
    </xdr:to>
    <xdr:cxnSp macro="">
      <xdr:nvCxnSpPr>
        <xdr:cNvPr id="62" name="直線コネクタ 61"/>
        <xdr:cNvCxnSpPr/>
      </xdr:nvCxnSpPr>
      <xdr:spPr>
        <a:xfrm>
          <a:off x="2908300" y="518261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116332</xdr:rowOff>
    </xdr:from>
    <xdr:to>
      <xdr:col>5</xdr:col>
      <xdr:colOff>409575</xdr:colOff>
      <xdr:row>35</xdr:row>
      <xdr:rowOff>46482</xdr:rowOff>
    </xdr:to>
    <xdr:sp macro="" textlink="">
      <xdr:nvSpPr>
        <xdr:cNvPr id="63" name="フローチャート : 判断 62"/>
        <xdr:cNvSpPr/>
      </xdr:nvSpPr>
      <xdr:spPr>
        <a:xfrm>
          <a:off x="3746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37609</xdr:rowOff>
    </xdr:from>
    <xdr:ext cx="469744" cy="259045"/>
    <xdr:sp macro="" textlink="">
      <xdr:nvSpPr>
        <xdr:cNvPr id="64" name="テキスト ボックス 63"/>
        <xdr:cNvSpPr txBox="1"/>
      </xdr:nvSpPr>
      <xdr:spPr>
        <a:xfrm>
          <a:off x="3562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39116</xdr:rowOff>
    </xdr:from>
    <xdr:to>
      <xdr:col>4</xdr:col>
      <xdr:colOff>155575</xdr:colOff>
      <xdr:row>30</xdr:row>
      <xdr:rowOff>72949</xdr:rowOff>
    </xdr:to>
    <xdr:cxnSp macro="">
      <xdr:nvCxnSpPr>
        <xdr:cNvPr id="65" name="直線コネクタ 64"/>
        <xdr:cNvCxnSpPr/>
      </xdr:nvCxnSpPr>
      <xdr:spPr>
        <a:xfrm flipV="1">
          <a:off x="2019300" y="518261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168910</xdr:rowOff>
    </xdr:from>
    <xdr:to>
      <xdr:col>4</xdr:col>
      <xdr:colOff>206375</xdr:colOff>
      <xdr:row>34</xdr:row>
      <xdr:rowOff>99060</xdr:rowOff>
    </xdr:to>
    <xdr:sp macro="" textlink="">
      <xdr:nvSpPr>
        <xdr:cNvPr id="66" name="フローチャート : 判断 65"/>
        <xdr:cNvSpPr/>
      </xdr:nvSpPr>
      <xdr:spPr>
        <a:xfrm>
          <a:off x="2857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90187</xdr:rowOff>
    </xdr:from>
    <xdr:ext cx="469744" cy="259045"/>
    <xdr:sp macro="" textlink="">
      <xdr:nvSpPr>
        <xdr:cNvPr id="67" name="テキスト ボックス 66"/>
        <xdr:cNvSpPr txBox="1"/>
      </xdr:nvSpPr>
      <xdr:spPr>
        <a:xfrm>
          <a:off x="2673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21742</xdr:rowOff>
    </xdr:from>
    <xdr:to>
      <xdr:col>2</xdr:col>
      <xdr:colOff>638175</xdr:colOff>
      <xdr:row>30</xdr:row>
      <xdr:rowOff>72949</xdr:rowOff>
    </xdr:to>
    <xdr:cxnSp macro="">
      <xdr:nvCxnSpPr>
        <xdr:cNvPr id="68" name="直線コネクタ 67"/>
        <xdr:cNvCxnSpPr/>
      </xdr:nvCxnSpPr>
      <xdr:spPr>
        <a:xfrm>
          <a:off x="1130300" y="5165242"/>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43180</xdr:rowOff>
    </xdr:from>
    <xdr:to>
      <xdr:col>3</xdr:col>
      <xdr:colOff>3175</xdr:colOff>
      <xdr:row>34</xdr:row>
      <xdr:rowOff>144780</xdr:rowOff>
    </xdr:to>
    <xdr:sp macro="" textlink="">
      <xdr:nvSpPr>
        <xdr:cNvPr id="69" name="フローチャート : 判断 68"/>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135907</xdr:rowOff>
    </xdr:from>
    <xdr:ext cx="469744" cy="259045"/>
    <xdr:sp macro="" textlink="">
      <xdr:nvSpPr>
        <xdr:cNvPr id="70" name="テキスト ボックス 69"/>
        <xdr:cNvSpPr txBox="1"/>
      </xdr:nvSpPr>
      <xdr:spPr>
        <a:xfrm>
          <a:off x="1784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111303</xdr:rowOff>
    </xdr:from>
    <xdr:to>
      <xdr:col>1</xdr:col>
      <xdr:colOff>485775</xdr:colOff>
      <xdr:row>34</xdr:row>
      <xdr:rowOff>41453</xdr:rowOff>
    </xdr:to>
    <xdr:sp macro="" textlink="">
      <xdr:nvSpPr>
        <xdr:cNvPr id="71" name="フローチャート : 判断 70"/>
        <xdr:cNvSpPr/>
      </xdr:nvSpPr>
      <xdr:spPr>
        <a:xfrm>
          <a:off x="1079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32580</xdr:rowOff>
    </xdr:from>
    <xdr:ext cx="469744" cy="259045"/>
    <xdr:sp macro="" textlink="">
      <xdr:nvSpPr>
        <xdr:cNvPr id="72" name="テキスト ボックス 71"/>
        <xdr:cNvSpPr txBox="1"/>
      </xdr:nvSpPr>
      <xdr:spPr>
        <a:xfrm>
          <a:off x="895427" y="58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135077</xdr:rowOff>
    </xdr:from>
    <xdr:to>
      <xdr:col>6</xdr:col>
      <xdr:colOff>561975</xdr:colOff>
      <xdr:row>32</xdr:row>
      <xdr:rowOff>65227</xdr:rowOff>
    </xdr:to>
    <xdr:sp macro="" textlink="">
      <xdr:nvSpPr>
        <xdr:cNvPr id="78" name="円/楕円 77"/>
        <xdr:cNvSpPr/>
      </xdr:nvSpPr>
      <xdr:spPr>
        <a:xfrm>
          <a:off x="4584700" y="54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88104</xdr:rowOff>
    </xdr:from>
    <xdr:ext cx="469744" cy="259045"/>
    <xdr:sp macro="" textlink="">
      <xdr:nvSpPr>
        <xdr:cNvPr id="79" name="議会費該当値テキスト"/>
        <xdr:cNvSpPr txBox="1"/>
      </xdr:nvSpPr>
      <xdr:spPr>
        <a:xfrm>
          <a:off x="4686300" y="540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165252</xdr:rowOff>
    </xdr:from>
    <xdr:to>
      <xdr:col>5</xdr:col>
      <xdr:colOff>409575</xdr:colOff>
      <xdr:row>30</xdr:row>
      <xdr:rowOff>95402</xdr:rowOff>
    </xdr:to>
    <xdr:sp macro="" textlink="">
      <xdr:nvSpPr>
        <xdr:cNvPr id="80" name="円/楕円 79"/>
        <xdr:cNvSpPr/>
      </xdr:nvSpPr>
      <xdr:spPr>
        <a:xfrm>
          <a:off x="3746500" y="51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111929</xdr:rowOff>
    </xdr:from>
    <xdr:ext cx="469744" cy="259045"/>
    <xdr:sp macro="" textlink="">
      <xdr:nvSpPr>
        <xdr:cNvPr id="81" name="テキスト ボックス 80"/>
        <xdr:cNvSpPr txBox="1"/>
      </xdr:nvSpPr>
      <xdr:spPr>
        <a:xfrm>
          <a:off x="3562427" y="491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a:t>
          </a:r>
          <a:endParaRPr kumimoji="1" lang="ja-JP" altLang="en-US" sz="1000" b="1">
            <a:solidFill>
              <a:srgbClr val="FF0000"/>
            </a:solidFill>
            <a:latin typeface="ＭＳ Ｐゴシック"/>
          </a:endParaRPr>
        </a:p>
      </xdr:txBody>
    </xdr:sp>
    <xdr:clientData/>
  </xdr:oneCellAnchor>
  <xdr:twoCellAnchor>
    <xdr:from>
      <xdr:col>4</xdr:col>
      <xdr:colOff>104775</xdr:colOff>
      <xdr:row>29</xdr:row>
      <xdr:rowOff>159766</xdr:rowOff>
    </xdr:from>
    <xdr:to>
      <xdr:col>4</xdr:col>
      <xdr:colOff>206375</xdr:colOff>
      <xdr:row>30</xdr:row>
      <xdr:rowOff>89916</xdr:rowOff>
    </xdr:to>
    <xdr:sp macro="" textlink="">
      <xdr:nvSpPr>
        <xdr:cNvPr id="82" name="円/楕円 81"/>
        <xdr:cNvSpPr/>
      </xdr:nvSpPr>
      <xdr:spPr>
        <a:xfrm>
          <a:off x="2857500" y="51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106443</xdr:rowOff>
    </xdr:from>
    <xdr:ext cx="469744" cy="259045"/>
    <xdr:sp macro="" textlink="">
      <xdr:nvSpPr>
        <xdr:cNvPr id="83" name="テキスト ボックス 82"/>
        <xdr:cNvSpPr txBox="1"/>
      </xdr:nvSpPr>
      <xdr:spPr>
        <a:xfrm>
          <a:off x="2673427" y="490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22149</xdr:rowOff>
    </xdr:from>
    <xdr:to>
      <xdr:col>3</xdr:col>
      <xdr:colOff>3175</xdr:colOff>
      <xdr:row>30</xdr:row>
      <xdr:rowOff>123749</xdr:rowOff>
    </xdr:to>
    <xdr:sp macro="" textlink="">
      <xdr:nvSpPr>
        <xdr:cNvPr id="84" name="円/楕円 83"/>
        <xdr:cNvSpPr/>
      </xdr:nvSpPr>
      <xdr:spPr>
        <a:xfrm>
          <a:off x="1968500" y="51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28</xdr:row>
      <xdr:rowOff>140276</xdr:rowOff>
    </xdr:from>
    <xdr:ext cx="469744" cy="259045"/>
    <xdr:sp macro="" textlink="">
      <xdr:nvSpPr>
        <xdr:cNvPr id="85" name="テキスト ボックス 84"/>
        <xdr:cNvSpPr txBox="1"/>
      </xdr:nvSpPr>
      <xdr:spPr>
        <a:xfrm>
          <a:off x="1784427" y="494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142392</xdr:rowOff>
    </xdr:from>
    <xdr:to>
      <xdr:col>1</xdr:col>
      <xdr:colOff>485775</xdr:colOff>
      <xdr:row>30</xdr:row>
      <xdr:rowOff>72542</xdr:rowOff>
    </xdr:to>
    <xdr:sp macro="" textlink="">
      <xdr:nvSpPr>
        <xdr:cNvPr id="86" name="円/楕円 85"/>
        <xdr:cNvSpPr/>
      </xdr:nvSpPr>
      <xdr:spPr>
        <a:xfrm>
          <a:off x="1079500" y="51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89069</xdr:rowOff>
    </xdr:from>
    <xdr:ext cx="469744" cy="259045"/>
    <xdr:sp macro="" textlink="">
      <xdr:nvSpPr>
        <xdr:cNvPr id="87" name="テキスト ボックス 86"/>
        <xdr:cNvSpPr txBox="1"/>
      </xdr:nvSpPr>
      <xdr:spPr>
        <a:xfrm>
          <a:off x="895427" y="488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09" name="直線コネクタ 108"/>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0"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1" name="直線コネクタ 110"/>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2"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3" name="直線コネクタ 112"/>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149228</xdr:rowOff>
    </xdr:from>
    <xdr:to>
      <xdr:col>6</xdr:col>
      <xdr:colOff>511175</xdr:colOff>
      <xdr:row>57</xdr:row>
      <xdr:rowOff>161339</xdr:rowOff>
    </xdr:to>
    <xdr:cxnSp macro="">
      <xdr:nvCxnSpPr>
        <xdr:cNvPr id="114" name="直線コネクタ 113"/>
        <xdr:cNvCxnSpPr/>
      </xdr:nvCxnSpPr>
      <xdr:spPr>
        <a:xfrm flipV="1">
          <a:off x="3797300" y="9921878"/>
          <a:ext cx="8382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5"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16" name="フローチャート : 判断 115"/>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158559</xdr:rowOff>
    </xdr:from>
    <xdr:to>
      <xdr:col>5</xdr:col>
      <xdr:colOff>358775</xdr:colOff>
      <xdr:row>57</xdr:row>
      <xdr:rowOff>161339</xdr:rowOff>
    </xdr:to>
    <xdr:cxnSp macro="">
      <xdr:nvCxnSpPr>
        <xdr:cNvPr id="117" name="直線コネクタ 116"/>
        <xdr:cNvCxnSpPr/>
      </xdr:nvCxnSpPr>
      <xdr:spPr>
        <a:xfrm>
          <a:off x="2908300" y="9931209"/>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18" name="フローチャート : 判断 117"/>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19" name="テキスト ボックス 118"/>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138823</xdr:rowOff>
    </xdr:from>
    <xdr:to>
      <xdr:col>4</xdr:col>
      <xdr:colOff>155575</xdr:colOff>
      <xdr:row>57</xdr:row>
      <xdr:rowOff>158559</xdr:rowOff>
    </xdr:to>
    <xdr:cxnSp macro="">
      <xdr:nvCxnSpPr>
        <xdr:cNvPr id="120" name="直線コネクタ 119"/>
        <xdr:cNvCxnSpPr/>
      </xdr:nvCxnSpPr>
      <xdr:spPr>
        <a:xfrm>
          <a:off x="2019300" y="9911473"/>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1" name="フローチャート : 判断 120"/>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2" name="テキスト ボックス 121"/>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138823</xdr:rowOff>
    </xdr:from>
    <xdr:to>
      <xdr:col>2</xdr:col>
      <xdr:colOff>638175</xdr:colOff>
      <xdr:row>57</xdr:row>
      <xdr:rowOff>153265</xdr:rowOff>
    </xdr:to>
    <xdr:cxnSp macro="">
      <xdr:nvCxnSpPr>
        <xdr:cNvPr id="123" name="直線コネクタ 122"/>
        <xdr:cNvCxnSpPr/>
      </xdr:nvCxnSpPr>
      <xdr:spPr>
        <a:xfrm flipV="1">
          <a:off x="1130300" y="9911473"/>
          <a:ext cx="889000" cy="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4" name="フローチャート : 判断 123"/>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5" name="テキスト ボックス 124"/>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26" name="フローチャート : 判断 125"/>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27" name="テキスト ボックス 126"/>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98428</xdr:rowOff>
    </xdr:from>
    <xdr:to>
      <xdr:col>6</xdr:col>
      <xdr:colOff>561975</xdr:colOff>
      <xdr:row>58</xdr:row>
      <xdr:rowOff>28578</xdr:rowOff>
    </xdr:to>
    <xdr:sp macro="" textlink="">
      <xdr:nvSpPr>
        <xdr:cNvPr id="133" name="円/楕円 132"/>
        <xdr:cNvSpPr/>
      </xdr:nvSpPr>
      <xdr:spPr>
        <a:xfrm>
          <a:off x="4584700" y="98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13355</xdr:rowOff>
    </xdr:from>
    <xdr:ext cx="534377" cy="259045"/>
    <xdr:sp macro="" textlink="">
      <xdr:nvSpPr>
        <xdr:cNvPr id="134" name="総務費該当値テキスト"/>
        <xdr:cNvSpPr txBox="1"/>
      </xdr:nvSpPr>
      <xdr:spPr>
        <a:xfrm>
          <a:off x="4686300" y="978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110539</xdr:rowOff>
    </xdr:from>
    <xdr:to>
      <xdr:col>5</xdr:col>
      <xdr:colOff>409575</xdr:colOff>
      <xdr:row>58</xdr:row>
      <xdr:rowOff>40689</xdr:rowOff>
    </xdr:to>
    <xdr:sp macro="" textlink="">
      <xdr:nvSpPr>
        <xdr:cNvPr id="135" name="円/楕円 134"/>
        <xdr:cNvSpPr/>
      </xdr:nvSpPr>
      <xdr:spPr>
        <a:xfrm>
          <a:off x="3746500" y="98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31816</xdr:rowOff>
    </xdr:from>
    <xdr:ext cx="534377" cy="259045"/>
    <xdr:sp macro="" textlink="">
      <xdr:nvSpPr>
        <xdr:cNvPr id="136" name="テキスト ボックス 135"/>
        <xdr:cNvSpPr txBox="1"/>
      </xdr:nvSpPr>
      <xdr:spPr>
        <a:xfrm>
          <a:off x="3530111" y="99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107759</xdr:rowOff>
    </xdr:from>
    <xdr:to>
      <xdr:col>4</xdr:col>
      <xdr:colOff>206375</xdr:colOff>
      <xdr:row>58</xdr:row>
      <xdr:rowOff>37909</xdr:rowOff>
    </xdr:to>
    <xdr:sp macro="" textlink="">
      <xdr:nvSpPr>
        <xdr:cNvPr id="137" name="円/楕円 136"/>
        <xdr:cNvSpPr/>
      </xdr:nvSpPr>
      <xdr:spPr>
        <a:xfrm>
          <a:off x="2857500" y="98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29036</xdr:rowOff>
    </xdr:from>
    <xdr:ext cx="534377" cy="259045"/>
    <xdr:sp macro="" textlink="">
      <xdr:nvSpPr>
        <xdr:cNvPr id="138" name="テキスト ボックス 137"/>
        <xdr:cNvSpPr txBox="1"/>
      </xdr:nvSpPr>
      <xdr:spPr>
        <a:xfrm>
          <a:off x="2641111" y="99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88023</xdr:rowOff>
    </xdr:from>
    <xdr:to>
      <xdr:col>3</xdr:col>
      <xdr:colOff>3175</xdr:colOff>
      <xdr:row>58</xdr:row>
      <xdr:rowOff>18173</xdr:rowOff>
    </xdr:to>
    <xdr:sp macro="" textlink="">
      <xdr:nvSpPr>
        <xdr:cNvPr id="139" name="円/楕円 138"/>
        <xdr:cNvSpPr/>
      </xdr:nvSpPr>
      <xdr:spPr>
        <a:xfrm>
          <a:off x="1968500" y="98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9300</xdr:rowOff>
    </xdr:from>
    <xdr:ext cx="534377" cy="259045"/>
    <xdr:sp macro="" textlink="">
      <xdr:nvSpPr>
        <xdr:cNvPr id="140" name="テキスト ボックス 139"/>
        <xdr:cNvSpPr txBox="1"/>
      </xdr:nvSpPr>
      <xdr:spPr>
        <a:xfrm>
          <a:off x="1752111" y="99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102465</xdr:rowOff>
    </xdr:from>
    <xdr:to>
      <xdr:col>1</xdr:col>
      <xdr:colOff>485775</xdr:colOff>
      <xdr:row>58</xdr:row>
      <xdr:rowOff>32615</xdr:rowOff>
    </xdr:to>
    <xdr:sp macro="" textlink="">
      <xdr:nvSpPr>
        <xdr:cNvPr id="141" name="円/楕円 140"/>
        <xdr:cNvSpPr/>
      </xdr:nvSpPr>
      <xdr:spPr>
        <a:xfrm>
          <a:off x="1079500" y="98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23742</xdr:rowOff>
    </xdr:from>
    <xdr:ext cx="534377" cy="259045"/>
    <xdr:sp macro="" textlink="">
      <xdr:nvSpPr>
        <xdr:cNvPr id="142" name="テキスト ボックス 141"/>
        <xdr:cNvSpPr txBox="1"/>
      </xdr:nvSpPr>
      <xdr:spPr>
        <a:xfrm>
          <a:off x="863111" y="99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67" name="直線コネクタ 166"/>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68"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69" name="直線コネクタ 168"/>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0"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1" name="直線コネクタ 170"/>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151967</xdr:rowOff>
    </xdr:from>
    <xdr:to>
      <xdr:col>6</xdr:col>
      <xdr:colOff>511175</xdr:colOff>
      <xdr:row>76</xdr:row>
      <xdr:rowOff>10407</xdr:rowOff>
    </xdr:to>
    <xdr:cxnSp macro="">
      <xdr:nvCxnSpPr>
        <xdr:cNvPr id="172" name="直線コネクタ 171"/>
        <xdr:cNvCxnSpPr/>
      </xdr:nvCxnSpPr>
      <xdr:spPr>
        <a:xfrm>
          <a:off x="3797300" y="13010717"/>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3"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4" name="フローチャート : 判断 173"/>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52356</xdr:rowOff>
    </xdr:from>
    <xdr:to>
      <xdr:col>5</xdr:col>
      <xdr:colOff>358775</xdr:colOff>
      <xdr:row>75</xdr:row>
      <xdr:rowOff>151967</xdr:rowOff>
    </xdr:to>
    <xdr:cxnSp macro="">
      <xdr:nvCxnSpPr>
        <xdr:cNvPr id="175" name="直線コネクタ 174"/>
        <xdr:cNvCxnSpPr/>
      </xdr:nvCxnSpPr>
      <xdr:spPr>
        <a:xfrm>
          <a:off x="2908300" y="12911106"/>
          <a:ext cx="889000" cy="9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76" name="フローチャート : 判断 175"/>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77" name="テキスト ボックス 176"/>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52356</xdr:rowOff>
    </xdr:from>
    <xdr:to>
      <xdr:col>4</xdr:col>
      <xdr:colOff>155575</xdr:colOff>
      <xdr:row>76</xdr:row>
      <xdr:rowOff>43517</xdr:rowOff>
    </xdr:to>
    <xdr:cxnSp macro="">
      <xdr:nvCxnSpPr>
        <xdr:cNvPr id="178" name="直線コネクタ 177"/>
        <xdr:cNvCxnSpPr/>
      </xdr:nvCxnSpPr>
      <xdr:spPr>
        <a:xfrm flipV="1">
          <a:off x="2019300" y="12911106"/>
          <a:ext cx="889000" cy="1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79" name="フローチャート : 判断 178"/>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0" name="テキスト ボックス 179"/>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43517</xdr:rowOff>
    </xdr:from>
    <xdr:to>
      <xdr:col>2</xdr:col>
      <xdr:colOff>638175</xdr:colOff>
      <xdr:row>76</xdr:row>
      <xdr:rowOff>154121</xdr:rowOff>
    </xdr:to>
    <xdr:cxnSp macro="">
      <xdr:nvCxnSpPr>
        <xdr:cNvPr id="181" name="直線コネクタ 180"/>
        <xdr:cNvCxnSpPr/>
      </xdr:nvCxnSpPr>
      <xdr:spPr>
        <a:xfrm flipV="1">
          <a:off x="1130300" y="13073717"/>
          <a:ext cx="889000" cy="1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2" name="フローチャート : 判断 181"/>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3" name="テキスト ボックス 182"/>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4" name="フローチャート : 判断 183"/>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5" name="テキスト ボックス 184"/>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131058</xdr:rowOff>
    </xdr:from>
    <xdr:to>
      <xdr:col>6</xdr:col>
      <xdr:colOff>561975</xdr:colOff>
      <xdr:row>76</xdr:row>
      <xdr:rowOff>61209</xdr:rowOff>
    </xdr:to>
    <xdr:sp macro="" textlink="">
      <xdr:nvSpPr>
        <xdr:cNvPr id="191" name="円/楕円 190"/>
        <xdr:cNvSpPr/>
      </xdr:nvSpPr>
      <xdr:spPr>
        <a:xfrm>
          <a:off x="4584700" y="12989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109485</xdr:rowOff>
    </xdr:from>
    <xdr:ext cx="599010" cy="259045"/>
    <xdr:sp macro="" textlink="">
      <xdr:nvSpPr>
        <xdr:cNvPr id="192" name="民生費該当値テキスト"/>
        <xdr:cNvSpPr txBox="1"/>
      </xdr:nvSpPr>
      <xdr:spPr>
        <a:xfrm>
          <a:off x="4686300" y="129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128,787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101168</xdr:rowOff>
    </xdr:from>
    <xdr:to>
      <xdr:col>5</xdr:col>
      <xdr:colOff>409575</xdr:colOff>
      <xdr:row>76</xdr:row>
      <xdr:rowOff>31319</xdr:rowOff>
    </xdr:to>
    <xdr:sp macro="" textlink="">
      <xdr:nvSpPr>
        <xdr:cNvPr id="193" name="円/楕円 192"/>
        <xdr:cNvSpPr/>
      </xdr:nvSpPr>
      <xdr:spPr>
        <a:xfrm>
          <a:off x="3746500" y="129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47845</xdr:rowOff>
    </xdr:from>
    <xdr:ext cx="599010" cy="259045"/>
    <xdr:sp macro="" textlink="">
      <xdr:nvSpPr>
        <xdr:cNvPr id="194" name="テキスト ボックス 193"/>
        <xdr:cNvSpPr txBox="1"/>
      </xdr:nvSpPr>
      <xdr:spPr>
        <a:xfrm>
          <a:off x="3497794" y="127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1556</xdr:rowOff>
    </xdr:from>
    <xdr:to>
      <xdr:col>4</xdr:col>
      <xdr:colOff>206375</xdr:colOff>
      <xdr:row>75</xdr:row>
      <xdr:rowOff>103156</xdr:rowOff>
    </xdr:to>
    <xdr:sp macro="" textlink="">
      <xdr:nvSpPr>
        <xdr:cNvPr id="195" name="円/楕円 194"/>
        <xdr:cNvSpPr/>
      </xdr:nvSpPr>
      <xdr:spPr>
        <a:xfrm>
          <a:off x="2857500" y="128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94283</xdr:rowOff>
    </xdr:from>
    <xdr:ext cx="599010" cy="259045"/>
    <xdr:sp macro="" textlink="">
      <xdr:nvSpPr>
        <xdr:cNvPr id="196" name="テキスト ボックス 195"/>
        <xdr:cNvSpPr txBox="1"/>
      </xdr:nvSpPr>
      <xdr:spPr>
        <a:xfrm>
          <a:off x="2608794" y="129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164167</xdr:rowOff>
    </xdr:from>
    <xdr:to>
      <xdr:col>3</xdr:col>
      <xdr:colOff>3175</xdr:colOff>
      <xdr:row>76</xdr:row>
      <xdr:rowOff>94317</xdr:rowOff>
    </xdr:to>
    <xdr:sp macro="" textlink="">
      <xdr:nvSpPr>
        <xdr:cNvPr id="197" name="円/楕円 196"/>
        <xdr:cNvSpPr/>
      </xdr:nvSpPr>
      <xdr:spPr>
        <a:xfrm>
          <a:off x="1968500" y="130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85444</xdr:rowOff>
    </xdr:from>
    <xdr:ext cx="599010" cy="259045"/>
    <xdr:sp macro="" textlink="">
      <xdr:nvSpPr>
        <xdr:cNvPr id="198" name="テキスト ボックス 197"/>
        <xdr:cNvSpPr txBox="1"/>
      </xdr:nvSpPr>
      <xdr:spPr>
        <a:xfrm>
          <a:off x="1719794" y="1311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103321</xdr:rowOff>
    </xdr:from>
    <xdr:to>
      <xdr:col>1</xdr:col>
      <xdr:colOff>485775</xdr:colOff>
      <xdr:row>77</xdr:row>
      <xdr:rowOff>33471</xdr:rowOff>
    </xdr:to>
    <xdr:sp macro="" textlink="">
      <xdr:nvSpPr>
        <xdr:cNvPr id="199" name="円/楕円 198"/>
        <xdr:cNvSpPr/>
      </xdr:nvSpPr>
      <xdr:spPr>
        <a:xfrm>
          <a:off x="1079500" y="131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24598</xdr:rowOff>
    </xdr:from>
    <xdr:ext cx="599010" cy="259045"/>
    <xdr:sp macro="" textlink="">
      <xdr:nvSpPr>
        <xdr:cNvPr id="200" name="テキスト ボックス 199"/>
        <xdr:cNvSpPr txBox="1"/>
      </xdr:nvSpPr>
      <xdr:spPr>
        <a:xfrm>
          <a:off x="830794" y="132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5" name="直線コネクタ 224"/>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26"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27" name="直線コネクタ 226"/>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28"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29" name="直線コネクタ 228"/>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128727</xdr:rowOff>
    </xdr:from>
    <xdr:to>
      <xdr:col>6</xdr:col>
      <xdr:colOff>511175</xdr:colOff>
      <xdr:row>98</xdr:row>
      <xdr:rowOff>126212</xdr:rowOff>
    </xdr:to>
    <xdr:cxnSp macro="">
      <xdr:nvCxnSpPr>
        <xdr:cNvPr id="230" name="直線コネクタ 229"/>
        <xdr:cNvCxnSpPr/>
      </xdr:nvCxnSpPr>
      <xdr:spPr>
        <a:xfrm flipV="1">
          <a:off x="3797300" y="16587927"/>
          <a:ext cx="838200" cy="3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1"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2" name="フローチャート : 判断 231"/>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113145</xdr:rowOff>
    </xdr:from>
    <xdr:to>
      <xdr:col>5</xdr:col>
      <xdr:colOff>358775</xdr:colOff>
      <xdr:row>98</xdr:row>
      <xdr:rowOff>126212</xdr:rowOff>
    </xdr:to>
    <xdr:cxnSp macro="">
      <xdr:nvCxnSpPr>
        <xdr:cNvPr id="233" name="直線コネクタ 232"/>
        <xdr:cNvCxnSpPr/>
      </xdr:nvCxnSpPr>
      <xdr:spPr>
        <a:xfrm>
          <a:off x="2908300" y="16915245"/>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4" name="フローチャート : 判断 233"/>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5" name="テキスト ボックス 234"/>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113145</xdr:rowOff>
    </xdr:from>
    <xdr:to>
      <xdr:col>4</xdr:col>
      <xdr:colOff>155575</xdr:colOff>
      <xdr:row>98</xdr:row>
      <xdr:rowOff>113640</xdr:rowOff>
    </xdr:to>
    <xdr:cxnSp macro="">
      <xdr:nvCxnSpPr>
        <xdr:cNvPr id="236" name="直線コネクタ 235"/>
        <xdr:cNvCxnSpPr/>
      </xdr:nvCxnSpPr>
      <xdr:spPr>
        <a:xfrm flipV="1">
          <a:off x="2019300" y="1691524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37" name="フローチャート : 判断 236"/>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38" name="テキスト ボックス 237"/>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113640</xdr:rowOff>
    </xdr:from>
    <xdr:to>
      <xdr:col>2</xdr:col>
      <xdr:colOff>638175</xdr:colOff>
      <xdr:row>98</xdr:row>
      <xdr:rowOff>134632</xdr:rowOff>
    </xdr:to>
    <xdr:cxnSp macro="">
      <xdr:nvCxnSpPr>
        <xdr:cNvPr id="239" name="直線コネクタ 238"/>
        <xdr:cNvCxnSpPr/>
      </xdr:nvCxnSpPr>
      <xdr:spPr>
        <a:xfrm flipV="1">
          <a:off x="1130300" y="16915740"/>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0" name="フローチャート : 判断 239"/>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1" name="テキスト ボックス 240"/>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2" name="フローチャート : 判断 241"/>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3" name="テキスト ボックス 242"/>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77927</xdr:rowOff>
    </xdr:from>
    <xdr:to>
      <xdr:col>6</xdr:col>
      <xdr:colOff>561975</xdr:colOff>
      <xdr:row>97</xdr:row>
      <xdr:rowOff>8077</xdr:rowOff>
    </xdr:to>
    <xdr:sp macro="" textlink="">
      <xdr:nvSpPr>
        <xdr:cNvPr id="249" name="円/楕円 248"/>
        <xdr:cNvSpPr/>
      </xdr:nvSpPr>
      <xdr:spPr>
        <a:xfrm>
          <a:off x="4584700" y="165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56354</xdr:rowOff>
    </xdr:from>
    <xdr:ext cx="534377" cy="259045"/>
    <xdr:sp macro="" textlink="">
      <xdr:nvSpPr>
        <xdr:cNvPr id="250" name="衛生費該当値テキスト"/>
        <xdr:cNvSpPr txBox="1"/>
      </xdr:nvSpPr>
      <xdr:spPr>
        <a:xfrm>
          <a:off x="4686300" y="165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75412</xdr:rowOff>
    </xdr:from>
    <xdr:to>
      <xdr:col>5</xdr:col>
      <xdr:colOff>409575</xdr:colOff>
      <xdr:row>99</xdr:row>
      <xdr:rowOff>5562</xdr:rowOff>
    </xdr:to>
    <xdr:sp macro="" textlink="">
      <xdr:nvSpPr>
        <xdr:cNvPr id="251" name="円/楕円 250"/>
        <xdr:cNvSpPr/>
      </xdr:nvSpPr>
      <xdr:spPr>
        <a:xfrm>
          <a:off x="3746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168139</xdr:rowOff>
    </xdr:from>
    <xdr:ext cx="534377" cy="259045"/>
    <xdr:sp macro="" textlink="">
      <xdr:nvSpPr>
        <xdr:cNvPr id="252" name="テキスト ボックス 251"/>
        <xdr:cNvSpPr txBox="1"/>
      </xdr:nvSpPr>
      <xdr:spPr>
        <a:xfrm>
          <a:off x="3530111" y="16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62345</xdr:rowOff>
    </xdr:from>
    <xdr:to>
      <xdr:col>4</xdr:col>
      <xdr:colOff>206375</xdr:colOff>
      <xdr:row>98</xdr:row>
      <xdr:rowOff>163945</xdr:rowOff>
    </xdr:to>
    <xdr:sp macro="" textlink="">
      <xdr:nvSpPr>
        <xdr:cNvPr id="253" name="円/楕円 252"/>
        <xdr:cNvSpPr/>
      </xdr:nvSpPr>
      <xdr:spPr>
        <a:xfrm>
          <a:off x="2857500" y="168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155072</xdr:rowOff>
    </xdr:from>
    <xdr:ext cx="534377" cy="259045"/>
    <xdr:sp macro="" textlink="">
      <xdr:nvSpPr>
        <xdr:cNvPr id="254" name="テキスト ボックス 253"/>
        <xdr:cNvSpPr txBox="1"/>
      </xdr:nvSpPr>
      <xdr:spPr>
        <a:xfrm>
          <a:off x="2641111" y="169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62840</xdr:rowOff>
    </xdr:from>
    <xdr:to>
      <xdr:col>3</xdr:col>
      <xdr:colOff>3175</xdr:colOff>
      <xdr:row>98</xdr:row>
      <xdr:rowOff>164440</xdr:rowOff>
    </xdr:to>
    <xdr:sp macro="" textlink="">
      <xdr:nvSpPr>
        <xdr:cNvPr id="255" name="円/楕円 254"/>
        <xdr:cNvSpPr/>
      </xdr:nvSpPr>
      <xdr:spPr>
        <a:xfrm>
          <a:off x="1968500" y="168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155567</xdr:rowOff>
    </xdr:from>
    <xdr:ext cx="534377" cy="259045"/>
    <xdr:sp macro="" textlink="">
      <xdr:nvSpPr>
        <xdr:cNvPr id="256" name="テキスト ボックス 255"/>
        <xdr:cNvSpPr txBox="1"/>
      </xdr:nvSpPr>
      <xdr:spPr>
        <a:xfrm>
          <a:off x="1752111" y="169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83832</xdr:rowOff>
    </xdr:from>
    <xdr:to>
      <xdr:col>1</xdr:col>
      <xdr:colOff>485775</xdr:colOff>
      <xdr:row>99</xdr:row>
      <xdr:rowOff>13982</xdr:rowOff>
    </xdr:to>
    <xdr:sp macro="" textlink="">
      <xdr:nvSpPr>
        <xdr:cNvPr id="257" name="円/楕円 256"/>
        <xdr:cNvSpPr/>
      </xdr:nvSpPr>
      <xdr:spPr>
        <a:xfrm>
          <a:off x="1079500" y="168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5109</xdr:rowOff>
    </xdr:from>
    <xdr:ext cx="534377" cy="259045"/>
    <xdr:sp macro="" textlink="">
      <xdr:nvSpPr>
        <xdr:cNvPr id="258" name="テキスト ボックス 257"/>
        <xdr:cNvSpPr txBox="1"/>
      </xdr:nvSpPr>
      <xdr:spPr>
        <a:xfrm>
          <a:off x="863111" y="169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2" name="直線コネクタ 281"/>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3"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4" name="直線コネクタ 283"/>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5"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86" name="直線コネクタ 285"/>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34010</xdr:rowOff>
    </xdr:from>
    <xdr:to>
      <xdr:col>15</xdr:col>
      <xdr:colOff>180975</xdr:colOff>
      <xdr:row>39</xdr:row>
      <xdr:rowOff>34544</xdr:rowOff>
    </xdr:to>
    <xdr:cxnSp macro="">
      <xdr:nvCxnSpPr>
        <xdr:cNvPr id="287" name="直線コネクタ 286"/>
        <xdr:cNvCxnSpPr/>
      </xdr:nvCxnSpPr>
      <xdr:spPr>
        <a:xfrm>
          <a:off x="9639300" y="6720560"/>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88"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89" name="フローチャート : 判断 288"/>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6883</xdr:rowOff>
    </xdr:from>
    <xdr:to>
      <xdr:col>14</xdr:col>
      <xdr:colOff>28575</xdr:colOff>
      <xdr:row>39</xdr:row>
      <xdr:rowOff>34010</xdr:rowOff>
    </xdr:to>
    <xdr:cxnSp macro="">
      <xdr:nvCxnSpPr>
        <xdr:cNvPr id="290" name="直線コネクタ 289"/>
        <xdr:cNvCxnSpPr/>
      </xdr:nvCxnSpPr>
      <xdr:spPr>
        <a:xfrm>
          <a:off x="8750300" y="6693433"/>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1" name="フローチャート : 判断 290"/>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2" name="テキスト ボックス 291"/>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2083</xdr:rowOff>
    </xdr:from>
    <xdr:to>
      <xdr:col>12</xdr:col>
      <xdr:colOff>511175</xdr:colOff>
      <xdr:row>39</xdr:row>
      <xdr:rowOff>6883</xdr:rowOff>
    </xdr:to>
    <xdr:cxnSp macro="">
      <xdr:nvCxnSpPr>
        <xdr:cNvPr id="293" name="直線コネクタ 292"/>
        <xdr:cNvCxnSpPr/>
      </xdr:nvCxnSpPr>
      <xdr:spPr>
        <a:xfrm>
          <a:off x="7861300" y="668863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4" name="フローチャート : 判断 293"/>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5" name="テキスト ボックス 294"/>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121031</xdr:rowOff>
    </xdr:from>
    <xdr:to>
      <xdr:col>11</xdr:col>
      <xdr:colOff>307975</xdr:colOff>
      <xdr:row>39</xdr:row>
      <xdr:rowOff>2083</xdr:rowOff>
    </xdr:to>
    <xdr:cxnSp macro="">
      <xdr:nvCxnSpPr>
        <xdr:cNvPr id="296" name="直線コネクタ 295"/>
        <xdr:cNvCxnSpPr/>
      </xdr:nvCxnSpPr>
      <xdr:spPr>
        <a:xfrm>
          <a:off x="6972300" y="6636131"/>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297" name="フローチャート : 判断 296"/>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298" name="テキスト ボックス 297"/>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299" name="フローチャート : 判断 298"/>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0" name="テキスト ボックス 299"/>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155194</xdr:rowOff>
    </xdr:from>
    <xdr:to>
      <xdr:col>15</xdr:col>
      <xdr:colOff>231775</xdr:colOff>
      <xdr:row>39</xdr:row>
      <xdr:rowOff>85344</xdr:rowOff>
    </xdr:to>
    <xdr:sp macro="" textlink="">
      <xdr:nvSpPr>
        <xdr:cNvPr id="306" name="円/楕円 305"/>
        <xdr:cNvSpPr/>
      </xdr:nvSpPr>
      <xdr:spPr>
        <a:xfrm>
          <a:off x="10426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70121</xdr:rowOff>
    </xdr:from>
    <xdr:ext cx="378565" cy="259045"/>
    <xdr:sp macro="" textlink="">
      <xdr:nvSpPr>
        <xdr:cNvPr id="307" name="労働費該当値テキスト"/>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154660</xdr:rowOff>
    </xdr:from>
    <xdr:to>
      <xdr:col>14</xdr:col>
      <xdr:colOff>79375</xdr:colOff>
      <xdr:row>39</xdr:row>
      <xdr:rowOff>84810</xdr:rowOff>
    </xdr:to>
    <xdr:sp macro="" textlink="">
      <xdr:nvSpPr>
        <xdr:cNvPr id="308" name="円/楕円 307"/>
        <xdr:cNvSpPr/>
      </xdr:nvSpPr>
      <xdr:spPr>
        <a:xfrm>
          <a:off x="9588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75937</xdr:rowOff>
    </xdr:from>
    <xdr:ext cx="378565" cy="259045"/>
    <xdr:sp macro="" textlink="">
      <xdr:nvSpPr>
        <xdr:cNvPr id="309" name="テキスト ボックス 308"/>
        <xdr:cNvSpPr txBox="1"/>
      </xdr:nvSpPr>
      <xdr:spPr>
        <a:xfrm>
          <a:off x="9450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127533</xdr:rowOff>
    </xdr:from>
    <xdr:to>
      <xdr:col>12</xdr:col>
      <xdr:colOff>561975</xdr:colOff>
      <xdr:row>39</xdr:row>
      <xdr:rowOff>57683</xdr:rowOff>
    </xdr:to>
    <xdr:sp macro="" textlink="">
      <xdr:nvSpPr>
        <xdr:cNvPr id="310" name="円/楕円 309"/>
        <xdr:cNvSpPr/>
      </xdr:nvSpPr>
      <xdr:spPr>
        <a:xfrm>
          <a:off x="8699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48810</xdr:rowOff>
    </xdr:from>
    <xdr:ext cx="378565" cy="259045"/>
    <xdr:sp macro="" textlink="">
      <xdr:nvSpPr>
        <xdr:cNvPr id="311" name="テキスト ボックス 310"/>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122733</xdr:rowOff>
    </xdr:from>
    <xdr:to>
      <xdr:col>11</xdr:col>
      <xdr:colOff>358775</xdr:colOff>
      <xdr:row>39</xdr:row>
      <xdr:rowOff>52883</xdr:rowOff>
    </xdr:to>
    <xdr:sp macro="" textlink="">
      <xdr:nvSpPr>
        <xdr:cNvPr id="312" name="円/楕円 311"/>
        <xdr:cNvSpPr/>
      </xdr:nvSpPr>
      <xdr:spPr>
        <a:xfrm>
          <a:off x="7810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44010</xdr:rowOff>
    </xdr:from>
    <xdr:ext cx="378565" cy="259045"/>
    <xdr:sp macro="" textlink="">
      <xdr:nvSpPr>
        <xdr:cNvPr id="313" name="テキスト ボックス 312"/>
        <xdr:cNvSpPr txBox="1"/>
      </xdr:nvSpPr>
      <xdr:spPr>
        <a:xfrm>
          <a:off x="7672017" y="6730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70231</xdr:rowOff>
    </xdr:from>
    <xdr:to>
      <xdr:col>10</xdr:col>
      <xdr:colOff>155575</xdr:colOff>
      <xdr:row>39</xdr:row>
      <xdr:rowOff>381</xdr:rowOff>
    </xdr:to>
    <xdr:sp macro="" textlink="">
      <xdr:nvSpPr>
        <xdr:cNvPr id="314" name="円/楕円 313"/>
        <xdr:cNvSpPr/>
      </xdr:nvSpPr>
      <xdr:spPr>
        <a:xfrm>
          <a:off x="6921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162958</xdr:rowOff>
    </xdr:from>
    <xdr:ext cx="469744" cy="259045"/>
    <xdr:sp macro="" textlink="">
      <xdr:nvSpPr>
        <xdr:cNvPr id="315" name="テキスト ボックス 314"/>
        <xdr:cNvSpPr txBox="1"/>
      </xdr:nvSpPr>
      <xdr:spPr>
        <a:xfrm>
          <a:off x="6737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39" name="直線コネクタ 338"/>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0"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1" name="直線コネクタ 340"/>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2"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3" name="直線コネクタ 342"/>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32944</xdr:rowOff>
    </xdr:from>
    <xdr:to>
      <xdr:col>15</xdr:col>
      <xdr:colOff>180975</xdr:colOff>
      <xdr:row>56</xdr:row>
      <xdr:rowOff>59690</xdr:rowOff>
    </xdr:to>
    <xdr:cxnSp macro="">
      <xdr:nvCxnSpPr>
        <xdr:cNvPr id="344" name="直線コネクタ 343"/>
        <xdr:cNvCxnSpPr/>
      </xdr:nvCxnSpPr>
      <xdr:spPr>
        <a:xfrm flipV="1">
          <a:off x="9639300" y="9634144"/>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5"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46" name="フローチャート : 判断 345"/>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59690</xdr:rowOff>
    </xdr:from>
    <xdr:to>
      <xdr:col>14</xdr:col>
      <xdr:colOff>28575</xdr:colOff>
      <xdr:row>56</xdr:row>
      <xdr:rowOff>113144</xdr:rowOff>
    </xdr:to>
    <xdr:cxnSp macro="">
      <xdr:nvCxnSpPr>
        <xdr:cNvPr id="347" name="直線コネクタ 346"/>
        <xdr:cNvCxnSpPr/>
      </xdr:nvCxnSpPr>
      <xdr:spPr>
        <a:xfrm flipV="1">
          <a:off x="8750300" y="9660890"/>
          <a:ext cx="8890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48" name="フローチャート : 判断 347"/>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49" name="テキスト ボックス 348"/>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96838</xdr:rowOff>
    </xdr:from>
    <xdr:to>
      <xdr:col>12</xdr:col>
      <xdr:colOff>511175</xdr:colOff>
      <xdr:row>56</xdr:row>
      <xdr:rowOff>113144</xdr:rowOff>
    </xdr:to>
    <xdr:cxnSp macro="">
      <xdr:nvCxnSpPr>
        <xdr:cNvPr id="350" name="直線コネクタ 349"/>
        <xdr:cNvCxnSpPr/>
      </xdr:nvCxnSpPr>
      <xdr:spPr>
        <a:xfrm>
          <a:off x="7861300" y="9698038"/>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1" name="フローチャート : 判断 350"/>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2" name="テキスト ボックス 351"/>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96838</xdr:rowOff>
    </xdr:from>
    <xdr:to>
      <xdr:col>11</xdr:col>
      <xdr:colOff>307975</xdr:colOff>
      <xdr:row>57</xdr:row>
      <xdr:rowOff>52527</xdr:rowOff>
    </xdr:to>
    <xdr:cxnSp macro="">
      <xdr:nvCxnSpPr>
        <xdr:cNvPr id="353" name="直線コネクタ 352"/>
        <xdr:cNvCxnSpPr/>
      </xdr:nvCxnSpPr>
      <xdr:spPr>
        <a:xfrm flipV="1">
          <a:off x="6972300" y="9698038"/>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4" name="フローチャート : 判断 353"/>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5" name="テキスト ボックス 354"/>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56" name="フローチャート : 判断 355"/>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57" name="テキスト ボックス 356"/>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153594</xdr:rowOff>
    </xdr:from>
    <xdr:to>
      <xdr:col>15</xdr:col>
      <xdr:colOff>231775</xdr:colOff>
      <xdr:row>56</xdr:row>
      <xdr:rowOff>83744</xdr:rowOff>
    </xdr:to>
    <xdr:sp macro="" textlink="">
      <xdr:nvSpPr>
        <xdr:cNvPr id="363" name="円/楕円 362"/>
        <xdr:cNvSpPr/>
      </xdr:nvSpPr>
      <xdr:spPr>
        <a:xfrm>
          <a:off x="10426700" y="95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5021</xdr:rowOff>
    </xdr:from>
    <xdr:ext cx="534377" cy="259045"/>
    <xdr:sp macro="" textlink="">
      <xdr:nvSpPr>
        <xdr:cNvPr id="364" name="農林水産業費該当値テキスト"/>
        <xdr:cNvSpPr txBox="1"/>
      </xdr:nvSpPr>
      <xdr:spPr>
        <a:xfrm>
          <a:off x="10528300" y="94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8890</xdr:rowOff>
    </xdr:from>
    <xdr:to>
      <xdr:col>14</xdr:col>
      <xdr:colOff>79375</xdr:colOff>
      <xdr:row>56</xdr:row>
      <xdr:rowOff>110490</xdr:rowOff>
    </xdr:to>
    <xdr:sp macro="" textlink="">
      <xdr:nvSpPr>
        <xdr:cNvPr id="365" name="円/楕円 364"/>
        <xdr:cNvSpPr/>
      </xdr:nvSpPr>
      <xdr:spPr>
        <a:xfrm>
          <a:off x="958850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127017</xdr:rowOff>
    </xdr:from>
    <xdr:ext cx="534377" cy="259045"/>
    <xdr:sp macro="" textlink="">
      <xdr:nvSpPr>
        <xdr:cNvPr id="366" name="テキスト ボックス 365"/>
        <xdr:cNvSpPr txBox="1"/>
      </xdr:nvSpPr>
      <xdr:spPr>
        <a:xfrm>
          <a:off x="9372111" y="93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62344</xdr:rowOff>
    </xdr:from>
    <xdr:to>
      <xdr:col>12</xdr:col>
      <xdr:colOff>561975</xdr:colOff>
      <xdr:row>56</xdr:row>
      <xdr:rowOff>163944</xdr:rowOff>
    </xdr:to>
    <xdr:sp macro="" textlink="">
      <xdr:nvSpPr>
        <xdr:cNvPr id="367" name="円/楕円 366"/>
        <xdr:cNvSpPr/>
      </xdr:nvSpPr>
      <xdr:spPr>
        <a:xfrm>
          <a:off x="8699500" y="96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9021</xdr:rowOff>
    </xdr:from>
    <xdr:ext cx="534377" cy="259045"/>
    <xdr:sp macro="" textlink="">
      <xdr:nvSpPr>
        <xdr:cNvPr id="368" name="テキスト ボックス 367"/>
        <xdr:cNvSpPr txBox="1"/>
      </xdr:nvSpPr>
      <xdr:spPr>
        <a:xfrm>
          <a:off x="8483111" y="94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46038</xdr:rowOff>
    </xdr:from>
    <xdr:to>
      <xdr:col>11</xdr:col>
      <xdr:colOff>358775</xdr:colOff>
      <xdr:row>56</xdr:row>
      <xdr:rowOff>147638</xdr:rowOff>
    </xdr:to>
    <xdr:sp macro="" textlink="">
      <xdr:nvSpPr>
        <xdr:cNvPr id="369" name="円/楕円 368"/>
        <xdr:cNvSpPr/>
      </xdr:nvSpPr>
      <xdr:spPr>
        <a:xfrm>
          <a:off x="7810500" y="96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164165</xdr:rowOff>
    </xdr:from>
    <xdr:ext cx="534377" cy="259045"/>
    <xdr:sp macro="" textlink="">
      <xdr:nvSpPr>
        <xdr:cNvPr id="370" name="テキスト ボックス 369"/>
        <xdr:cNvSpPr txBox="1"/>
      </xdr:nvSpPr>
      <xdr:spPr>
        <a:xfrm>
          <a:off x="7594111" y="94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1727</xdr:rowOff>
    </xdr:from>
    <xdr:to>
      <xdr:col>10</xdr:col>
      <xdr:colOff>155575</xdr:colOff>
      <xdr:row>57</xdr:row>
      <xdr:rowOff>103327</xdr:rowOff>
    </xdr:to>
    <xdr:sp macro="" textlink="">
      <xdr:nvSpPr>
        <xdr:cNvPr id="371" name="円/楕円 370"/>
        <xdr:cNvSpPr/>
      </xdr:nvSpPr>
      <xdr:spPr>
        <a:xfrm>
          <a:off x="6921500" y="97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119854</xdr:rowOff>
    </xdr:from>
    <xdr:ext cx="469744" cy="259045"/>
    <xdr:sp macro="" textlink="">
      <xdr:nvSpPr>
        <xdr:cNvPr id="372" name="テキスト ボックス 371"/>
        <xdr:cNvSpPr txBox="1"/>
      </xdr:nvSpPr>
      <xdr:spPr>
        <a:xfrm>
          <a:off x="6737427" y="954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4" name="直線コネクタ 393"/>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5"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396" name="直線コネクタ 395"/>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397"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398" name="直線コネクタ 397"/>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6107</xdr:rowOff>
    </xdr:from>
    <xdr:to>
      <xdr:col>15</xdr:col>
      <xdr:colOff>180975</xdr:colOff>
      <xdr:row>76</xdr:row>
      <xdr:rowOff>162514</xdr:rowOff>
    </xdr:to>
    <xdr:cxnSp macro="">
      <xdr:nvCxnSpPr>
        <xdr:cNvPr id="399" name="直線コネクタ 398"/>
        <xdr:cNvCxnSpPr/>
      </xdr:nvCxnSpPr>
      <xdr:spPr>
        <a:xfrm flipV="1">
          <a:off x="9639300" y="13036307"/>
          <a:ext cx="838200" cy="1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0"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1" name="フローチャート : 判断 400"/>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162514</xdr:rowOff>
    </xdr:from>
    <xdr:to>
      <xdr:col>14</xdr:col>
      <xdr:colOff>28575</xdr:colOff>
      <xdr:row>77</xdr:row>
      <xdr:rowOff>49678</xdr:rowOff>
    </xdr:to>
    <xdr:cxnSp macro="">
      <xdr:nvCxnSpPr>
        <xdr:cNvPr id="402" name="直線コネクタ 401"/>
        <xdr:cNvCxnSpPr/>
      </xdr:nvCxnSpPr>
      <xdr:spPr>
        <a:xfrm flipV="1">
          <a:off x="8750300" y="13192714"/>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3" name="フローチャート : 判断 402"/>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4" name="テキスト ボックス 403"/>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67737</xdr:rowOff>
    </xdr:from>
    <xdr:to>
      <xdr:col>12</xdr:col>
      <xdr:colOff>511175</xdr:colOff>
      <xdr:row>77</xdr:row>
      <xdr:rowOff>49678</xdr:rowOff>
    </xdr:to>
    <xdr:cxnSp macro="">
      <xdr:nvCxnSpPr>
        <xdr:cNvPr id="405" name="直線コネクタ 404"/>
        <xdr:cNvCxnSpPr/>
      </xdr:nvCxnSpPr>
      <xdr:spPr>
        <a:xfrm>
          <a:off x="7861300" y="13097937"/>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06" name="フローチャート : 判断 405"/>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07" name="テキスト ボックス 406"/>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67737</xdr:rowOff>
    </xdr:from>
    <xdr:to>
      <xdr:col>11</xdr:col>
      <xdr:colOff>307975</xdr:colOff>
      <xdr:row>77</xdr:row>
      <xdr:rowOff>13787</xdr:rowOff>
    </xdr:to>
    <xdr:cxnSp macro="">
      <xdr:nvCxnSpPr>
        <xdr:cNvPr id="408" name="直線コネクタ 407"/>
        <xdr:cNvCxnSpPr/>
      </xdr:nvCxnSpPr>
      <xdr:spPr>
        <a:xfrm flipV="1">
          <a:off x="6972300" y="13097937"/>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09" name="フローチャート : 判断 408"/>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0" name="テキスト ボックス 409"/>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1" name="フローチャート : 判断 410"/>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2" name="テキスト ボックス 411"/>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126756</xdr:rowOff>
    </xdr:from>
    <xdr:to>
      <xdr:col>15</xdr:col>
      <xdr:colOff>231775</xdr:colOff>
      <xdr:row>76</xdr:row>
      <xdr:rowOff>56905</xdr:rowOff>
    </xdr:to>
    <xdr:sp macro="" textlink="">
      <xdr:nvSpPr>
        <xdr:cNvPr id="418" name="円/楕円 417"/>
        <xdr:cNvSpPr/>
      </xdr:nvSpPr>
      <xdr:spPr>
        <a:xfrm>
          <a:off x="10426700" y="129855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149633</xdr:rowOff>
    </xdr:from>
    <xdr:ext cx="534377" cy="259045"/>
    <xdr:sp macro="" textlink="">
      <xdr:nvSpPr>
        <xdr:cNvPr id="419" name="商工費該当値テキスト"/>
        <xdr:cNvSpPr txBox="1"/>
      </xdr:nvSpPr>
      <xdr:spPr>
        <a:xfrm>
          <a:off x="10528300" y="128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111714</xdr:rowOff>
    </xdr:from>
    <xdr:to>
      <xdr:col>14</xdr:col>
      <xdr:colOff>79375</xdr:colOff>
      <xdr:row>77</xdr:row>
      <xdr:rowOff>41864</xdr:rowOff>
    </xdr:to>
    <xdr:sp macro="" textlink="">
      <xdr:nvSpPr>
        <xdr:cNvPr id="420" name="円/楕円 419"/>
        <xdr:cNvSpPr/>
      </xdr:nvSpPr>
      <xdr:spPr>
        <a:xfrm>
          <a:off x="9588500" y="131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32991</xdr:rowOff>
    </xdr:from>
    <xdr:ext cx="469744" cy="259045"/>
    <xdr:sp macro="" textlink="">
      <xdr:nvSpPr>
        <xdr:cNvPr id="421" name="テキスト ボックス 420"/>
        <xdr:cNvSpPr txBox="1"/>
      </xdr:nvSpPr>
      <xdr:spPr>
        <a:xfrm>
          <a:off x="9404427" y="1323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170328</xdr:rowOff>
    </xdr:from>
    <xdr:to>
      <xdr:col>12</xdr:col>
      <xdr:colOff>561975</xdr:colOff>
      <xdr:row>77</xdr:row>
      <xdr:rowOff>100478</xdr:rowOff>
    </xdr:to>
    <xdr:sp macro="" textlink="">
      <xdr:nvSpPr>
        <xdr:cNvPr id="422" name="円/楕円 421"/>
        <xdr:cNvSpPr/>
      </xdr:nvSpPr>
      <xdr:spPr>
        <a:xfrm>
          <a:off x="8699500" y="132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91605</xdr:rowOff>
    </xdr:from>
    <xdr:ext cx="469744" cy="259045"/>
    <xdr:sp macro="" textlink="">
      <xdr:nvSpPr>
        <xdr:cNvPr id="423" name="テキスト ボックス 422"/>
        <xdr:cNvSpPr txBox="1"/>
      </xdr:nvSpPr>
      <xdr:spPr>
        <a:xfrm>
          <a:off x="8515427" y="1329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16937</xdr:rowOff>
    </xdr:from>
    <xdr:to>
      <xdr:col>11</xdr:col>
      <xdr:colOff>358775</xdr:colOff>
      <xdr:row>76</xdr:row>
      <xdr:rowOff>118537</xdr:rowOff>
    </xdr:to>
    <xdr:sp macro="" textlink="">
      <xdr:nvSpPr>
        <xdr:cNvPr id="424" name="円/楕円 423"/>
        <xdr:cNvSpPr/>
      </xdr:nvSpPr>
      <xdr:spPr>
        <a:xfrm>
          <a:off x="7810500" y="130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135064</xdr:rowOff>
    </xdr:from>
    <xdr:ext cx="469744" cy="259045"/>
    <xdr:sp macro="" textlink="">
      <xdr:nvSpPr>
        <xdr:cNvPr id="425" name="テキスト ボックス 424"/>
        <xdr:cNvSpPr txBox="1"/>
      </xdr:nvSpPr>
      <xdr:spPr>
        <a:xfrm>
          <a:off x="7626427" y="1282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134437</xdr:rowOff>
    </xdr:from>
    <xdr:to>
      <xdr:col>10</xdr:col>
      <xdr:colOff>155575</xdr:colOff>
      <xdr:row>77</xdr:row>
      <xdr:rowOff>64587</xdr:rowOff>
    </xdr:to>
    <xdr:sp macro="" textlink="">
      <xdr:nvSpPr>
        <xdr:cNvPr id="426" name="円/楕円 425"/>
        <xdr:cNvSpPr/>
      </xdr:nvSpPr>
      <xdr:spPr>
        <a:xfrm>
          <a:off x="6921500" y="131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55714</xdr:rowOff>
    </xdr:from>
    <xdr:ext cx="469744" cy="259045"/>
    <xdr:sp macro="" textlink="">
      <xdr:nvSpPr>
        <xdr:cNvPr id="427" name="テキスト ボックス 426"/>
        <xdr:cNvSpPr txBox="1"/>
      </xdr:nvSpPr>
      <xdr:spPr>
        <a:xfrm>
          <a:off x="6737427" y="1325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49" name="直線コネクタ 448"/>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0"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1" name="直線コネクタ 450"/>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2"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3" name="直線コネクタ 452"/>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22929</xdr:rowOff>
    </xdr:from>
    <xdr:to>
      <xdr:col>15</xdr:col>
      <xdr:colOff>180975</xdr:colOff>
      <xdr:row>98</xdr:row>
      <xdr:rowOff>28566</xdr:rowOff>
    </xdr:to>
    <xdr:cxnSp macro="">
      <xdr:nvCxnSpPr>
        <xdr:cNvPr id="454" name="直線コネクタ 453"/>
        <xdr:cNvCxnSpPr/>
      </xdr:nvCxnSpPr>
      <xdr:spPr>
        <a:xfrm flipV="1">
          <a:off x="9639300" y="16825029"/>
          <a:ext cx="8382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5"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56" name="フローチャート : 判断 455"/>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14408</xdr:rowOff>
    </xdr:from>
    <xdr:to>
      <xdr:col>14</xdr:col>
      <xdr:colOff>28575</xdr:colOff>
      <xdr:row>98</xdr:row>
      <xdr:rowOff>28566</xdr:rowOff>
    </xdr:to>
    <xdr:cxnSp macro="">
      <xdr:nvCxnSpPr>
        <xdr:cNvPr id="457" name="直線コネクタ 456"/>
        <xdr:cNvCxnSpPr/>
      </xdr:nvCxnSpPr>
      <xdr:spPr>
        <a:xfrm>
          <a:off x="8750300" y="16816508"/>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58" name="フローチャート : 判断 457"/>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59" name="テキスト ボックス 458"/>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150992</xdr:rowOff>
    </xdr:from>
    <xdr:to>
      <xdr:col>12</xdr:col>
      <xdr:colOff>511175</xdr:colOff>
      <xdr:row>98</xdr:row>
      <xdr:rowOff>14408</xdr:rowOff>
    </xdr:to>
    <xdr:cxnSp macro="">
      <xdr:nvCxnSpPr>
        <xdr:cNvPr id="460" name="直線コネクタ 459"/>
        <xdr:cNvCxnSpPr/>
      </xdr:nvCxnSpPr>
      <xdr:spPr>
        <a:xfrm>
          <a:off x="7861300" y="16781642"/>
          <a:ext cx="889000" cy="3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1" name="フローチャート : 判断 460"/>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2" name="テキスト ボックス 461"/>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150992</xdr:rowOff>
    </xdr:from>
    <xdr:to>
      <xdr:col>11</xdr:col>
      <xdr:colOff>307975</xdr:colOff>
      <xdr:row>98</xdr:row>
      <xdr:rowOff>7245</xdr:rowOff>
    </xdr:to>
    <xdr:cxnSp macro="">
      <xdr:nvCxnSpPr>
        <xdr:cNvPr id="463" name="直線コネクタ 462"/>
        <xdr:cNvCxnSpPr/>
      </xdr:nvCxnSpPr>
      <xdr:spPr>
        <a:xfrm flipV="1">
          <a:off x="6972300" y="16781642"/>
          <a:ext cx="889000" cy="2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4" name="フローチャート : 判断 463"/>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5" name="テキスト ボックス 464"/>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66" name="フローチャート : 判断 465"/>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67" name="テキスト ボックス 466"/>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143579</xdr:rowOff>
    </xdr:from>
    <xdr:to>
      <xdr:col>15</xdr:col>
      <xdr:colOff>231775</xdr:colOff>
      <xdr:row>98</xdr:row>
      <xdr:rowOff>73729</xdr:rowOff>
    </xdr:to>
    <xdr:sp macro="" textlink="">
      <xdr:nvSpPr>
        <xdr:cNvPr id="473" name="円/楕円 472"/>
        <xdr:cNvSpPr/>
      </xdr:nvSpPr>
      <xdr:spPr>
        <a:xfrm>
          <a:off x="10426700" y="167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74"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149216</xdr:rowOff>
    </xdr:from>
    <xdr:to>
      <xdr:col>14</xdr:col>
      <xdr:colOff>79375</xdr:colOff>
      <xdr:row>98</xdr:row>
      <xdr:rowOff>79366</xdr:rowOff>
    </xdr:to>
    <xdr:sp macro="" textlink="">
      <xdr:nvSpPr>
        <xdr:cNvPr id="475" name="円/楕円 474"/>
        <xdr:cNvSpPr/>
      </xdr:nvSpPr>
      <xdr:spPr>
        <a:xfrm>
          <a:off x="9588500" y="167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95893</xdr:rowOff>
    </xdr:from>
    <xdr:ext cx="534377" cy="259045"/>
    <xdr:sp macro="" textlink="">
      <xdr:nvSpPr>
        <xdr:cNvPr id="476" name="テキスト ボックス 475"/>
        <xdr:cNvSpPr txBox="1"/>
      </xdr:nvSpPr>
      <xdr:spPr>
        <a:xfrm>
          <a:off x="9372111" y="165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135058</xdr:rowOff>
    </xdr:from>
    <xdr:to>
      <xdr:col>12</xdr:col>
      <xdr:colOff>561975</xdr:colOff>
      <xdr:row>98</xdr:row>
      <xdr:rowOff>65208</xdr:rowOff>
    </xdr:to>
    <xdr:sp macro="" textlink="">
      <xdr:nvSpPr>
        <xdr:cNvPr id="477" name="円/楕円 476"/>
        <xdr:cNvSpPr/>
      </xdr:nvSpPr>
      <xdr:spPr>
        <a:xfrm>
          <a:off x="8699500" y="167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81735</xdr:rowOff>
    </xdr:from>
    <xdr:ext cx="534377" cy="259045"/>
    <xdr:sp macro="" textlink="">
      <xdr:nvSpPr>
        <xdr:cNvPr id="478" name="テキスト ボックス 477"/>
        <xdr:cNvSpPr txBox="1"/>
      </xdr:nvSpPr>
      <xdr:spPr>
        <a:xfrm>
          <a:off x="8483111" y="165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100192</xdr:rowOff>
    </xdr:from>
    <xdr:to>
      <xdr:col>11</xdr:col>
      <xdr:colOff>358775</xdr:colOff>
      <xdr:row>98</xdr:row>
      <xdr:rowOff>30342</xdr:rowOff>
    </xdr:to>
    <xdr:sp macro="" textlink="">
      <xdr:nvSpPr>
        <xdr:cNvPr id="479" name="円/楕円 478"/>
        <xdr:cNvSpPr/>
      </xdr:nvSpPr>
      <xdr:spPr>
        <a:xfrm>
          <a:off x="7810500" y="167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46869</xdr:rowOff>
    </xdr:from>
    <xdr:ext cx="534377" cy="259045"/>
    <xdr:sp macro="" textlink="">
      <xdr:nvSpPr>
        <xdr:cNvPr id="480" name="テキスト ボックス 479"/>
        <xdr:cNvSpPr txBox="1"/>
      </xdr:nvSpPr>
      <xdr:spPr>
        <a:xfrm>
          <a:off x="7594111" y="165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127895</xdr:rowOff>
    </xdr:from>
    <xdr:to>
      <xdr:col>10</xdr:col>
      <xdr:colOff>155575</xdr:colOff>
      <xdr:row>98</xdr:row>
      <xdr:rowOff>58045</xdr:rowOff>
    </xdr:to>
    <xdr:sp macro="" textlink="">
      <xdr:nvSpPr>
        <xdr:cNvPr id="481" name="円/楕円 480"/>
        <xdr:cNvSpPr/>
      </xdr:nvSpPr>
      <xdr:spPr>
        <a:xfrm>
          <a:off x="6921500" y="16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74572</xdr:rowOff>
    </xdr:from>
    <xdr:ext cx="534377" cy="259045"/>
    <xdr:sp macro="" textlink="">
      <xdr:nvSpPr>
        <xdr:cNvPr id="482" name="テキスト ボックス 481"/>
        <xdr:cNvSpPr txBox="1"/>
      </xdr:nvSpPr>
      <xdr:spPr>
        <a:xfrm>
          <a:off x="6705111" y="16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5" name="直線コネクタ 504"/>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06"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07" name="直線コネクタ 506"/>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08"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09" name="直線コネクタ 508"/>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147289</xdr:rowOff>
    </xdr:from>
    <xdr:to>
      <xdr:col>23</xdr:col>
      <xdr:colOff>517525</xdr:colOff>
      <xdr:row>34</xdr:row>
      <xdr:rowOff>104038</xdr:rowOff>
    </xdr:to>
    <xdr:cxnSp macro="">
      <xdr:nvCxnSpPr>
        <xdr:cNvPr id="510" name="直線コネクタ 509"/>
        <xdr:cNvCxnSpPr/>
      </xdr:nvCxnSpPr>
      <xdr:spPr>
        <a:xfrm>
          <a:off x="15481300" y="5462239"/>
          <a:ext cx="838200" cy="47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1"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2" name="フローチャート : 判断 511"/>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147289</xdr:rowOff>
    </xdr:from>
    <xdr:to>
      <xdr:col>22</xdr:col>
      <xdr:colOff>365125</xdr:colOff>
      <xdr:row>36</xdr:row>
      <xdr:rowOff>92608</xdr:rowOff>
    </xdr:to>
    <xdr:cxnSp macro="">
      <xdr:nvCxnSpPr>
        <xdr:cNvPr id="513" name="直線コネクタ 512"/>
        <xdr:cNvCxnSpPr/>
      </xdr:nvCxnSpPr>
      <xdr:spPr>
        <a:xfrm flipV="1">
          <a:off x="14592300" y="5462239"/>
          <a:ext cx="889000" cy="80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4" name="フローチャート : 判断 513"/>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5" name="テキスト ボックス 514"/>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92608</xdr:rowOff>
    </xdr:from>
    <xdr:to>
      <xdr:col>21</xdr:col>
      <xdr:colOff>161925</xdr:colOff>
      <xdr:row>37</xdr:row>
      <xdr:rowOff>145461</xdr:rowOff>
    </xdr:to>
    <xdr:cxnSp macro="">
      <xdr:nvCxnSpPr>
        <xdr:cNvPr id="516" name="直線コネクタ 515"/>
        <xdr:cNvCxnSpPr/>
      </xdr:nvCxnSpPr>
      <xdr:spPr>
        <a:xfrm flipV="1">
          <a:off x="13703300" y="6264808"/>
          <a:ext cx="889000" cy="2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17" name="フローチャート : 判断 516"/>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18" name="テキスト ボックス 517"/>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165395</xdr:rowOff>
    </xdr:from>
    <xdr:to>
      <xdr:col>19</xdr:col>
      <xdr:colOff>644525</xdr:colOff>
      <xdr:row>37</xdr:row>
      <xdr:rowOff>145461</xdr:rowOff>
    </xdr:to>
    <xdr:cxnSp macro="">
      <xdr:nvCxnSpPr>
        <xdr:cNvPr id="519" name="直線コネクタ 518"/>
        <xdr:cNvCxnSpPr/>
      </xdr:nvCxnSpPr>
      <xdr:spPr>
        <a:xfrm>
          <a:off x="12814300" y="6337595"/>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0" name="フローチャート : 判断 519"/>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1" name="テキスト ボックス 520"/>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2" name="フローチャート : 判断 521"/>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3" name="テキスト ボックス 522"/>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53238</xdr:rowOff>
    </xdr:from>
    <xdr:to>
      <xdr:col>23</xdr:col>
      <xdr:colOff>568325</xdr:colOff>
      <xdr:row>34</xdr:row>
      <xdr:rowOff>154838</xdr:rowOff>
    </xdr:to>
    <xdr:sp macro="" textlink="">
      <xdr:nvSpPr>
        <xdr:cNvPr id="529" name="円/楕円 528"/>
        <xdr:cNvSpPr/>
      </xdr:nvSpPr>
      <xdr:spPr>
        <a:xfrm>
          <a:off x="16268700" y="5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76115</xdr:rowOff>
    </xdr:from>
    <xdr:ext cx="534377" cy="259045"/>
    <xdr:sp macro="" textlink="">
      <xdr:nvSpPr>
        <xdr:cNvPr id="530" name="消防費該当値テキスト"/>
        <xdr:cNvSpPr txBox="1"/>
      </xdr:nvSpPr>
      <xdr:spPr>
        <a:xfrm>
          <a:off x="16370300" y="573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96489</xdr:rowOff>
    </xdr:from>
    <xdr:to>
      <xdr:col>22</xdr:col>
      <xdr:colOff>415925</xdr:colOff>
      <xdr:row>32</xdr:row>
      <xdr:rowOff>26639</xdr:rowOff>
    </xdr:to>
    <xdr:sp macro="" textlink="">
      <xdr:nvSpPr>
        <xdr:cNvPr id="531" name="円/楕円 530"/>
        <xdr:cNvSpPr/>
      </xdr:nvSpPr>
      <xdr:spPr>
        <a:xfrm>
          <a:off x="15430500" y="54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43166</xdr:rowOff>
    </xdr:from>
    <xdr:ext cx="534377" cy="259045"/>
    <xdr:sp macro="" textlink="">
      <xdr:nvSpPr>
        <xdr:cNvPr id="532" name="テキスト ボックス 531"/>
        <xdr:cNvSpPr txBox="1"/>
      </xdr:nvSpPr>
      <xdr:spPr>
        <a:xfrm>
          <a:off x="15214111" y="518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41808</xdr:rowOff>
    </xdr:from>
    <xdr:to>
      <xdr:col>21</xdr:col>
      <xdr:colOff>212725</xdr:colOff>
      <xdr:row>36</xdr:row>
      <xdr:rowOff>143408</xdr:rowOff>
    </xdr:to>
    <xdr:sp macro="" textlink="">
      <xdr:nvSpPr>
        <xdr:cNvPr id="533" name="円/楕円 532"/>
        <xdr:cNvSpPr/>
      </xdr:nvSpPr>
      <xdr:spPr>
        <a:xfrm>
          <a:off x="14541500" y="62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134535</xdr:rowOff>
    </xdr:from>
    <xdr:ext cx="534377" cy="259045"/>
    <xdr:sp macro="" textlink="">
      <xdr:nvSpPr>
        <xdr:cNvPr id="534" name="テキスト ボックス 533"/>
        <xdr:cNvSpPr txBox="1"/>
      </xdr:nvSpPr>
      <xdr:spPr>
        <a:xfrm>
          <a:off x="14325111" y="630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94661</xdr:rowOff>
    </xdr:from>
    <xdr:to>
      <xdr:col>20</xdr:col>
      <xdr:colOff>9525</xdr:colOff>
      <xdr:row>38</xdr:row>
      <xdr:rowOff>24811</xdr:rowOff>
    </xdr:to>
    <xdr:sp macro="" textlink="">
      <xdr:nvSpPr>
        <xdr:cNvPr id="535" name="円/楕円 534"/>
        <xdr:cNvSpPr/>
      </xdr:nvSpPr>
      <xdr:spPr>
        <a:xfrm>
          <a:off x="13652500" y="64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15938</xdr:rowOff>
    </xdr:from>
    <xdr:ext cx="534377" cy="259045"/>
    <xdr:sp macro="" textlink="">
      <xdr:nvSpPr>
        <xdr:cNvPr id="536" name="テキスト ボックス 535"/>
        <xdr:cNvSpPr txBox="1"/>
      </xdr:nvSpPr>
      <xdr:spPr>
        <a:xfrm>
          <a:off x="13436111" y="653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114595</xdr:rowOff>
    </xdr:from>
    <xdr:to>
      <xdr:col>18</xdr:col>
      <xdr:colOff>492125</xdr:colOff>
      <xdr:row>37</xdr:row>
      <xdr:rowOff>44745</xdr:rowOff>
    </xdr:to>
    <xdr:sp macro="" textlink="">
      <xdr:nvSpPr>
        <xdr:cNvPr id="537" name="円/楕円 536"/>
        <xdr:cNvSpPr/>
      </xdr:nvSpPr>
      <xdr:spPr>
        <a:xfrm>
          <a:off x="127635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61272</xdr:rowOff>
    </xdr:from>
    <xdr:ext cx="534377" cy="259045"/>
    <xdr:sp macro="" textlink="">
      <xdr:nvSpPr>
        <xdr:cNvPr id="538" name="テキスト ボックス 537"/>
        <xdr:cNvSpPr txBox="1"/>
      </xdr:nvSpPr>
      <xdr:spPr>
        <a:xfrm>
          <a:off x="12547111" y="60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1" name="テキスト ボックス 55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3" name="テキスト ボックス 55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5" name="テキスト ボックス 55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7" name="テキスト ボックス 55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1" name="直線コネクタ 560"/>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2"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3" name="直線コネクタ 562"/>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4"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5" name="直線コネクタ 564"/>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10313</xdr:rowOff>
    </xdr:from>
    <xdr:to>
      <xdr:col>23</xdr:col>
      <xdr:colOff>517525</xdr:colOff>
      <xdr:row>56</xdr:row>
      <xdr:rowOff>63622</xdr:rowOff>
    </xdr:to>
    <xdr:cxnSp macro="">
      <xdr:nvCxnSpPr>
        <xdr:cNvPr id="566" name="直線コネクタ 565"/>
        <xdr:cNvCxnSpPr/>
      </xdr:nvCxnSpPr>
      <xdr:spPr>
        <a:xfrm flipV="1">
          <a:off x="15481300" y="9611513"/>
          <a:ext cx="8382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67"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68" name="フローチャート : 判断 567"/>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56855</xdr:rowOff>
    </xdr:from>
    <xdr:to>
      <xdr:col>22</xdr:col>
      <xdr:colOff>365125</xdr:colOff>
      <xdr:row>56</xdr:row>
      <xdr:rowOff>63622</xdr:rowOff>
    </xdr:to>
    <xdr:cxnSp macro="">
      <xdr:nvCxnSpPr>
        <xdr:cNvPr id="569" name="直線コネクタ 568"/>
        <xdr:cNvCxnSpPr/>
      </xdr:nvCxnSpPr>
      <xdr:spPr>
        <a:xfrm>
          <a:off x="14592300" y="965805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0" name="フローチャート : 判断 569"/>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1" name="テキスト ボックス 570"/>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62616</xdr:rowOff>
    </xdr:from>
    <xdr:to>
      <xdr:col>21</xdr:col>
      <xdr:colOff>161925</xdr:colOff>
      <xdr:row>56</xdr:row>
      <xdr:rowOff>56855</xdr:rowOff>
    </xdr:to>
    <xdr:cxnSp macro="">
      <xdr:nvCxnSpPr>
        <xdr:cNvPr id="572" name="直線コネクタ 571"/>
        <xdr:cNvCxnSpPr/>
      </xdr:nvCxnSpPr>
      <xdr:spPr>
        <a:xfrm>
          <a:off x="13703300" y="9492366"/>
          <a:ext cx="889000" cy="1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3" name="フローチャート : 判断 57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4" name="テキスト ボックス 573"/>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1100</xdr:rowOff>
    </xdr:from>
    <xdr:to>
      <xdr:col>19</xdr:col>
      <xdr:colOff>644525</xdr:colOff>
      <xdr:row>55</xdr:row>
      <xdr:rowOff>62616</xdr:rowOff>
    </xdr:to>
    <xdr:cxnSp macro="">
      <xdr:nvCxnSpPr>
        <xdr:cNvPr id="575" name="直線コネクタ 574"/>
        <xdr:cNvCxnSpPr/>
      </xdr:nvCxnSpPr>
      <xdr:spPr>
        <a:xfrm>
          <a:off x="12814300" y="9259400"/>
          <a:ext cx="889000" cy="23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76" name="フローチャート : 判断 57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77" name="テキスト ボックス 576"/>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78" name="フローチャート : 判断 57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79" name="テキスト ボックス 578"/>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130963</xdr:rowOff>
    </xdr:from>
    <xdr:to>
      <xdr:col>23</xdr:col>
      <xdr:colOff>568325</xdr:colOff>
      <xdr:row>56</xdr:row>
      <xdr:rowOff>61113</xdr:rowOff>
    </xdr:to>
    <xdr:sp macro="" textlink="">
      <xdr:nvSpPr>
        <xdr:cNvPr id="585" name="円/楕円 584"/>
        <xdr:cNvSpPr/>
      </xdr:nvSpPr>
      <xdr:spPr>
        <a:xfrm>
          <a:off x="162687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109390</xdr:rowOff>
    </xdr:from>
    <xdr:ext cx="534377" cy="259045"/>
    <xdr:sp macro="" textlink="">
      <xdr:nvSpPr>
        <xdr:cNvPr id="586" name="教育費該当値テキスト"/>
        <xdr:cNvSpPr txBox="1"/>
      </xdr:nvSpPr>
      <xdr:spPr>
        <a:xfrm>
          <a:off x="16370300" y="95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12822</xdr:rowOff>
    </xdr:from>
    <xdr:to>
      <xdr:col>22</xdr:col>
      <xdr:colOff>415925</xdr:colOff>
      <xdr:row>56</xdr:row>
      <xdr:rowOff>114422</xdr:rowOff>
    </xdr:to>
    <xdr:sp macro="" textlink="">
      <xdr:nvSpPr>
        <xdr:cNvPr id="587" name="円/楕円 586"/>
        <xdr:cNvSpPr/>
      </xdr:nvSpPr>
      <xdr:spPr>
        <a:xfrm>
          <a:off x="15430500" y="96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105549</xdr:rowOff>
    </xdr:from>
    <xdr:ext cx="534377" cy="259045"/>
    <xdr:sp macro="" textlink="">
      <xdr:nvSpPr>
        <xdr:cNvPr id="588" name="テキスト ボックス 587"/>
        <xdr:cNvSpPr txBox="1"/>
      </xdr:nvSpPr>
      <xdr:spPr>
        <a:xfrm>
          <a:off x="15214111" y="97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6055</xdr:rowOff>
    </xdr:from>
    <xdr:to>
      <xdr:col>21</xdr:col>
      <xdr:colOff>212725</xdr:colOff>
      <xdr:row>56</xdr:row>
      <xdr:rowOff>107655</xdr:rowOff>
    </xdr:to>
    <xdr:sp macro="" textlink="">
      <xdr:nvSpPr>
        <xdr:cNvPr id="589" name="円/楕円 588"/>
        <xdr:cNvSpPr/>
      </xdr:nvSpPr>
      <xdr:spPr>
        <a:xfrm>
          <a:off x="14541500" y="960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98782</xdr:rowOff>
    </xdr:from>
    <xdr:ext cx="534377" cy="259045"/>
    <xdr:sp macro="" textlink="">
      <xdr:nvSpPr>
        <xdr:cNvPr id="590" name="テキスト ボックス 589"/>
        <xdr:cNvSpPr txBox="1"/>
      </xdr:nvSpPr>
      <xdr:spPr>
        <a:xfrm>
          <a:off x="14325111" y="969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11816</xdr:rowOff>
    </xdr:from>
    <xdr:to>
      <xdr:col>20</xdr:col>
      <xdr:colOff>9525</xdr:colOff>
      <xdr:row>55</xdr:row>
      <xdr:rowOff>113416</xdr:rowOff>
    </xdr:to>
    <xdr:sp macro="" textlink="">
      <xdr:nvSpPr>
        <xdr:cNvPr id="591" name="円/楕円 590"/>
        <xdr:cNvSpPr/>
      </xdr:nvSpPr>
      <xdr:spPr>
        <a:xfrm>
          <a:off x="13652500" y="94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129943</xdr:rowOff>
    </xdr:from>
    <xdr:ext cx="534377" cy="259045"/>
    <xdr:sp macro="" textlink="">
      <xdr:nvSpPr>
        <xdr:cNvPr id="592" name="テキスト ボックス 591"/>
        <xdr:cNvSpPr txBox="1"/>
      </xdr:nvSpPr>
      <xdr:spPr>
        <a:xfrm>
          <a:off x="13436111" y="92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121750</xdr:rowOff>
    </xdr:from>
    <xdr:to>
      <xdr:col>18</xdr:col>
      <xdr:colOff>492125</xdr:colOff>
      <xdr:row>54</xdr:row>
      <xdr:rowOff>51900</xdr:rowOff>
    </xdr:to>
    <xdr:sp macro="" textlink="">
      <xdr:nvSpPr>
        <xdr:cNvPr id="593" name="円/楕円 592"/>
        <xdr:cNvSpPr/>
      </xdr:nvSpPr>
      <xdr:spPr>
        <a:xfrm>
          <a:off x="12763500" y="92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68427</xdr:rowOff>
    </xdr:from>
    <xdr:ext cx="534377" cy="259045"/>
    <xdr:sp macro="" textlink="">
      <xdr:nvSpPr>
        <xdr:cNvPr id="594" name="テキスト ボックス 593"/>
        <xdr:cNvSpPr txBox="1"/>
      </xdr:nvSpPr>
      <xdr:spPr>
        <a:xfrm>
          <a:off x="12547111" y="89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18" name="直線コネクタ 617"/>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1"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2" name="直線コネクタ 621"/>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4"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5" name="フローチャート : 判断 624"/>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41402</xdr:rowOff>
    </xdr:from>
    <xdr:to>
      <xdr:col>22</xdr:col>
      <xdr:colOff>365125</xdr:colOff>
      <xdr:row>79</xdr:row>
      <xdr:rowOff>44450</xdr:rowOff>
    </xdr:to>
    <xdr:cxnSp macro="">
      <xdr:nvCxnSpPr>
        <xdr:cNvPr id="626" name="直線コネクタ 625"/>
        <xdr:cNvCxnSpPr/>
      </xdr:nvCxnSpPr>
      <xdr:spPr>
        <a:xfrm>
          <a:off x="14592300" y="13585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27" name="フローチャート : 判断 626"/>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28" name="テキスト ボックス 627"/>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22631</xdr:rowOff>
    </xdr:from>
    <xdr:to>
      <xdr:col>21</xdr:col>
      <xdr:colOff>161925</xdr:colOff>
      <xdr:row>79</xdr:row>
      <xdr:rowOff>41402</xdr:rowOff>
    </xdr:to>
    <xdr:cxnSp macro="">
      <xdr:nvCxnSpPr>
        <xdr:cNvPr id="629" name="直線コネクタ 628"/>
        <xdr:cNvCxnSpPr/>
      </xdr:nvCxnSpPr>
      <xdr:spPr>
        <a:xfrm>
          <a:off x="13703300" y="13567181"/>
          <a:ext cx="889000" cy="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0" name="フローチャート : 判断 629"/>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1" name="テキスト ボックス 630"/>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22631</xdr:rowOff>
    </xdr:from>
    <xdr:to>
      <xdr:col>19</xdr:col>
      <xdr:colOff>644525</xdr:colOff>
      <xdr:row>79</xdr:row>
      <xdr:rowOff>33973</xdr:rowOff>
    </xdr:to>
    <xdr:cxnSp macro="">
      <xdr:nvCxnSpPr>
        <xdr:cNvPr id="632" name="直線コネクタ 631"/>
        <xdr:cNvCxnSpPr/>
      </xdr:nvCxnSpPr>
      <xdr:spPr>
        <a:xfrm flipV="1">
          <a:off x="12814300" y="13567181"/>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3" name="フローチャート : 判断 632"/>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77410</xdr:rowOff>
    </xdr:from>
    <xdr:ext cx="378565" cy="259045"/>
    <xdr:sp macro="" textlink="">
      <xdr:nvSpPr>
        <xdr:cNvPr id="634" name="テキスト ボックス 633"/>
        <xdr:cNvSpPr txBox="1"/>
      </xdr:nvSpPr>
      <xdr:spPr>
        <a:xfrm>
          <a:off x="13514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5" name="フローチャート : 判断 634"/>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36" name="テキスト ボックス 635"/>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2" name="円/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3"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4" name="円/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5" name="テキスト ボックス 64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162052</xdr:rowOff>
    </xdr:from>
    <xdr:to>
      <xdr:col>21</xdr:col>
      <xdr:colOff>212725</xdr:colOff>
      <xdr:row>79</xdr:row>
      <xdr:rowOff>92202</xdr:rowOff>
    </xdr:to>
    <xdr:sp macro="" textlink="">
      <xdr:nvSpPr>
        <xdr:cNvPr id="646" name="円/楕円 645"/>
        <xdr:cNvSpPr/>
      </xdr:nvSpPr>
      <xdr:spPr>
        <a:xfrm>
          <a:off x="14541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83329</xdr:rowOff>
    </xdr:from>
    <xdr:ext cx="378565" cy="259045"/>
    <xdr:sp macro="" textlink="">
      <xdr:nvSpPr>
        <xdr:cNvPr id="647" name="テキスト ボックス 646"/>
        <xdr:cNvSpPr txBox="1"/>
      </xdr:nvSpPr>
      <xdr:spPr>
        <a:xfrm>
          <a:off x="14403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143281</xdr:rowOff>
    </xdr:from>
    <xdr:to>
      <xdr:col>20</xdr:col>
      <xdr:colOff>9525</xdr:colOff>
      <xdr:row>79</xdr:row>
      <xdr:rowOff>73431</xdr:rowOff>
    </xdr:to>
    <xdr:sp macro="" textlink="">
      <xdr:nvSpPr>
        <xdr:cNvPr id="648" name="円/楕円 647"/>
        <xdr:cNvSpPr/>
      </xdr:nvSpPr>
      <xdr:spPr>
        <a:xfrm>
          <a:off x="13652500" y="135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89958</xdr:rowOff>
    </xdr:from>
    <xdr:ext cx="469744" cy="259045"/>
    <xdr:sp macro="" textlink="">
      <xdr:nvSpPr>
        <xdr:cNvPr id="649" name="テキスト ボックス 648"/>
        <xdr:cNvSpPr txBox="1"/>
      </xdr:nvSpPr>
      <xdr:spPr>
        <a:xfrm>
          <a:off x="13468427" y="132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154623</xdr:rowOff>
    </xdr:from>
    <xdr:to>
      <xdr:col>18</xdr:col>
      <xdr:colOff>492125</xdr:colOff>
      <xdr:row>79</xdr:row>
      <xdr:rowOff>84773</xdr:rowOff>
    </xdr:to>
    <xdr:sp macro="" textlink="">
      <xdr:nvSpPr>
        <xdr:cNvPr id="650" name="円/楕円 649"/>
        <xdr:cNvSpPr/>
      </xdr:nvSpPr>
      <xdr:spPr>
        <a:xfrm>
          <a:off x="12763500" y="135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75900</xdr:rowOff>
    </xdr:from>
    <xdr:ext cx="378565" cy="259045"/>
    <xdr:sp macro="" textlink="">
      <xdr:nvSpPr>
        <xdr:cNvPr id="651" name="テキスト ボックス 650"/>
        <xdr:cNvSpPr txBox="1"/>
      </xdr:nvSpPr>
      <xdr:spPr>
        <a:xfrm>
          <a:off x="12625017" y="1362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1" name="テキスト ボックス 6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5" name="直線コネクタ 674"/>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76"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77" name="直線コネクタ 676"/>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78"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79" name="直線コネクタ 678"/>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78873</xdr:rowOff>
    </xdr:from>
    <xdr:to>
      <xdr:col>23</xdr:col>
      <xdr:colOff>517525</xdr:colOff>
      <xdr:row>92</xdr:row>
      <xdr:rowOff>102343</xdr:rowOff>
    </xdr:to>
    <xdr:cxnSp macro="">
      <xdr:nvCxnSpPr>
        <xdr:cNvPr id="680" name="直線コネクタ 679"/>
        <xdr:cNvCxnSpPr/>
      </xdr:nvCxnSpPr>
      <xdr:spPr>
        <a:xfrm>
          <a:off x="15481300" y="15852273"/>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1"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2" name="フローチャート : 判断 681"/>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52679</xdr:rowOff>
    </xdr:from>
    <xdr:to>
      <xdr:col>22</xdr:col>
      <xdr:colOff>365125</xdr:colOff>
      <xdr:row>92</xdr:row>
      <xdr:rowOff>78873</xdr:rowOff>
    </xdr:to>
    <xdr:cxnSp macro="">
      <xdr:nvCxnSpPr>
        <xdr:cNvPr id="683" name="直線コネクタ 682"/>
        <xdr:cNvCxnSpPr/>
      </xdr:nvCxnSpPr>
      <xdr:spPr>
        <a:xfrm>
          <a:off x="14592300" y="15826079"/>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4" name="フローチャート : 判断 683"/>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5" name="テキスト ボックス 684"/>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4008</xdr:rowOff>
    </xdr:from>
    <xdr:to>
      <xdr:col>21</xdr:col>
      <xdr:colOff>161925</xdr:colOff>
      <xdr:row>92</xdr:row>
      <xdr:rowOff>52679</xdr:rowOff>
    </xdr:to>
    <xdr:cxnSp macro="">
      <xdr:nvCxnSpPr>
        <xdr:cNvPr id="686" name="直線コネクタ 685"/>
        <xdr:cNvCxnSpPr/>
      </xdr:nvCxnSpPr>
      <xdr:spPr>
        <a:xfrm>
          <a:off x="13703300" y="15777408"/>
          <a:ext cx="889000" cy="4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87" name="フローチャート : 判断 686"/>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88" name="テキスト ボックス 687"/>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3339</xdr:rowOff>
    </xdr:from>
    <xdr:to>
      <xdr:col>19</xdr:col>
      <xdr:colOff>644525</xdr:colOff>
      <xdr:row>92</xdr:row>
      <xdr:rowOff>4008</xdr:rowOff>
    </xdr:to>
    <xdr:cxnSp macro="">
      <xdr:nvCxnSpPr>
        <xdr:cNvPr id="689" name="直線コネクタ 688"/>
        <xdr:cNvCxnSpPr/>
      </xdr:nvCxnSpPr>
      <xdr:spPr>
        <a:xfrm>
          <a:off x="12814300" y="1577673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0" name="フローチャート : 判断 689"/>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27512</xdr:rowOff>
    </xdr:from>
    <xdr:ext cx="534377" cy="259045"/>
    <xdr:sp macro="" textlink="">
      <xdr:nvSpPr>
        <xdr:cNvPr id="691" name="テキスト ボックス 690"/>
        <xdr:cNvSpPr txBox="1"/>
      </xdr:nvSpPr>
      <xdr:spPr>
        <a:xfrm>
          <a:off x="13436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2" name="フローチャート : 判断 691"/>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3" name="テキスト ボックス 692"/>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51543</xdr:rowOff>
    </xdr:from>
    <xdr:to>
      <xdr:col>23</xdr:col>
      <xdr:colOff>568325</xdr:colOff>
      <xdr:row>92</xdr:row>
      <xdr:rowOff>153143</xdr:rowOff>
    </xdr:to>
    <xdr:sp macro="" textlink="">
      <xdr:nvSpPr>
        <xdr:cNvPr id="699" name="円/楕円 698"/>
        <xdr:cNvSpPr/>
      </xdr:nvSpPr>
      <xdr:spPr>
        <a:xfrm>
          <a:off x="16268700" y="158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74420</xdr:rowOff>
    </xdr:from>
    <xdr:ext cx="534377" cy="259045"/>
    <xdr:sp macro="" textlink="">
      <xdr:nvSpPr>
        <xdr:cNvPr id="700" name="公債費該当値テキスト"/>
        <xdr:cNvSpPr txBox="1"/>
      </xdr:nvSpPr>
      <xdr:spPr>
        <a:xfrm>
          <a:off x="16370300" y="156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28073</xdr:rowOff>
    </xdr:from>
    <xdr:to>
      <xdr:col>22</xdr:col>
      <xdr:colOff>415925</xdr:colOff>
      <xdr:row>92</xdr:row>
      <xdr:rowOff>129673</xdr:rowOff>
    </xdr:to>
    <xdr:sp macro="" textlink="">
      <xdr:nvSpPr>
        <xdr:cNvPr id="701" name="円/楕円 700"/>
        <xdr:cNvSpPr/>
      </xdr:nvSpPr>
      <xdr:spPr>
        <a:xfrm>
          <a:off x="15430500" y="158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146200</xdr:rowOff>
    </xdr:from>
    <xdr:ext cx="534377" cy="259045"/>
    <xdr:sp macro="" textlink="">
      <xdr:nvSpPr>
        <xdr:cNvPr id="702" name="テキスト ボックス 701"/>
        <xdr:cNvSpPr txBox="1"/>
      </xdr:nvSpPr>
      <xdr:spPr>
        <a:xfrm>
          <a:off x="15214111" y="155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1879</xdr:rowOff>
    </xdr:from>
    <xdr:to>
      <xdr:col>21</xdr:col>
      <xdr:colOff>212725</xdr:colOff>
      <xdr:row>92</xdr:row>
      <xdr:rowOff>103479</xdr:rowOff>
    </xdr:to>
    <xdr:sp macro="" textlink="">
      <xdr:nvSpPr>
        <xdr:cNvPr id="703" name="円/楕円 702"/>
        <xdr:cNvSpPr/>
      </xdr:nvSpPr>
      <xdr:spPr>
        <a:xfrm>
          <a:off x="14541500" y="157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120006</xdr:rowOff>
    </xdr:from>
    <xdr:ext cx="534377" cy="259045"/>
    <xdr:sp macro="" textlink="">
      <xdr:nvSpPr>
        <xdr:cNvPr id="704" name="テキスト ボックス 703"/>
        <xdr:cNvSpPr txBox="1"/>
      </xdr:nvSpPr>
      <xdr:spPr>
        <a:xfrm>
          <a:off x="14325111" y="155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124658</xdr:rowOff>
    </xdr:from>
    <xdr:to>
      <xdr:col>20</xdr:col>
      <xdr:colOff>9525</xdr:colOff>
      <xdr:row>92</xdr:row>
      <xdr:rowOff>54808</xdr:rowOff>
    </xdr:to>
    <xdr:sp macro="" textlink="">
      <xdr:nvSpPr>
        <xdr:cNvPr id="705" name="円/楕円 704"/>
        <xdr:cNvSpPr/>
      </xdr:nvSpPr>
      <xdr:spPr>
        <a:xfrm>
          <a:off x="13652500" y="157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71335</xdr:rowOff>
    </xdr:from>
    <xdr:ext cx="534377" cy="259045"/>
    <xdr:sp macro="" textlink="">
      <xdr:nvSpPr>
        <xdr:cNvPr id="706" name="テキスト ボックス 705"/>
        <xdr:cNvSpPr txBox="1"/>
      </xdr:nvSpPr>
      <xdr:spPr>
        <a:xfrm>
          <a:off x="13436111" y="155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65,123</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123989</xdr:rowOff>
    </xdr:from>
    <xdr:to>
      <xdr:col>18</xdr:col>
      <xdr:colOff>492125</xdr:colOff>
      <xdr:row>92</xdr:row>
      <xdr:rowOff>54139</xdr:rowOff>
    </xdr:to>
    <xdr:sp macro="" textlink="">
      <xdr:nvSpPr>
        <xdr:cNvPr id="707" name="円/楕円 706"/>
        <xdr:cNvSpPr/>
      </xdr:nvSpPr>
      <xdr:spPr>
        <a:xfrm>
          <a:off x="12763500" y="157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70666</xdr:rowOff>
    </xdr:from>
    <xdr:ext cx="534377" cy="259045"/>
    <xdr:sp macro="" textlink="">
      <xdr:nvSpPr>
        <xdr:cNvPr id="708" name="テキスト ボックス 707"/>
        <xdr:cNvSpPr txBox="1"/>
      </xdr:nvSpPr>
      <xdr:spPr>
        <a:xfrm>
          <a:off x="12547111" y="15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9" name="直線コネクタ 71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0" name="テキスト ボックス 71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3" name="直線コネクタ 72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4" name="テキスト ボックス 723"/>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28" name="直線コネクタ 727"/>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0" name="直線コネクタ 72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1"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2" name="直線コネクタ 731"/>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3" name="直線コネクタ 73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4"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5" name="フローチャート : 判断 734"/>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36" name="直線コネクタ 73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37" name="フローチャート : 判断 736"/>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38" name="テキスト ボックス 737"/>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9" name="直線コネクタ 73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0" name="フローチャート : 判断 739"/>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1" name="テキスト ボックス 740"/>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2" name="直線コネクタ 74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3" name="フローチャート : 判断 742"/>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4" name="テキスト ボックス 743"/>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5" name="フローチャート : 判断 744"/>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46" name="テキスト ボックス 745"/>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2" name="円/楕円 75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3"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4" name="円/楕円 75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5" name="テキスト ボックス 75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56" name="円/楕円 75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57" name="テキスト ボックス 75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8" name="円/楕円 75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9" name="テキスト ボックス 75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0" name="円/楕円 75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1" name="テキスト ボックス 76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5" name="テキスト ボックス 77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7" name="テキスト ボックス 77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9" name="テキスト ボックス 77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1" name="テキスト ボックス 78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5" name="直線コネクタ 78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フローチャート : 判断 79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4" name="フローチャート : 判断 79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7" name="フローチャート : 判断 79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8" name="テキスト ボックス 79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0" name="フローチャート : 判断 799"/>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1" name="テキスト ボックス 80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2" name="フローチャート : 判断 801"/>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3" name="テキスト ボックス 802"/>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円/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1" name="円/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2" name="テキスト ボックス 81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3" name="円/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4" name="テキスト ボックス 81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5" name="円/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6" name="テキスト ボックス 815"/>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7" name="円/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8" name="テキスト ボックス 81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における目的別歳出の特徴は，性質別と同様に公債費が大きいことである。類似団体中の順位はワースト３位であるが，本市は合併団体ではなく過疎地域も有しないため実質公債費比率で比較するとワースト１位とな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消防費の大きな減少は，平成２７年度にピークをむかえた防災行政無線の整備の減少に伴うものである。また，新ごみ処理場の建設が，衛生費が大きく伸びた原因となっている。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歳 入 </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個人の給与所得増加等による個人住民税の増加や，住宅需要の増加等により固定資産税が増加した一方，地方法人税導入と合わせた法人税割率の引き下げ等の影響により法人市民税は減となり，市税全体として</a:t>
          </a:r>
          <a:r>
            <a:rPr lang="en-US" altLang="ja-JP" sz="1000" b="0" i="0" baseline="0">
              <a:solidFill>
                <a:schemeClr val="dk1"/>
              </a:solidFill>
              <a:effectLst/>
              <a:latin typeface="+mn-lt"/>
              <a:ea typeface="+mn-ea"/>
              <a:cs typeface="+mn-cs"/>
            </a:rPr>
            <a:t>3.9</a:t>
          </a:r>
          <a:r>
            <a:rPr lang="ja-JP" altLang="ja-JP" sz="1000" b="0" i="0" baseline="0">
              <a:solidFill>
                <a:schemeClr val="dk1"/>
              </a:solidFill>
              <a:effectLst/>
              <a:latin typeface="+mn-lt"/>
              <a:ea typeface="+mn-ea"/>
              <a:cs typeface="+mn-cs"/>
            </a:rPr>
            <a:t>億円の減となった。また，私立保育所の認定こども園移行に伴う保育料収入の減（園直接徴収化）等により分担金及び負担金が</a:t>
          </a:r>
          <a:r>
            <a:rPr lang="en-US" altLang="ja-JP" sz="1000" b="0" i="0" baseline="0">
              <a:solidFill>
                <a:schemeClr val="dk1"/>
              </a:solidFill>
              <a:effectLst/>
              <a:latin typeface="+mn-lt"/>
              <a:ea typeface="+mn-ea"/>
              <a:cs typeface="+mn-cs"/>
            </a:rPr>
            <a:t>1.3</a:t>
          </a:r>
          <a:r>
            <a:rPr lang="ja-JP" altLang="ja-JP" sz="1000" b="0" i="0" baseline="0">
              <a:solidFill>
                <a:schemeClr val="dk1"/>
              </a:solidFill>
              <a:effectLst/>
              <a:latin typeface="+mn-lt"/>
              <a:ea typeface="+mn-ea"/>
              <a:cs typeface="+mn-cs"/>
            </a:rPr>
            <a:t>億円減となったほか，北陸新幹線建設事業に係る補償金の増等により諸収入が</a:t>
          </a:r>
          <a:r>
            <a:rPr lang="en-US" altLang="ja-JP" sz="1000" b="0" i="0" baseline="0">
              <a:solidFill>
                <a:schemeClr val="dk1"/>
              </a:solidFill>
              <a:effectLst/>
              <a:latin typeface="+mn-lt"/>
              <a:ea typeface="+mn-ea"/>
              <a:cs typeface="+mn-cs"/>
            </a:rPr>
            <a:t>3.5</a:t>
          </a:r>
          <a:r>
            <a:rPr lang="ja-JP" altLang="ja-JP" sz="1000" b="0" i="0" baseline="0">
              <a:solidFill>
                <a:schemeClr val="dk1"/>
              </a:solidFill>
              <a:effectLst/>
              <a:latin typeface="+mn-lt"/>
              <a:ea typeface="+mn-ea"/>
              <a:cs typeface="+mn-cs"/>
            </a:rPr>
            <a:t>億円の増，新ごみ処理場建設開始等による地方債の増加など，歳入全体で</a:t>
          </a:r>
          <a:r>
            <a:rPr lang="en-US" altLang="ja-JP" sz="1000" b="0" i="0" baseline="0">
              <a:solidFill>
                <a:schemeClr val="dk1"/>
              </a:solidFill>
              <a:effectLst/>
              <a:latin typeface="+mn-lt"/>
              <a:ea typeface="+mn-ea"/>
              <a:cs typeface="+mn-cs"/>
            </a:rPr>
            <a:t>11.1</a:t>
          </a:r>
          <a:r>
            <a:rPr lang="ja-JP" altLang="ja-JP" sz="1000" b="0" i="0" baseline="0">
              <a:solidFill>
                <a:schemeClr val="dk1"/>
              </a:solidFill>
              <a:effectLst/>
              <a:latin typeface="+mn-lt"/>
              <a:ea typeface="+mn-ea"/>
              <a:cs typeface="+mn-cs"/>
            </a:rPr>
            <a:t>億円の増となった。</a:t>
          </a:r>
          <a:endParaRPr lang="ja-JP" altLang="ja-JP" sz="1000">
            <a:effectLst/>
          </a:endParaRPr>
        </a:p>
        <a:p>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歳 出 </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認定こども園の増（</a:t>
          </a:r>
          <a:r>
            <a:rPr lang="en-US" altLang="ja-JP" sz="1000" b="0" i="0" baseline="0">
              <a:solidFill>
                <a:schemeClr val="dk1"/>
              </a:solidFill>
              <a:effectLst/>
              <a:latin typeface="+mn-lt"/>
              <a:ea typeface="+mn-ea"/>
              <a:cs typeface="+mn-cs"/>
            </a:rPr>
            <a:t>4.5</a:t>
          </a:r>
          <a:r>
            <a:rPr lang="ja-JP" altLang="ja-JP" sz="1000" b="0" i="0" baseline="0">
              <a:solidFill>
                <a:schemeClr val="dk1"/>
              </a:solidFill>
              <a:effectLst/>
              <a:latin typeface="+mn-lt"/>
              <a:ea typeface="+mn-ea"/>
              <a:cs typeface="+mn-cs"/>
            </a:rPr>
            <a:t>億円増）及びこども医療費窓口無料化の通年化（</a:t>
          </a:r>
          <a:r>
            <a:rPr lang="en-US" altLang="ja-JP" sz="1000" b="0" i="0" baseline="0">
              <a:solidFill>
                <a:schemeClr val="dk1"/>
              </a:solidFill>
              <a:effectLst/>
              <a:latin typeface="+mn-lt"/>
              <a:ea typeface="+mn-ea"/>
              <a:cs typeface="+mn-cs"/>
            </a:rPr>
            <a:t>0.6</a:t>
          </a:r>
          <a:r>
            <a:rPr lang="ja-JP" altLang="ja-JP" sz="1000" b="0" i="0" baseline="0">
              <a:solidFill>
                <a:schemeClr val="dk1"/>
              </a:solidFill>
              <a:effectLst/>
              <a:latin typeface="+mn-lt"/>
              <a:ea typeface="+mn-ea"/>
              <a:cs typeface="+mn-cs"/>
            </a:rPr>
            <a:t>億円増）等の影響により，扶助費が</a:t>
          </a:r>
          <a:r>
            <a:rPr lang="en-US" altLang="ja-JP" sz="1000" b="0" i="0" baseline="0">
              <a:solidFill>
                <a:schemeClr val="dk1"/>
              </a:solidFill>
              <a:effectLst/>
              <a:latin typeface="+mn-lt"/>
              <a:ea typeface="+mn-ea"/>
              <a:cs typeface="+mn-cs"/>
            </a:rPr>
            <a:t>7.1</a:t>
          </a:r>
          <a:r>
            <a:rPr lang="ja-JP" altLang="ja-JP" sz="1000" b="0" i="0" baseline="0">
              <a:solidFill>
                <a:schemeClr val="dk1"/>
              </a:solidFill>
              <a:effectLst/>
              <a:latin typeface="+mn-lt"/>
              <a:ea typeface="+mn-ea"/>
              <a:cs typeface="+mn-cs"/>
            </a:rPr>
            <a:t>億円増，新ごみ処理場建設等により普通建設事業費が</a:t>
          </a:r>
          <a:r>
            <a:rPr lang="en-US" altLang="ja-JP" sz="1000" b="0" i="0" baseline="0">
              <a:solidFill>
                <a:schemeClr val="dk1"/>
              </a:solidFill>
              <a:effectLst/>
              <a:latin typeface="+mn-lt"/>
              <a:ea typeface="+mn-ea"/>
              <a:cs typeface="+mn-cs"/>
            </a:rPr>
            <a:t>5.4</a:t>
          </a:r>
          <a:r>
            <a:rPr lang="ja-JP" altLang="ja-JP" sz="1000" b="0" i="0" baseline="0">
              <a:solidFill>
                <a:schemeClr val="dk1"/>
              </a:solidFill>
              <a:effectLst/>
              <a:latin typeface="+mn-lt"/>
              <a:ea typeface="+mn-ea"/>
              <a:cs typeface="+mn-cs"/>
            </a:rPr>
            <a:t>億円の増，ほっと石川観光プラン推進ファンド等により貸付金が</a:t>
          </a:r>
          <a:r>
            <a:rPr lang="en-US" altLang="ja-JP" sz="1000" b="0" i="0" baseline="0">
              <a:solidFill>
                <a:schemeClr val="dk1"/>
              </a:solidFill>
              <a:effectLst/>
              <a:latin typeface="+mn-lt"/>
              <a:ea typeface="+mn-ea"/>
              <a:cs typeface="+mn-cs"/>
            </a:rPr>
            <a:t>4.1</a:t>
          </a:r>
          <a:r>
            <a:rPr lang="ja-JP" altLang="ja-JP" sz="1000" b="0" i="0" baseline="0">
              <a:solidFill>
                <a:schemeClr val="dk1"/>
              </a:solidFill>
              <a:effectLst/>
              <a:latin typeface="+mn-lt"/>
              <a:ea typeface="+mn-ea"/>
              <a:cs typeface="+mn-cs"/>
            </a:rPr>
            <a:t>億円の増となる一方，公共下水道事業交付金，病院事業交付金等の減により補助費等が</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億円の減，繰上償還の減等により公債費が</a:t>
          </a:r>
          <a:r>
            <a:rPr lang="en-US" altLang="ja-JP" sz="1000" b="0" i="0" baseline="0">
              <a:solidFill>
                <a:schemeClr val="dk1"/>
              </a:solidFill>
              <a:effectLst/>
              <a:latin typeface="+mn-lt"/>
              <a:ea typeface="+mn-ea"/>
              <a:cs typeface="+mn-cs"/>
            </a:rPr>
            <a:t>1.3</a:t>
          </a:r>
          <a:r>
            <a:rPr lang="ja-JP" altLang="ja-JP" sz="1000" b="0" i="0" baseline="0">
              <a:solidFill>
                <a:schemeClr val="dk1"/>
              </a:solidFill>
              <a:effectLst/>
              <a:latin typeface="+mn-lt"/>
              <a:ea typeface="+mn-ea"/>
              <a:cs typeface="+mn-cs"/>
            </a:rPr>
            <a:t>億円減となり，歳出全体で</a:t>
          </a:r>
          <a:r>
            <a:rPr lang="en-US" altLang="ja-JP" sz="1000" b="0" i="0" baseline="0">
              <a:solidFill>
                <a:schemeClr val="dk1"/>
              </a:solidFill>
              <a:effectLst/>
              <a:latin typeface="+mn-lt"/>
              <a:ea typeface="+mn-ea"/>
              <a:cs typeface="+mn-cs"/>
            </a:rPr>
            <a:t>13.6</a:t>
          </a:r>
          <a:r>
            <a:rPr lang="ja-JP" altLang="ja-JP" sz="1000" b="0" i="0" baseline="0">
              <a:solidFill>
                <a:schemeClr val="dk1"/>
              </a:solidFill>
              <a:effectLst/>
              <a:latin typeface="+mn-lt"/>
              <a:ea typeface="+mn-ea"/>
              <a:cs typeface="+mn-cs"/>
            </a:rPr>
            <a:t>億円の増となった。</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一般会計をはじめ、平成２８年度の全ての会計で実質赤字額は発生していない。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43257868</v>
      </c>
      <c r="BO4" s="381"/>
      <c r="BP4" s="381"/>
      <c r="BQ4" s="381"/>
      <c r="BR4" s="381"/>
      <c r="BS4" s="381"/>
      <c r="BT4" s="381"/>
      <c r="BU4" s="382"/>
      <c r="BV4" s="380">
        <v>42142987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2.2000000000000002</v>
      </c>
      <c r="CU4" s="387"/>
      <c r="CV4" s="387"/>
      <c r="CW4" s="387"/>
      <c r="CX4" s="387"/>
      <c r="CY4" s="387"/>
      <c r="CZ4" s="387"/>
      <c r="DA4" s="388"/>
      <c r="DB4" s="386">
        <v>2.4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42668703</v>
      </c>
      <c r="BO5" s="418"/>
      <c r="BP5" s="418"/>
      <c r="BQ5" s="418"/>
      <c r="BR5" s="418"/>
      <c r="BS5" s="418"/>
      <c r="BT5" s="418"/>
      <c r="BU5" s="419"/>
      <c r="BV5" s="417">
        <v>41311686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95.5</v>
      </c>
      <c r="CU5" s="415"/>
      <c r="CV5" s="415"/>
      <c r="CW5" s="415"/>
      <c r="CX5" s="415"/>
      <c r="CY5" s="415"/>
      <c r="CZ5" s="415"/>
      <c r="DA5" s="416"/>
      <c r="DB5" s="414">
        <v>92.8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589165</v>
      </c>
      <c r="BO6" s="418"/>
      <c r="BP6" s="418"/>
      <c r="BQ6" s="418"/>
      <c r="BR6" s="418"/>
      <c r="BS6" s="418"/>
      <c r="BT6" s="418"/>
      <c r="BU6" s="419"/>
      <c r="BV6" s="417">
        <v>831301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103.6</v>
      </c>
      <c r="CU6" s="455"/>
      <c r="CV6" s="455"/>
      <c r="CW6" s="455"/>
      <c r="CX6" s="455"/>
      <c r="CY6" s="455"/>
      <c r="CZ6" s="455"/>
      <c r="DA6" s="456"/>
      <c r="DB6" s="454">
        <v>100.3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41174</v>
      </c>
      <c r="BO7" s="418"/>
      <c r="BP7" s="418"/>
      <c r="BQ7" s="418"/>
      <c r="BR7" s="418"/>
      <c r="BS7" s="418"/>
      <c r="BT7" s="418"/>
      <c r="BU7" s="419"/>
      <c r="BV7" s="417">
        <v>237494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24842591</v>
      </c>
      <c r="CU7" s="418"/>
      <c r="CV7" s="418"/>
      <c r="CW7" s="418"/>
      <c r="CX7" s="418"/>
      <c r="CY7" s="418"/>
      <c r="CZ7" s="418"/>
      <c r="DA7" s="419"/>
      <c r="DB7" s="417">
        <v>25015211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547991</v>
      </c>
      <c r="BO8" s="418"/>
      <c r="BP8" s="418"/>
      <c r="BQ8" s="418"/>
      <c r="BR8" s="418"/>
      <c r="BS8" s="418"/>
      <c r="BT8" s="418"/>
      <c r="BU8" s="419"/>
      <c r="BV8" s="417">
        <v>593807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0.69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106919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-45816</v>
      </c>
      <c r="BO9" s="418"/>
      <c r="BP9" s="418"/>
      <c r="BQ9" s="418"/>
      <c r="BR9" s="418"/>
      <c r="BS9" s="418"/>
      <c r="BT9" s="418"/>
      <c r="BU9" s="419"/>
      <c r="BV9" s="417">
        <v>81083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22.3</v>
      </c>
      <c r="CU9" s="415"/>
      <c r="CV9" s="415"/>
      <c r="CW9" s="415"/>
      <c r="CX9" s="415"/>
      <c r="CY9" s="415"/>
      <c r="CZ9" s="415"/>
      <c r="DA9" s="416"/>
      <c r="DB9" s="414">
        <v>22.3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108433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1174</v>
      </c>
      <c r="BO10" s="418"/>
      <c r="BP10" s="418"/>
      <c r="BQ10" s="418"/>
      <c r="BR10" s="418"/>
      <c r="BS10" s="418"/>
      <c r="BT10" s="418"/>
      <c r="BU10" s="419"/>
      <c r="BV10" s="417">
        <v>1508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98670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108655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300000</v>
      </c>
      <c r="BO12" s="418"/>
      <c r="BP12" s="418"/>
      <c r="BQ12" s="418"/>
      <c r="BR12" s="418"/>
      <c r="BS12" s="418"/>
      <c r="BT12" s="418"/>
      <c r="BU12" s="419"/>
      <c r="BV12" s="417">
        <v>100000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107021</v>
      </c>
      <c r="S13" s="499"/>
      <c r="T13" s="499"/>
      <c r="U13" s="499"/>
      <c r="V13" s="500"/>
      <c r="W13" s="433" t="s">
        <v>124</v>
      </c>
      <c r="X13" s="434"/>
      <c r="Y13" s="434"/>
      <c r="Z13" s="434"/>
      <c r="AA13" s="434"/>
      <c r="AB13" s="424"/>
      <c r="AC13" s="468">
        <v>1146</v>
      </c>
      <c r="AD13" s="469"/>
      <c r="AE13" s="469"/>
      <c r="AF13" s="469"/>
      <c r="AG13" s="508"/>
      <c r="AH13" s="468">
        <v>1143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-344642</v>
      </c>
      <c r="BO13" s="418"/>
      <c r="BP13" s="418"/>
      <c r="BQ13" s="418"/>
      <c r="BR13" s="418"/>
      <c r="BS13" s="418"/>
      <c r="BT13" s="418"/>
      <c r="BU13" s="419"/>
      <c r="BV13" s="417">
        <v>81261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15.6</v>
      </c>
      <c r="CU13" s="415"/>
      <c r="CV13" s="415"/>
      <c r="CW13" s="415"/>
      <c r="CX13" s="415"/>
      <c r="CY13" s="415"/>
      <c r="CZ13" s="415"/>
      <c r="DA13" s="416"/>
      <c r="DB13" s="414">
        <v>15.7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108573</v>
      </c>
      <c r="S14" s="499"/>
      <c r="T14" s="499"/>
      <c r="U14" s="499"/>
      <c r="V14" s="500"/>
      <c r="W14" s="407"/>
      <c r="X14" s="408"/>
      <c r="Y14" s="408"/>
      <c r="Z14" s="408"/>
      <c r="AA14" s="408"/>
      <c r="AB14" s="397"/>
      <c r="AC14" s="501">
        <v>2.2000000000000002</v>
      </c>
      <c r="AD14" s="502"/>
      <c r="AE14" s="502"/>
      <c r="AF14" s="502"/>
      <c r="AG14" s="503"/>
      <c r="AH14" s="501">
        <v>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164.9</v>
      </c>
      <c r="CU14" s="513"/>
      <c r="CV14" s="513"/>
      <c r="CW14" s="513"/>
      <c r="CX14" s="513"/>
      <c r="CY14" s="513"/>
      <c r="CZ14" s="513"/>
      <c r="DA14" s="514"/>
      <c r="DB14" s="512">
        <v>168.8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107044</v>
      </c>
      <c r="S15" s="499"/>
      <c r="T15" s="499"/>
      <c r="U15" s="499"/>
      <c r="V15" s="500"/>
      <c r="W15" s="433" t="s">
        <v>131</v>
      </c>
      <c r="X15" s="434"/>
      <c r="Y15" s="434"/>
      <c r="Z15" s="434"/>
      <c r="AA15" s="434"/>
      <c r="AB15" s="424"/>
      <c r="AC15" s="468">
        <v>20224</v>
      </c>
      <c r="AD15" s="469"/>
      <c r="AE15" s="469"/>
      <c r="AF15" s="469"/>
      <c r="AG15" s="508"/>
      <c r="AH15" s="468">
        <v>20088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13971117</v>
      </c>
      <c r="BO15" s="381"/>
      <c r="BP15" s="381"/>
      <c r="BQ15" s="381"/>
      <c r="BR15" s="381"/>
      <c r="BS15" s="381"/>
      <c r="BT15" s="381"/>
      <c r="BU15" s="382"/>
      <c r="BV15" s="380">
        <v>13789028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38.200000000000003</v>
      </c>
      <c r="AD16" s="502"/>
      <c r="AE16" s="502"/>
      <c r="AF16" s="502"/>
      <c r="AG16" s="503"/>
      <c r="AH16" s="501">
        <v>37.6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19457383</v>
      </c>
      <c r="BO16" s="418"/>
      <c r="BP16" s="418"/>
      <c r="BQ16" s="418"/>
      <c r="BR16" s="418"/>
      <c r="BS16" s="418"/>
      <c r="BT16" s="418"/>
      <c r="BU16" s="419"/>
      <c r="BV16" s="417">
        <v>19414334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31617</v>
      </c>
      <c r="AD17" s="469"/>
      <c r="AE17" s="469"/>
      <c r="AF17" s="469"/>
      <c r="AG17" s="508"/>
      <c r="AH17" s="468">
        <v>32214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17836741</v>
      </c>
      <c r="BO17" s="418"/>
      <c r="BP17" s="418"/>
      <c r="BQ17" s="418"/>
      <c r="BR17" s="418"/>
      <c r="BS17" s="418"/>
      <c r="BT17" s="418"/>
      <c r="BU17" s="419"/>
      <c r="BV17" s="417">
        <v>17587207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371.05</v>
      </c>
      <c r="M18" s="530"/>
      <c r="N18" s="530"/>
      <c r="O18" s="530"/>
      <c r="P18" s="530"/>
      <c r="Q18" s="530"/>
      <c r="R18" s="531"/>
      <c r="S18" s="531"/>
      <c r="T18" s="531"/>
      <c r="U18" s="531"/>
      <c r="V18" s="532"/>
      <c r="W18" s="435"/>
      <c r="X18" s="436"/>
      <c r="Y18" s="436"/>
      <c r="Z18" s="436"/>
      <c r="AA18" s="436"/>
      <c r="AB18" s="427"/>
      <c r="AC18" s="533">
        <v>59.7</v>
      </c>
      <c r="AD18" s="534"/>
      <c r="AE18" s="534"/>
      <c r="AF18" s="534"/>
      <c r="AG18" s="535"/>
      <c r="AH18" s="533">
        <v>60.3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23918471</v>
      </c>
      <c r="BO18" s="418"/>
      <c r="BP18" s="418"/>
      <c r="BQ18" s="418"/>
      <c r="BR18" s="418"/>
      <c r="BS18" s="418"/>
      <c r="BT18" s="418"/>
      <c r="BU18" s="419"/>
      <c r="BV18" s="417">
        <v>24028571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288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28402095</v>
      </c>
      <c r="BO19" s="418"/>
      <c r="BP19" s="418"/>
      <c r="BQ19" s="418"/>
      <c r="BR19" s="418"/>
      <c r="BS19" s="418"/>
      <c r="BT19" s="418"/>
      <c r="BU19" s="419"/>
      <c r="BV19" s="417">
        <v>28973141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38166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65595072</v>
      </c>
      <c r="BO23" s="418"/>
      <c r="BP23" s="418"/>
      <c r="BQ23" s="418"/>
      <c r="BR23" s="418"/>
      <c r="BS23" s="418"/>
      <c r="BT23" s="418"/>
      <c r="BU23" s="419"/>
      <c r="BV23" s="417">
        <v>66589293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9450</v>
      </c>
      <c r="R24" s="469"/>
      <c r="S24" s="469"/>
      <c r="T24" s="469"/>
      <c r="U24" s="469"/>
      <c r="V24" s="508"/>
      <c r="W24" s="563"/>
      <c r="X24" s="551"/>
      <c r="Y24" s="552"/>
      <c r="Z24" s="467" t="s">
        <v>155</v>
      </c>
      <c r="AA24" s="447"/>
      <c r="AB24" s="447"/>
      <c r="AC24" s="447"/>
      <c r="AD24" s="447"/>
      <c r="AE24" s="447"/>
      <c r="AF24" s="447"/>
      <c r="AG24" s="448"/>
      <c r="AH24" s="468">
        <v>635</v>
      </c>
      <c r="AI24" s="469"/>
      <c r="AJ24" s="469"/>
      <c r="AK24" s="469"/>
      <c r="AL24" s="508"/>
      <c r="AM24" s="468">
        <v>1917065</v>
      </c>
      <c r="AN24" s="469"/>
      <c r="AO24" s="469"/>
      <c r="AP24" s="469"/>
      <c r="AQ24" s="469"/>
      <c r="AR24" s="508"/>
      <c r="AS24" s="468">
        <v>3019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27656181</v>
      </c>
      <c r="BO24" s="418"/>
      <c r="BP24" s="418"/>
      <c r="BQ24" s="418"/>
      <c r="BR24" s="418"/>
      <c r="BS24" s="418"/>
      <c r="BT24" s="418"/>
      <c r="BU24" s="419"/>
      <c r="BV24" s="417">
        <v>29198023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7740</v>
      </c>
      <c r="R25" s="469"/>
      <c r="S25" s="469"/>
      <c r="T25" s="469"/>
      <c r="U25" s="469"/>
      <c r="V25" s="508"/>
      <c r="W25" s="563"/>
      <c r="X25" s="551"/>
      <c r="Y25" s="552"/>
      <c r="Z25" s="467" t="s">
        <v>158</v>
      </c>
      <c r="AA25" s="447"/>
      <c r="AB25" s="447"/>
      <c r="AC25" s="447"/>
      <c r="AD25" s="447"/>
      <c r="AE25" s="447"/>
      <c r="AF25" s="447"/>
      <c r="AG25" s="448"/>
      <c r="AH25" s="468">
        <v>135</v>
      </c>
      <c r="AI25" s="469"/>
      <c r="AJ25" s="469"/>
      <c r="AK25" s="469"/>
      <c r="AL25" s="508"/>
      <c r="AM25" s="468">
        <v>361530</v>
      </c>
      <c r="AN25" s="469"/>
      <c r="AO25" s="469"/>
      <c r="AP25" s="469"/>
      <c r="AQ25" s="469"/>
      <c r="AR25" s="508"/>
      <c r="AS25" s="468">
        <v>2678</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19030443</v>
      </c>
      <c r="BO25" s="381"/>
      <c r="BP25" s="381"/>
      <c r="BQ25" s="381"/>
      <c r="BR25" s="381"/>
      <c r="BS25" s="381"/>
      <c r="BT25" s="381"/>
      <c r="BU25" s="382"/>
      <c r="BV25" s="380">
        <v>20187085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6660</v>
      </c>
      <c r="R26" s="469"/>
      <c r="S26" s="469"/>
      <c r="T26" s="469"/>
      <c r="U26" s="469"/>
      <c r="V26" s="508"/>
      <c r="W26" s="563"/>
      <c r="X26" s="551"/>
      <c r="Y26" s="552"/>
      <c r="Z26" s="467" t="s">
        <v>161</v>
      </c>
      <c r="AA26" s="573"/>
      <c r="AB26" s="573"/>
      <c r="AC26" s="573"/>
      <c r="AD26" s="573"/>
      <c r="AE26" s="573"/>
      <c r="AF26" s="573"/>
      <c r="AG26" s="574"/>
      <c r="AH26" s="468">
        <v>60</v>
      </c>
      <c r="AI26" s="469"/>
      <c r="AJ26" s="469"/>
      <c r="AK26" s="469"/>
      <c r="AL26" s="508"/>
      <c r="AM26" s="468">
        <v>187260</v>
      </c>
      <c r="AN26" s="469"/>
      <c r="AO26" s="469"/>
      <c r="AP26" s="469"/>
      <c r="AQ26" s="469"/>
      <c r="AR26" s="508"/>
      <c r="AS26" s="468">
        <v>3121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6200</v>
      </c>
      <c r="R27" s="469"/>
      <c r="S27" s="469"/>
      <c r="T27" s="469"/>
      <c r="U27" s="469"/>
      <c r="V27" s="508"/>
      <c r="W27" s="563"/>
      <c r="X27" s="551"/>
      <c r="Y27" s="552"/>
      <c r="Z27" s="467" t="s">
        <v>164</v>
      </c>
      <c r="AA27" s="447"/>
      <c r="AB27" s="447"/>
      <c r="AC27" s="447"/>
      <c r="AD27" s="447"/>
      <c r="AE27" s="447"/>
      <c r="AF27" s="447"/>
      <c r="AG27" s="448"/>
      <c r="AH27" s="468">
        <v>38</v>
      </c>
      <c r="AI27" s="469"/>
      <c r="AJ27" s="469"/>
      <c r="AK27" s="469"/>
      <c r="AL27" s="508"/>
      <c r="AM27" s="468">
        <v>147744</v>
      </c>
      <c r="AN27" s="469"/>
      <c r="AO27" s="469"/>
      <c r="AP27" s="469"/>
      <c r="AQ27" s="469"/>
      <c r="AR27" s="508"/>
      <c r="AS27" s="468">
        <v>3888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810345</v>
      </c>
      <c r="BO27" s="587"/>
      <c r="BP27" s="587"/>
      <c r="BQ27" s="587"/>
      <c r="BR27" s="587"/>
      <c r="BS27" s="587"/>
      <c r="BT27" s="587"/>
      <c r="BU27" s="588"/>
      <c r="BV27" s="586">
        <v>810345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5500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2230186</v>
      </c>
      <c r="BO28" s="381"/>
      <c r="BP28" s="381"/>
      <c r="BQ28" s="381"/>
      <c r="BR28" s="381"/>
      <c r="BS28" s="381"/>
      <c r="BT28" s="381"/>
      <c r="BU28" s="382"/>
      <c r="BV28" s="380">
        <v>2229012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20</v>
      </c>
      <c r="M29" s="469"/>
      <c r="N29" s="469"/>
      <c r="O29" s="469"/>
      <c r="P29" s="508"/>
      <c r="Q29" s="468">
        <v>5200</v>
      </c>
      <c r="R29" s="469"/>
      <c r="S29" s="469"/>
      <c r="T29" s="469"/>
      <c r="U29" s="469"/>
      <c r="V29" s="508"/>
      <c r="W29" s="564"/>
      <c r="X29" s="565"/>
      <c r="Y29" s="566"/>
      <c r="Z29" s="467" t="s">
        <v>171</v>
      </c>
      <c r="AA29" s="447"/>
      <c r="AB29" s="447"/>
      <c r="AC29" s="447"/>
      <c r="AD29" s="447"/>
      <c r="AE29" s="447"/>
      <c r="AF29" s="447"/>
      <c r="AG29" s="448"/>
      <c r="AH29" s="468">
        <v>673</v>
      </c>
      <c r="AI29" s="469"/>
      <c r="AJ29" s="469"/>
      <c r="AK29" s="469"/>
      <c r="AL29" s="508"/>
      <c r="AM29" s="468">
        <v>2064809</v>
      </c>
      <c r="AN29" s="469"/>
      <c r="AO29" s="469"/>
      <c r="AP29" s="469"/>
      <c r="AQ29" s="469"/>
      <c r="AR29" s="508"/>
      <c r="AS29" s="468">
        <v>3068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211918</v>
      </c>
      <c r="BO29" s="418"/>
      <c r="BP29" s="418"/>
      <c r="BQ29" s="418"/>
      <c r="BR29" s="418"/>
      <c r="BS29" s="418"/>
      <c r="BT29" s="418"/>
      <c r="BU29" s="419"/>
      <c r="BV29" s="417">
        <v>111848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1882441</v>
      </c>
      <c r="BO30" s="587"/>
      <c r="BP30" s="587"/>
      <c r="BQ30" s="587"/>
      <c r="BR30" s="587"/>
      <c r="BS30" s="587"/>
      <c r="BT30" s="587"/>
      <c r="BU30" s="588"/>
      <c r="BV30" s="586">
        <v>1908172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小松市国民健康保険事業特別会計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小松市水道事業会計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小松市簡易水道事業特別会計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南加賀広域圏事務組合(一般会計)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小松市土地開発公社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小松市公債管理特別会計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小松市介護保険事業特別会計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小松市公共下水道事業会計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小松市農業集落事業特別会計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南加賀広域圏事務組合(ふるさと振興事業会計)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小松市開発公社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小松市後期高齢者医療特別会計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国民健康保険小松市民病院事業会計</v>
      </c>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小松市工業団地造成事業特別会計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南加賀広域圏事務組合(急病センター事業会計)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小松市施設管理公社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南加賀広域圏事務組合(公設地方卸売市場事業会計)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こまつ賑わいセンター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小松加賀環境衛生事務組合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こまつ看護学校</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手取川水防事務組合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蛍舞</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石川県後期高齢者医療広域連合(一般会計)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石川県後期高齢者医療広域連合(後期高齢者医療特別会計)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石川県市町村消防賞じゅつ金組合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10.62</v>
      </c>
      <c r="G34" s="33">
        <v>9.66</v>
      </c>
      <c r="H34" s="33">
        <v>11.77</v>
      </c>
      <c r="I34" s="33">
        <v>12.35</v>
      </c>
      <c r="J34" s="34">
        <v>12.04</v>
      </c>
      <c r="K34" s="22"/>
      <c r="L34" s="22"/>
      <c r="M34" s="22"/>
      <c r="N34" s="22"/>
      <c r="O34" s="22"/>
      <c r="P34" s="22"/>
    </row>
    <row r="35" spans="1:16" ht="39" customHeight="1" x14ac:dyDescent="0.15">
      <c r="A35" s="22"/>
      <c r="B35" s="35"/>
      <c r="C35" s="1178" t="s">
        <v>530</v>
      </c>
      <c r="D35" s="1179"/>
      <c r="E35" s="1180"/>
      <c r="F35" s="36">
        <v>3.9</v>
      </c>
      <c r="G35" s="37">
        <v>4.0599999999999996</v>
      </c>
      <c r="H35" s="37">
        <v>4.84</v>
      </c>
      <c r="I35" s="37">
        <v>6.39</v>
      </c>
      <c r="J35" s="38">
        <v>8.36</v>
      </c>
      <c r="K35" s="22"/>
      <c r="L35" s="22"/>
      <c r="M35" s="22"/>
      <c r="N35" s="22"/>
      <c r="O35" s="22"/>
      <c r="P35" s="22"/>
    </row>
    <row r="36" spans="1:16" ht="39" customHeight="1" x14ac:dyDescent="0.15">
      <c r="A36" s="22"/>
      <c r="B36" s="35"/>
      <c r="C36" s="1178" t="s">
        <v>531</v>
      </c>
      <c r="D36" s="1179"/>
      <c r="E36" s="1180"/>
      <c r="F36" s="36">
        <v>2.4500000000000002</v>
      </c>
      <c r="G36" s="37">
        <v>2.4500000000000002</v>
      </c>
      <c r="H36" s="37">
        <v>2.0699999999999998</v>
      </c>
      <c r="I36" s="37">
        <v>2.37</v>
      </c>
      <c r="J36" s="38">
        <v>2.2000000000000002</v>
      </c>
      <c r="K36" s="22"/>
      <c r="L36" s="22"/>
      <c r="M36" s="22"/>
      <c r="N36" s="22"/>
      <c r="O36" s="22"/>
      <c r="P36" s="22"/>
    </row>
    <row r="37" spans="1:16" ht="39" customHeight="1" x14ac:dyDescent="0.15">
      <c r="A37" s="22"/>
      <c r="B37" s="35"/>
      <c r="C37" s="1178" t="s">
        <v>532</v>
      </c>
      <c r="D37" s="1179"/>
      <c r="E37" s="1180"/>
      <c r="F37" s="36">
        <v>2</v>
      </c>
      <c r="G37" s="37">
        <v>1.48</v>
      </c>
      <c r="H37" s="37">
        <v>1.63</v>
      </c>
      <c r="I37" s="37">
        <v>0.66</v>
      </c>
      <c r="J37" s="38">
        <v>2.08</v>
      </c>
      <c r="K37" s="22"/>
      <c r="L37" s="22"/>
      <c r="M37" s="22"/>
      <c r="N37" s="22"/>
      <c r="O37" s="22"/>
      <c r="P37" s="22"/>
    </row>
    <row r="38" spans="1:16" ht="39" customHeight="1" x14ac:dyDescent="0.15">
      <c r="A38" s="22"/>
      <c r="B38" s="35"/>
      <c r="C38" s="1178" t="s">
        <v>533</v>
      </c>
      <c r="D38" s="1179"/>
      <c r="E38" s="1180"/>
      <c r="F38" s="36">
        <v>0.15</v>
      </c>
      <c r="G38" s="37">
        <v>0.08</v>
      </c>
      <c r="H38" s="37">
        <v>0.25</v>
      </c>
      <c r="I38" s="37">
        <v>0.36</v>
      </c>
      <c r="J38" s="38">
        <v>0.9</v>
      </c>
      <c r="K38" s="22"/>
      <c r="L38" s="22"/>
      <c r="M38" s="22"/>
      <c r="N38" s="22"/>
      <c r="O38" s="22"/>
      <c r="P38" s="22"/>
    </row>
    <row r="39" spans="1:16" ht="39" customHeight="1" x14ac:dyDescent="0.15">
      <c r="A39" s="22"/>
      <c r="B39" s="35"/>
      <c r="C39" s="1178" t="s">
        <v>534</v>
      </c>
      <c r="D39" s="1179"/>
      <c r="E39" s="1180"/>
      <c r="F39" s="36">
        <v>0.71</v>
      </c>
      <c r="G39" s="37">
        <v>0.32</v>
      </c>
      <c r="H39" s="37">
        <v>0.96</v>
      </c>
      <c r="I39" s="37">
        <v>1.22</v>
      </c>
      <c r="J39" s="38">
        <v>0.54</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0.34</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0.03</v>
      </c>
      <c r="K41" s="22"/>
      <c r="L41" s="22"/>
      <c r="M41" s="22"/>
      <c r="N41" s="22"/>
      <c r="O41" s="22"/>
      <c r="P41" s="22"/>
    </row>
    <row r="42" spans="1:16" ht="39" customHeight="1" x14ac:dyDescent="0.15">
      <c r="A42" s="22"/>
      <c r="B42" s="39"/>
      <c r="C42" s="1178" t="s">
        <v>537</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538</v>
      </c>
      <c r="D43" s="1182"/>
      <c r="E43" s="1183"/>
      <c r="F43" s="41">
        <v>0.11</v>
      </c>
      <c r="G43" s="42">
        <v>0</v>
      </c>
      <c r="H43" s="42">
        <v>0</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6706</v>
      </c>
      <c r="L45" s="60">
        <v>6647</v>
      </c>
      <c r="M45" s="60">
        <v>6529</v>
      </c>
      <c r="N45" s="60">
        <v>6545</v>
      </c>
      <c r="O45" s="61">
        <v>6515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2385</v>
      </c>
      <c r="L48" s="64">
        <v>2403</v>
      </c>
      <c r="M48" s="64">
        <v>2425</v>
      </c>
      <c r="N48" s="64">
        <v>2517</v>
      </c>
      <c r="O48" s="65">
        <v>2507</v>
      </c>
      <c r="P48" s="48"/>
      <c r="Q48" s="48"/>
      <c r="R48" s="48"/>
      <c r="S48" s="48"/>
      <c r="T48" s="48"/>
      <c r="U48" s="48"/>
    </row>
    <row r="49" spans="1:21" ht="30.75" customHeight="1" x14ac:dyDescent="0.15">
      <c r="A49" s="48"/>
      <c r="B49" s="1196"/>
      <c r="C49" s="1197"/>
      <c r="D49" s="62"/>
      <c r="E49" s="1188" t="s">
        <v>16</v>
      </c>
      <c r="F49" s="1188"/>
      <c r="G49" s="1188"/>
      <c r="H49" s="1188"/>
      <c r="I49" s="1188"/>
      <c r="J49" s="1189"/>
      <c r="K49" s="63">
        <v>3</v>
      </c>
      <c r="L49" s="64">
        <v>3</v>
      </c>
      <c r="M49" s="64">
        <v>3</v>
      </c>
      <c r="N49" s="64">
        <v>2</v>
      </c>
      <c r="O49" s="65">
        <v>2</v>
      </c>
      <c r="P49" s="48"/>
      <c r="Q49" s="48"/>
      <c r="R49" s="48"/>
      <c r="S49" s="48"/>
      <c r="T49" s="48"/>
      <c r="U49" s="48"/>
    </row>
    <row r="50" spans="1:21" ht="30.75" customHeight="1" x14ac:dyDescent="0.15">
      <c r="A50" s="48"/>
      <c r="B50" s="1196"/>
      <c r="C50" s="1197"/>
      <c r="D50" s="62"/>
      <c r="E50" s="1188" t="s">
        <v>17</v>
      </c>
      <c r="F50" s="1188"/>
      <c r="G50" s="1188"/>
      <c r="H50" s="1188"/>
      <c r="I50" s="1188"/>
      <c r="J50" s="1189"/>
      <c r="K50" s="63">
        <v>60</v>
      </c>
      <c r="L50" s="64">
        <v>59</v>
      </c>
      <c r="M50" s="64">
        <v>57</v>
      </c>
      <c r="N50" s="64">
        <v>30</v>
      </c>
      <c r="O50" s="65">
        <v>29</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5690</v>
      </c>
      <c r="L52" s="64">
        <v>5860</v>
      </c>
      <c r="M52" s="64">
        <v>6029</v>
      </c>
      <c r="N52" s="64">
        <v>5883</v>
      </c>
      <c r="O52" s="65">
        <v>5864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3464</v>
      </c>
      <c r="L53" s="69">
        <v>3252</v>
      </c>
      <c r="M53" s="69">
        <v>2985</v>
      </c>
      <c r="N53" s="69">
        <v>3211</v>
      </c>
      <c r="O53" s="70">
        <v>3189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70905</v>
      </c>
      <c r="J41" s="83">
        <v>70660</v>
      </c>
      <c r="K41" s="83">
        <v>68824</v>
      </c>
      <c r="L41" s="83">
        <v>66589</v>
      </c>
      <c r="M41" s="84">
        <v>65595</v>
      </c>
    </row>
    <row r="42" spans="2:13" ht="27.75" customHeight="1" x14ac:dyDescent="0.15">
      <c r="B42" s="1204"/>
      <c r="C42" s="1205"/>
      <c r="D42" s="85"/>
      <c r="E42" s="1210" t="s">
        <v>26</v>
      </c>
      <c r="F42" s="1210"/>
      <c r="G42" s="1210"/>
      <c r="H42" s="1211"/>
      <c r="I42" s="86">
        <v>2530</v>
      </c>
      <c r="J42" s="87">
        <v>2178</v>
      </c>
      <c r="K42" s="87">
        <v>1847</v>
      </c>
      <c r="L42" s="87">
        <v>1659</v>
      </c>
      <c r="M42" s="88">
        <v>1517</v>
      </c>
    </row>
    <row r="43" spans="2:13" ht="27.75" customHeight="1" x14ac:dyDescent="0.15">
      <c r="B43" s="1204"/>
      <c r="C43" s="1205"/>
      <c r="D43" s="85"/>
      <c r="E43" s="1210" t="s">
        <v>27</v>
      </c>
      <c r="F43" s="1210"/>
      <c r="G43" s="1210"/>
      <c r="H43" s="1211"/>
      <c r="I43" s="86">
        <v>41206</v>
      </c>
      <c r="J43" s="87">
        <v>40722</v>
      </c>
      <c r="K43" s="87">
        <v>40291</v>
      </c>
      <c r="L43" s="87">
        <v>39245</v>
      </c>
      <c r="M43" s="88">
        <v>38454</v>
      </c>
    </row>
    <row r="44" spans="2:13" ht="27.75" customHeight="1" x14ac:dyDescent="0.15">
      <c r="B44" s="1204"/>
      <c r="C44" s="1205"/>
      <c r="D44" s="85"/>
      <c r="E44" s="1210" t="s">
        <v>28</v>
      </c>
      <c r="F44" s="1210"/>
      <c r="G44" s="1210"/>
      <c r="H44" s="1211"/>
      <c r="I44" s="86">
        <v>23</v>
      </c>
      <c r="J44" s="87">
        <v>20</v>
      </c>
      <c r="K44" s="87">
        <v>17</v>
      </c>
      <c r="L44" s="87">
        <v>12</v>
      </c>
      <c r="M44" s="88">
        <v>9</v>
      </c>
    </row>
    <row r="45" spans="2:13" ht="27.75" customHeight="1" x14ac:dyDescent="0.15">
      <c r="B45" s="1204"/>
      <c r="C45" s="1205"/>
      <c r="D45" s="85"/>
      <c r="E45" s="1210" t="s">
        <v>29</v>
      </c>
      <c r="F45" s="1210"/>
      <c r="G45" s="1210"/>
      <c r="H45" s="1211"/>
      <c r="I45" s="86">
        <v>5587</v>
      </c>
      <c r="J45" s="87">
        <v>5190</v>
      </c>
      <c r="K45" s="87">
        <v>4677</v>
      </c>
      <c r="L45" s="87">
        <v>4473</v>
      </c>
      <c r="M45" s="88">
        <v>4685</v>
      </c>
    </row>
    <row r="46" spans="2:13" ht="27.75" customHeight="1" x14ac:dyDescent="0.15">
      <c r="B46" s="1204"/>
      <c r="C46" s="1205"/>
      <c r="D46" s="89"/>
      <c r="E46" s="1210" t="s">
        <v>30</v>
      </c>
      <c r="F46" s="1210"/>
      <c r="G46" s="1210"/>
      <c r="H46" s="1211"/>
      <c r="I46" s="86">
        <v>167</v>
      </c>
      <c r="J46" s="87">
        <v>447</v>
      </c>
      <c r="K46" s="87">
        <v>5</v>
      </c>
      <c r="L46" s="87">
        <v>314</v>
      </c>
      <c r="M46" s="88">
        <v>357</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3685</v>
      </c>
      <c r="J50" s="87">
        <v>4208</v>
      </c>
      <c r="K50" s="87">
        <v>4650</v>
      </c>
      <c r="L50" s="87">
        <v>4974</v>
      </c>
      <c r="M50" s="88">
        <v>5245</v>
      </c>
    </row>
    <row r="51" spans="2:13" ht="27.75" customHeight="1" x14ac:dyDescent="0.15">
      <c r="B51" s="1204"/>
      <c r="C51" s="1205"/>
      <c r="D51" s="85"/>
      <c r="E51" s="1210" t="s">
        <v>36</v>
      </c>
      <c r="F51" s="1210"/>
      <c r="G51" s="1210"/>
      <c r="H51" s="1211"/>
      <c r="I51" s="86">
        <v>15832</v>
      </c>
      <c r="J51" s="87">
        <v>15593</v>
      </c>
      <c r="K51" s="87">
        <v>14251</v>
      </c>
      <c r="L51" s="87">
        <v>14377</v>
      </c>
      <c r="M51" s="88">
        <v>14265</v>
      </c>
    </row>
    <row r="52" spans="2:13" ht="27.75" customHeight="1" x14ac:dyDescent="0.15">
      <c r="B52" s="1206"/>
      <c r="C52" s="1207"/>
      <c r="D52" s="85"/>
      <c r="E52" s="1210" t="s">
        <v>37</v>
      </c>
      <c r="F52" s="1210"/>
      <c r="G52" s="1210"/>
      <c r="H52" s="1211"/>
      <c r="I52" s="86">
        <v>61405</v>
      </c>
      <c r="J52" s="87">
        <v>61034</v>
      </c>
      <c r="K52" s="87">
        <v>59943</v>
      </c>
      <c r="L52" s="87">
        <v>58832</v>
      </c>
      <c r="M52" s="88">
        <v>58005</v>
      </c>
    </row>
    <row r="53" spans="2:13" ht="27.75" customHeight="1" thickBot="1" x14ac:dyDescent="0.2">
      <c r="B53" s="1217" t="s">
        <v>21</v>
      </c>
      <c r="C53" s="1218"/>
      <c r="D53" s="92"/>
      <c r="E53" s="1219" t="s">
        <v>38</v>
      </c>
      <c r="F53" s="1219"/>
      <c r="G53" s="1219"/>
      <c r="H53" s="1220"/>
      <c r="I53" s="93">
        <v>39496</v>
      </c>
      <c r="J53" s="94">
        <v>38383</v>
      </c>
      <c r="K53" s="94">
        <v>36817</v>
      </c>
      <c r="L53" s="94">
        <v>34108</v>
      </c>
      <c r="M53" s="95">
        <v>33101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560</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561</v>
      </c>
    </row>
    <row r="50" spans="1:17" ht="13.5" x14ac:dyDescent="0.15">
      <c r="B50" s="250"/>
      <c r="C50" s="246"/>
      <c r="D50" s="246"/>
      <c r="E50" s="246"/>
      <c r="F50" s="246"/>
      <c r="G50" s="1244"/>
      <c r="H50" s="1245"/>
      <c r="I50" s="1245"/>
      <c r="J50" s="1246"/>
      <c r="K50" s="356" t="s">
        <v>523</v>
      </c>
      <c r="L50" s="356" t="s">
        <v>524</v>
      </c>
      <c r="M50" s="356" t="s">
        <v>525</v>
      </c>
      <c r="N50" s="356" t="s">
        <v>526</v>
      </c>
      <c r="O50" s="356" t="s">
        <v>527</v>
      </c>
    </row>
    <row r="51" spans="1:17" ht="13.5" x14ac:dyDescent="0.15">
      <c r="B51" s="250"/>
      <c r="C51" s="246"/>
      <c r="D51" s="246"/>
      <c r="E51" s="246"/>
      <c r="F51" s="246"/>
      <c r="G51" s="1247" t="s">
        <v>562</v>
      </c>
      <c r="H51" s="1248"/>
      <c r="I51" s="1253" t="s">
        <v>563</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569</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564</v>
      </c>
      <c r="H55" s="1228"/>
      <c r="I55" s="1233" t="s">
        <v>563</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569</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560</v>
      </c>
      <c r="I64" s="354"/>
      <c r="J64" s="354"/>
      <c r="K64" s="354"/>
      <c r="L64" s="246"/>
      <c r="M64" s="246"/>
      <c r="N64" s="246"/>
      <c r="O64" s="246"/>
    </row>
    <row r="65" spans="2:30" ht="13.5" x14ac:dyDescent="0.15">
      <c r="B65" s="250"/>
      <c r="C65" s="246"/>
      <c r="D65" s="246"/>
      <c r="E65" s="246"/>
      <c r="F65" s="246"/>
      <c r="G65" s="1235" t="s">
        <v>568</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566</v>
      </c>
      <c r="I71" s="370"/>
      <c r="J71" s="366"/>
      <c r="K71" s="366"/>
      <c r="L71" s="367"/>
      <c r="M71" s="366"/>
      <c r="N71" s="367"/>
      <c r="O71" s="368"/>
    </row>
    <row r="72" spans="2:30" ht="13.5" x14ac:dyDescent="0.15">
      <c r="B72" s="250"/>
      <c r="C72" s="246"/>
      <c r="D72" s="246"/>
      <c r="E72" s="246"/>
      <c r="F72" s="246"/>
      <c r="G72" s="1244"/>
      <c r="H72" s="1245"/>
      <c r="I72" s="1245"/>
      <c r="J72" s="1246"/>
      <c r="K72" s="356" t="s">
        <v>523</v>
      </c>
      <c r="L72" s="356" t="s">
        <v>524</v>
      </c>
      <c r="M72" s="356" t="s">
        <v>525</v>
      </c>
      <c r="N72" s="356" t="s">
        <v>526</v>
      </c>
      <c r="O72" s="356" t="s">
        <v>527</v>
      </c>
    </row>
    <row r="73" spans="2:30" ht="13.5" x14ac:dyDescent="0.15">
      <c r="B73" s="250"/>
      <c r="C73" s="246"/>
      <c r="D73" s="246"/>
      <c r="E73" s="246"/>
      <c r="F73" s="246"/>
      <c r="G73" s="1247" t="s">
        <v>562</v>
      </c>
      <c r="H73" s="1248"/>
      <c r="I73" s="1253" t="s">
        <v>563</v>
      </c>
      <c r="J73" s="1253"/>
      <c r="K73" s="1234">
        <v>196.9</v>
      </c>
      <c r="L73" s="1234">
        <v>190.3</v>
      </c>
      <c r="M73" s="1223">
        <v>186.2</v>
      </c>
      <c r="N73" s="1223">
        <v>168.8</v>
      </c>
      <c r="O73" s="1223">
        <v>164.9</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567</v>
      </c>
      <c r="J75" s="1233"/>
      <c r="K75" s="1221">
        <v>18.3</v>
      </c>
      <c r="L75" s="1221">
        <v>17.2</v>
      </c>
      <c r="M75" s="1221">
        <v>16.100000000000001</v>
      </c>
      <c r="N75" s="1221">
        <v>15.7</v>
      </c>
      <c r="O75" s="1221">
        <v>15.6</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564</v>
      </c>
      <c r="H77" s="1228"/>
      <c r="I77" s="1233" t="s">
        <v>563</v>
      </c>
      <c r="J77" s="1233"/>
      <c r="K77" s="1234">
        <v>46.1</v>
      </c>
      <c r="L77" s="1234">
        <v>37.6</v>
      </c>
      <c r="M77" s="1223">
        <v>33.799999999999997</v>
      </c>
      <c r="N77" s="1223">
        <v>15.8</v>
      </c>
      <c r="O77" s="1223">
        <v>6.5</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567</v>
      </c>
      <c r="J79" s="1225"/>
      <c r="K79" s="1226">
        <v>8.5</v>
      </c>
      <c r="L79" s="1226">
        <v>7.9</v>
      </c>
      <c r="M79" s="1226">
        <v>7.1</v>
      </c>
      <c r="N79" s="1226">
        <v>6.2</v>
      </c>
      <c r="O79" s="1226">
        <v>5.9</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71307</v>
      </c>
      <c r="E3" s="118"/>
      <c r="F3" s="119">
        <v>43493</v>
      </c>
      <c r="G3" s="120"/>
      <c r="H3" s="121"/>
    </row>
    <row r="4" spans="1:8" x14ac:dyDescent="0.15">
      <c r="A4" s="122"/>
      <c r="B4" s="123"/>
      <c r="C4" s="124"/>
      <c r="D4" s="125">
        <v>23168</v>
      </c>
      <c r="E4" s="126"/>
      <c r="F4" s="127">
        <v>23254</v>
      </c>
      <c r="G4" s="128"/>
      <c r="H4" s="129"/>
    </row>
    <row r="5" spans="1:8" x14ac:dyDescent="0.15">
      <c r="A5" s="110" t="s">
        <v>517</v>
      </c>
      <c r="B5" s="115"/>
      <c r="C5" s="116"/>
      <c r="D5" s="117">
        <v>80531</v>
      </c>
      <c r="E5" s="118"/>
      <c r="F5" s="119">
        <v>50840</v>
      </c>
      <c r="G5" s="120"/>
      <c r="H5" s="121"/>
    </row>
    <row r="6" spans="1:8" x14ac:dyDescent="0.15">
      <c r="A6" s="122"/>
      <c r="B6" s="123"/>
      <c r="C6" s="124"/>
      <c r="D6" s="125">
        <v>29904</v>
      </c>
      <c r="E6" s="126"/>
      <c r="F6" s="127">
        <v>25367</v>
      </c>
      <c r="G6" s="128"/>
      <c r="H6" s="129"/>
    </row>
    <row r="7" spans="1:8" x14ac:dyDescent="0.15">
      <c r="A7" s="110" t="s">
        <v>518</v>
      </c>
      <c r="B7" s="115"/>
      <c r="C7" s="116"/>
      <c r="D7" s="117">
        <v>52420</v>
      </c>
      <c r="E7" s="118"/>
      <c r="F7" s="119">
        <v>53605</v>
      </c>
      <c r="G7" s="120"/>
      <c r="H7" s="121"/>
    </row>
    <row r="8" spans="1:8" x14ac:dyDescent="0.15">
      <c r="A8" s="122"/>
      <c r="B8" s="123"/>
      <c r="C8" s="124"/>
      <c r="D8" s="125">
        <v>20116</v>
      </c>
      <c r="E8" s="126"/>
      <c r="F8" s="127">
        <v>28343</v>
      </c>
      <c r="G8" s="128"/>
      <c r="H8" s="129"/>
    </row>
    <row r="9" spans="1:8" x14ac:dyDescent="0.15">
      <c r="A9" s="110" t="s">
        <v>519</v>
      </c>
      <c r="B9" s="115"/>
      <c r="C9" s="116"/>
      <c r="D9" s="117">
        <v>53528</v>
      </c>
      <c r="E9" s="118"/>
      <c r="F9" s="119">
        <v>46440</v>
      </c>
      <c r="G9" s="120"/>
      <c r="H9" s="121"/>
    </row>
    <row r="10" spans="1:8" x14ac:dyDescent="0.15">
      <c r="A10" s="122"/>
      <c r="B10" s="123"/>
      <c r="C10" s="124"/>
      <c r="D10" s="125">
        <v>20686</v>
      </c>
      <c r="E10" s="126"/>
      <c r="F10" s="127">
        <v>27658</v>
      </c>
      <c r="G10" s="128"/>
      <c r="H10" s="129"/>
    </row>
    <row r="11" spans="1:8" x14ac:dyDescent="0.15">
      <c r="A11" s="110" t="s">
        <v>520</v>
      </c>
      <c r="B11" s="115"/>
      <c r="C11" s="116"/>
      <c r="D11" s="117">
        <v>58414</v>
      </c>
      <c r="E11" s="118"/>
      <c r="F11" s="119">
        <v>63257</v>
      </c>
      <c r="G11" s="120"/>
      <c r="H11" s="121"/>
    </row>
    <row r="12" spans="1:8" x14ac:dyDescent="0.15">
      <c r="A12" s="122"/>
      <c r="B12" s="123"/>
      <c r="C12" s="130"/>
      <c r="D12" s="125">
        <v>23549</v>
      </c>
      <c r="E12" s="126"/>
      <c r="F12" s="127">
        <v>27259</v>
      </c>
      <c r="G12" s="128"/>
      <c r="H12" s="129"/>
    </row>
    <row r="13" spans="1:8" x14ac:dyDescent="0.15">
      <c r="A13" s="110"/>
      <c r="B13" s="115"/>
      <c r="C13" s="131"/>
      <c r="D13" s="132">
        <v>63240</v>
      </c>
      <c r="E13" s="133"/>
      <c r="F13" s="134">
        <v>51527</v>
      </c>
      <c r="G13" s="135"/>
      <c r="H13" s="121"/>
    </row>
    <row r="14" spans="1:8" x14ac:dyDescent="0.15">
      <c r="A14" s="122"/>
      <c r="B14" s="123"/>
      <c r="C14" s="124"/>
      <c r="D14" s="125">
        <v>23485</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2.46</v>
      </c>
      <c r="C19" s="136">
        <f>ROUND(VALUE(SUBSTITUTE(実質収支比率等に係る経年分析!G$48,"▲","-")),2)</f>
        <v>2.4500000000000002</v>
      </c>
      <c r="D19" s="136">
        <f>ROUND(VALUE(SUBSTITUTE(実質収支比率等に係る経年分析!H$48,"▲","-")),2)</f>
        <v>2.0699999999999998</v>
      </c>
      <c r="E19" s="136">
        <f>ROUND(VALUE(SUBSTITUTE(実質収支比率等に係る経年分析!I$48,"▲","-")),2)</f>
        <v>2.37</v>
      </c>
      <c r="F19" s="136">
        <f>ROUND(VALUE(SUBSTITUTE(実質収支比率等に係る経年分析!J$48,"▲","-")),2)</f>
        <v>2.21</v>
      </c>
    </row>
    <row r="20" spans="1:11" x14ac:dyDescent="0.15">
      <c r="A20" s="136" t="s">
        <v>43</v>
      </c>
      <c r="B20" s="136">
        <f>ROUND(VALUE(SUBSTITUTE(実質収支比率等に係る経年分析!F$47,"▲","-")),2)</f>
        <v>6.91</v>
      </c>
      <c r="C20" s="136">
        <f>ROUND(VALUE(SUBSTITUTE(実質収支比率等に係る経年分析!G$47,"▲","-")),2)</f>
        <v>7.47</v>
      </c>
      <c r="D20" s="136">
        <f>ROUND(VALUE(SUBSTITUTE(実質収支比率等に係る経年分析!H$47,"▲","-")),2)</f>
        <v>8.36</v>
      </c>
      <c r="E20" s="136">
        <f>ROUND(VALUE(SUBSTITUTE(実質収支比率等に係る経年分析!I$47,"▲","-")),2)</f>
        <v>8.91</v>
      </c>
      <c r="F20" s="136">
        <f>ROUND(VALUE(SUBSTITUTE(実質収支比率等に係る経年分析!J$47,"▲","-")),2)</f>
        <v>8.98</v>
      </c>
    </row>
    <row r="21" spans="1:11" x14ac:dyDescent="0.15">
      <c r="A21" s="136" t="s">
        <v>44</v>
      </c>
      <c r="B21" s="136">
        <f>IF(ISNUMBER(VALUE(SUBSTITUTE(実質収支比率等に係る経年分析!F$49,"▲","-"))),ROUND(VALUE(SUBSTITUTE(実質収支比率等に係る経年分析!F$49,"▲","-")),2),NA())</f>
        <v>0.86</v>
      </c>
      <c r="C21" s="136">
        <f>IF(ISNUMBER(VALUE(SUBSTITUTE(実質収支比率等に係る経年分析!G$49,"▲","-"))),ROUND(VALUE(SUBSTITUTE(実質収支比率等に係る経年分析!G$49,"▲","-")),2),NA())</f>
        <v>1.22</v>
      </c>
      <c r="D21" s="136">
        <f>IF(ISNUMBER(VALUE(SUBSTITUTE(実質収支比率等に係る経年分析!H$49,"▲","-"))),ROUND(VALUE(SUBSTITUTE(実質収支比率等に係る経年分析!H$49,"▲","-")),2),NA())</f>
        <v>0.28999999999999998</v>
      </c>
      <c r="E21" s="136">
        <f>IF(ISNUMBER(VALUE(SUBSTITUTE(実質収支比率等に係る経年分析!I$49,"▲","-"))),ROUND(VALUE(SUBSTITUTE(実質収支比率等に係る経年分析!I$49,"▲","-")),2),NA())</f>
        <v>0.32</v>
      </c>
      <c r="F21" s="136">
        <f>IF(ISNUMBER(VALUE(SUBSTITUTE(実質収支比率等に係る経年分析!J$49,"▲","-"))),ROUND(VALUE(SUBSTITUTE(実質収支比率等に係る経年分析!J$49,"▲","-")),2),NA())</f>
        <v>-1.39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小松市簡易水道事業特別会計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小松市農業集落事業特別会計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0.34</v>
      </c>
    </row>
    <row r="31" spans="1:11" x14ac:dyDescent="0.15">
      <c r="A31" s="137" t="str">
        <f>IF(連結実質赤字比率に係る赤字・黒字の構成分析!C$39="",NA(),連結実質赤字比率に係る赤字・黒字の構成分析!C$39)</f>
        <v>小松市国民健康保険事業特別会計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0.54</v>
      </c>
    </row>
    <row r="32" spans="1:11" x14ac:dyDescent="0.15">
      <c r="A32" s="137" t="str">
        <f>IF(連結実質赤字比率に係る赤字・黒字の構成分析!C$38="",NA(),連結実質赤字比率に係る赤字・黒字の構成分析!C$38)</f>
        <v>小松市介護保険事業特別会計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v>
      </c>
    </row>
    <row r="33" spans="1:16" x14ac:dyDescent="0.15">
      <c r="A33" s="137" t="str">
        <f>IF(連結実質赤字比率に係る赤字・黒字の構成分析!C$37="",NA(),連結実質赤字比率に係る赤字・黒字の構成分析!C$37)</f>
        <v>小松市公共下水道事業会計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2.4500000000000002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2.4500000000000002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2.0699999999999998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2.2000000000000002</v>
      </c>
    </row>
    <row r="35" spans="1:16" x14ac:dyDescent="0.15">
      <c r="A35" s="137" t="str">
        <f>IF(連結実質赤字比率に係る赤字・黒字の構成分析!C$35="",NA(),連結実質赤字比率に係る赤字・黒字の構成分析!C$35)</f>
        <v>小松市水道事業会計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4.0599999999999996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8.36</v>
      </c>
    </row>
    <row r="36" spans="1:16" x14ac:dyDescent="0.15">
      <c r="A36" s="137" t="str">
        <f>IF(連結実質赤字比率に係る赤字・黒字の構成分析!C$34="",NA(),連結実質赤字比率に係る赤字・黒字の構成分析!C$34)</f>
        <v>国民健康保険小松市民病院事業会計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5690</v>
      </c>
      <c r="E42" s="138"/>
      <c r="F42" s="138"/>
      <c r="G42" s="138">
        <f>'実質公債費比率（分子）の構造'!L$52</f>
        <v>5860</v>
      </c>
      <c r="H42" s="138"/>
      <c r="I42" s="138"/>
      <c r="J42" s="138">
        <f>'実質公債費比率（分子）の構造'!M$52</f>
        <v>6029</v>
      </c>
      <c r="K42" s="138"/>
      <c r="L42" s="138"/>
      <c r="M42" s="138">
        <f>'実質公債費比率（分子）の構造'!N$52</f>
        <v>5883</v>
      </c>
      <c r="N42" s="138"/>
      <c r="O42" s="138"/>
      <c r="P42" s="138">
        <f>'実質公債費比率（分子）の構造'!O$52</f>
        <v>5864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60</v>
      </c>
      <c r="C44" s="138"/>
      <c r="D44" s="138"/>
      <c r="E44" s="138">
        <f>'実質公債費比率（分子）の構造'!L$50</f>
        <v>59</v>
      </c>
      <c r="F44" s="138"/>
      <c r="G44" s="138"/>
      <c r="H44" s="138">
        <f>'実質公債費比率（分子）の構造'!M$50</f>
        <v>57</v>
      </c>
      <c r="I44" s="138"/>
      <c r="J44" s="138"/>
      <c r="K44" s="138">
        <f>'実質公債費比率（分子）の構造'!N$50</f>
        <v>30</v>
      </c>
      <c r="L44" s="138"/>
      <c r="M44" s="138"/>
      <c r="N44" s="138">
        <f>'実質公債費比率（分子）の構造'!O$50</f>
        <v>29</v>
      </c>
      <c r="O44" s="138"/>
      <c r="P44" s="138"/>
    </row>
    <row r="45" spans="1:16" x14ac:dyDescent="0.15">
      <c r="A45" s="138" t="s">
        <v>54</v>
      </c>
      <c r="B45" s="138">
        <f>'実質公債費比率（分子）の構造'!K$49</f>
        <v>3</v>
      </c>
      <c r="C45" s="138"/>
      <c r="D45" s="138"/>
      <c r="E45" s="138">
        <f>'実質公債費比率（分子）の構造'!L$49</f>
        <v>3</v>
      </c>
      <c r="F45" s="138"/>
      <c r="G45" s="138"/>
      <c r="H45" s="138">
        <f>'実質公債費比率（分子）の構造'!M$49</f>
        <v>3</v>
      </c>
      <c r="I45" s="138"/>
      <c r="J45" s="138"/>
      <c r="K45" s="138">
        <f>'実質公債費比率（分子）の構造'!N$49</f>
        <v>2</v>
      </c>
      <c r="L45" s="138"/>
      <c r="M45" s="138"/>
      <c r="N45" s="138">
        <f>'実質公債費比率（分子）の構造'!O$49</f>
        <v>2</v>
      </c>
      <c r="O45" s="138"/>
      <c r="P45" s="138"/>
    </row>
    <row r="46" spans="1:16" x14ac:dyDescent="0.15">
      <c r="A46" s="138" t="s">
        <v>55</v>
      </c>
      <c r="B46" s="138">
        <f>'実質公債費比率（分子）の構造'!K$48</f>
        <v>2385</v>
      </c>
      <c r="C46" s="138"/>
      <c r="D46" s="138"/>
      <c r="E46" s="138">
        <f>'実質公債費比率（分子）の構造'!L$48</f>
        <v>2403</v>
      </c>
      <c r="F46" s="138"/>
      <c r="G46" s="138"/>
      <c r="H46" s="138">
        <f>'実質公債費比率（分子）の構造'!M$48</f>
        <v>2425</v>
      </c>
      <c r="I46" s="138"/>
      <c r="J46" s="138"/>
      <c r="K46" s="138">
        <f>'実質公債費比率（分子）の構造'!N$48</f>
        <v>2517</v>
      </c>
      <c r="L46" s="138"/>
      <c r="M46" s="138"/>
      <c r="N46" s="138">
        <f>'実質公債費比率（分子）の構造'!O$48</f>
        <v>2507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6706</v>
      </c>
      <c r="C49" s="138"/>
      <c r="D49" s="138"/>
      <c r="E49" s="138">
        <f>'実質公債費比率（分子）の構造'!L$45</f>
        <v>6647</v>
      </c>
      <c r="F49" s="138"/>
      <c r="G49" s="138"/>
      <c r="H49" s="138">
        <f>'実質公債費比率（分子）の構造'!M$45</f>
        <v>6529</v>
      </c>
      <c r="I49" s="138"/>
      <c r="J49" s="138"/>
      <c r="K49" s="138">
        <f>'実質公債費比率（分子）の構造'!N$45</f>
        <v>6545</v>
      </c>
      <c r="L49" s="138"/>
      <c r="M49" s="138"/>
      <c r="N49" s="138">
        <f>'実質公債費比率（分子）の構造'!O$45</f>
        <v>6515</v>
      </c>
      <c r="O49" s="138"/>
      <c r="P49" s="138"/>
    </row>
    <row r="50" spans="1:16" x14ac:dyDescent="0.15">
      <c r="A50" s="138" t="s">
        <v>59</v>
      </c>
      <c r="B50" s="138" t="e">
        <f>NA()</f>
        <v>#N/A</v>
      </c>
      <c r="C50" s="138">
        <f>IF(ISNUMBER('実質公債費比率（分子）の構造'!K$53),'実質公債費比率（分子）の構造'!K$53,NA())</f>
        <v>3464</v>
      </c>
      <c r="D50" s="138" t="e">
        <f>NA()</f>
        <v>#N/A</v>
      </c>
      <c r="E50" s="138" t="e">
        <f>NA()</f>
        <v>#N/A</v>
      </c>
      <c r="F50" s="138">
        <f>IF(ISNUMBER('実質公債費比率（分子）の構造'!L$53),'実質公債費比率（分子）の構造'!L$53,NA())</f>
        <v>3252</v>
      </c>
      <c r="G50" s="138" t="e">
        <f>NA()</f>
        <v>#N/A</v>
      </c>
      <c r="H50" s="138" t="e">
        <f>NA()</f>
        <v>#N/A</v>
      </c>
      <c r="I50" s="138">
        <f>IF(ISNUMBER('実質公債費比率（分子）の構造'!M$53),'実質公債費比率（分子）の構造'!M$53,NA())</f>
        <v>2985</v>
      </c>
      <c r="J50" s="138" t="e">
        <f>NA()</f>
        <v>#N/A</v>
      </c>
      <c r="K50" s="138" t="e">
        <f>NA()</f>
        <v>#N/A</v>
      </c>
      <c r="L50" s="138">
        <f>IF(ISNUMBER('実質公債費比率（分子）の構造'!N$53),'実質公債費比率（分子）の構造'!N$53,NA())</f>
        <v>3211</v>
      </c>
      <c r="M50" s="138" t="e">
        <f>NA()</f>
        <v>#N/A</v>
      </c>
      <c r="N50" s="138" t="e">
        <f>NA()</f>
        <v>#N/A</v>
      </c>
      <c r="O50" s="138">
        <f>IF(ISNUMBER('実質公債費比率（分子）の構造'!O$53),'実質公債費比率（分子）の構造'!O$53,NA())</f>
        <v>3189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61405</v>
      </c>
      <c r="E56" s="137"/>
      <c r="F56" s="137"/>
      <c r="G56" s="137">
        <f>'将来負担比率（分子）の構造'!J$52</f>
        <v>61034</v>
      </c>
      <c r="H56" s="137"/>
      <c r="I56" s="137"/>
      <c r="J56" s="137">
        <f>'将来負担比率（分子）の構造'!K$52</f>
        <v>59943</v>
      </c>
      <c r="K56" s="137"/>
      <c r="L56" s="137"/>
      <c r="M56" s="137">
        <f>'将来負担比率（分子）の構造'!L$52</f>
        <v>58832</v>
      </c>
      <c r="N56" s="137"/>
      <c r="O56" s="137"/>
      <c r="P56" s="137">
        <f>'将来負担比率（分子）の構造'!M$52</f>
        <v>58005</v>
      </c>
    </row>
    <row r="57" spans="1:16" x14ac:dyDescent="0.15">
      <c r="A57" s="137" t="s">
        <v>36</v>
      </c>
      <c r="B57" s="137"/>
      <c r="C57" s="137"/>
      <c r="D57" s="137">
        <f>'将来負担比率（分子）の構造'!I$51</f>
        <v>15832</v>
      </c>
      <c r="E57" s="137"/>
      <c r="F57" s="137"/>
      <c r="G57" s="137">
        <f>'将来負担比率（分子）の構造'!J$51</f>
        <v>15593</v>
      </c>
      <c r="H57" s="137"/>
      <c r="I57" s="137"/>
      <c r="J57" s="137">
        <f>'将来負担比率（分子）の構造'!K$51</f>
        <v>14251</v>
      </c>
      <c r="K57" s="137"/>
      <c r="L57" s="137"/>
      <c r="M57" s="137">
        <f>'将来負担比率（分子）の構造'!L$51</f>
        <v>14377</v>
      </c>
      <c r="N57" s="137"/>
      <c r="O57" s="137"/>
      <c r="P57" s="137">
        <f>'将来負担比率（分子）の構造'!M$51</f>
        <v>14265</v>
      </c>
    </row>
    <row r="58" spans="1:16" x14ac:dyDescent="0.15">
      <c r="A58" s="137" t="s">
        <v>35</v>
      </c>
      <c r="B58" s="137"/>
      <c r="C58" s="137"/>
      <c r="D58" s="137">
        <f>'将来負担比率（分子）の構造'!I$50</f>
        <v>3685</v>
      </c>
      <c r="E58" s="137"/>
      <c r="F58" s="137"/>
      <c r="G58" s="137">
        <f>'将来負担比率（分子）の構造'!J$50</f>
        <v>4208</v>
      </c>
      <c r="H58" s="137"/>
      <c r="I58" s="137"/>
      <c r="J58" s="137">
        <f>'将来負担比率（分子）の構造'!K$50</f>
        <v>4650</v>
      </c>
      <c r="K58" s="137"/>
      <c r="L58" s="137"/>
      <c r="M58" s="137">
        <f>'将来負担比率（分子）の構造'!L$50</f>
        <v>4974</v>
      </c>
      <c r="N58" s="137"/>
      <c r="O58" s="137"/>
      <c r="P58" s="137">
        <f>'将来負担比率（分子）の構造'!M$50</f>
        <v>5245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167</v>
      </c>
      <c r="C61" s="137"/>
      <c r="D61" s="137"/>
      <c r="E61" s="137">
        <f>'将来負担比率（分子）の構造'!J$46</f>
        <v>447</v>
      </c>
      <c r="F61" s="137"/>
      <c r="G61" s="137"/>
      <c r="H61" s="137">
        <f>'将来負担比率（分子）の構造'!K$46</f>
        <v>5</v>
      </c>
      <c r="I61" s="137"/>
      <c r="J61" s="137"/>
      <c r="K61" s="137">
        <f>'将来負担比率（分子）の構造'!L$46</f>
        <v>314</v>
      </c>
      <c r="L61" s="137"/>
      <c r="M61" s="137"/>
      <c r="N61" s="137">
        <f>'将来負担比率（分子）の構造'!M$46</f>
        <v>357</v>
      </c>
      <c r="O61" s="137"/>
      <c r="P61" s="137"/>
    </row>
    <row r="62" spans="1:16" x14ac:dyDescent="0.15">
      <c r="A62" s="137" t="s">
        <v>29</v>
      </c>
      <c r="B62" s="137">
        <f>'将来負担比率（分子）の構造'!I$45</f>
        <v>5587</v>
      </c>
      <c r="C62" s="137"/>
      <c r="D62" s="137"/>
      <c r="E62" s="137">
        <f>'将来負担比率（分子）の構造'!J$45</f>
        <v>5190</v>
      </c>
      <c r="F62" s="137"/>
      <c r="G62" s="137"/>
      <c r="H62" s="137">
        <f>'将来負担比率（分子）の構造'!K$45</f>
        <v>4677</v>
      </c>
      <c r="I62" s="137"/>
      <c r="J62" s="137"/>
      <c r="K62" s="137">
        <f>'将来負担比率（分子）の構造'!L$45</f>
        <v>4473</v>
      </c>
      <c r="L62" s="137"/>
      <c r="M62" s="137"/>
      <c r="N62" s="137">
        <f>'将来負担比率（分子）の構造'!M$45</f>
        <v>4685</v>
      </c>
      <c r="O62" s="137"/>
      <c r="P62" s="137"/>
    </row>
    <row r="63" spans="1:16" x14ac:dyDescent="0.15">
      <c r="A63" s="137" t="s">
        <v>28</v>
      </c>
      <c r="B63" s="137">
        <f>'将来負担比率（分子）の構造'!I$44</f>
        <v>23</v>
      </c>
      <c r="C63" s="137"/>
      <c r="D63" s="137"/>
      <c r="E63" s="137">
        <f>'将来負担比率（分子）の構造'!J$44</f>
        <v>20</v>
      </c>
      <c r="F63" s="137"/>
      <c r="G63" s="137"/>
      <c r="H63" s="137">
        <f>'将来負担比率（分子）の構造'!K$44</f>
        <v>17</v>
      </c>
      <c r="I63" s="137"/>
      <c r="J63" s="137"/>
      <c r="K63" s="137">
        <f>'将来負担比率（分子）の構造'!L$44</f>
        <v>12</v>
      </c>
      <c r="L63" s="137"/>
      <c r="M63" s="137"/>
      <c r="N63" s="137">
        <f>'将来負担比率（分子）の構造'!M$44</f>
        <v>9</v>
      </c>
      <c r="O63" s="137"/>
      <c r="P63" s="137"/>
    </row>
    <row r="64" spans="1:16" x14ac:dyDescent="0.15">
      <c r="A64" s="137" t="s">
        <v>27</v>
      </c>
      <c r="B64" s="137">
        <f>'将来負担比率（分子）の構造'!I$43</f>
        <v>41206</v>
      </c>
      <c r="C64" s="137"/>
      <c r="D64" s="137"/>
      <c r="E64" s="137">
        <f>'将来負担比率（分子）の構造'!J$43</f>
        <v>40722</v>
      </c>
      <c r="F64" s="137"/>
      <c r="G64" s="137"/>
      <c r="H64" s="137">
        <f>'将来負担比率（分子）の構造'!K$43</f>
        <v>40291</v>
      </c>
      <c r="I64" s="137"/>
      <c r="J64" s="137"/>
      <c r="K64" s="137">
        <f>'将来負担比率（分子）の構造'!L$43</f>
        <v>39245</v>
      </c>
      <c r="L64" s="137"/>
      <c r="M64" s="137"/>
      <c r="N64" s="137">
        <f>'将来負担比率（分子）の構造'!M$43</f>
        <v>38454</v>
      </c>
      <c r="O64" s="137"/>
      <c r="P64" s="137"/>
    </row>
    <row r="65" spans="1:16" x14ac:dyDescent="0.15">
      <c r="A65" s="137" t="s">
        <v>26</v>
      </c>
      <c r="B65" s="137">
        <f>'将来負担比率（分子）の構造'!I$42</f>
        <v>2530</v>
      </c>
      <c r="C65" s="137"/>
      <c r="D65" s="137"/>
      <c r="E65" s="137">
        <f>'将来負担比率（分子）の構造'!J$42</f>
        <v>2178</v>
      </c>
      <c r="F65" s="137"/>
      <c r="G65" s="137"/>
      <c r="H65" s="137">
        <f>'将来負担比率（分子）の構造'!K$42</f>
        <v>1847</v>
      </c>
      <c r="I65" s="137"/>
      <c r="J65" s="137"/>
      <c r="K65" s="137">
        <f>'将来負担比率（分子）の構造'!L$42</f>
        <v>1659</v>
      </c>
      <c r="L65" s="137"/>
      <c r="M65" s="137"/>
      <c r="N65" s="137">
        <f>'将来負担比率（分子）の構造'!M$42</f>
        <v>1517</v>
      </c>
      <c r="O65" s="137"/>
      <c r="P65" s="137"/>
    </row>
    <row r="66" spans="1:16" x14ac:dyDescent="0.15">
      <c r="A66" s="137" t="s">
        <v>25</v>
      </c>
      <c r="B66" s="137">
        <f>'将来負担比率（分子）の構造'!I$41</f>
        <v>70905</v>
      </c>
      <c r="C66" s="137"/>
      <c r="D66" s="137"/>
      <c r="E66" s="137">
        <f>'将来負担比率（分子）の構造'!J$41</f>
        <v>70660</v>
      </c>
      <c r="F66" s="137"/>
      <c r="G66" s="137"/>
      <c r="H66" s="137">
        <f>'将来負担比率（分子）の構造'!K$41</f>
        <v>68824</v>
      </c>
      <c r="I66" s="137"/>
      <c r="J66" s="137"/>
      <c r="K66" s="137">
        <f>'将来負担比率（分子）の構造'!L$41</f>
        <v>66589</v>
      </c>
      <c r="L66" s="137"/>
      <c r="M66" s="137"/>
      <c r="N66" s="137">
        <f>'将来負担比率（分子）の構造'!M$41</f>
        <v>65595</v>
      </c>
      <c r="O66" s="137"/>
      <c r="P66" s="137"/>
    </row>
    <row r="67" spans="1:16" x14ac:dyDescent="0.15">
      <c r="A67" s="137" t="s">
        <v>63</v>
      </c>
      <c r="B67" s="137" t="e">
        <f>NA()</f>
        <v>#N/A</v>
      </c>
      <c r="C67" s="137">
        <f>IF(ISNUMBER('将来負担比率（分子）の構造'!I$53), IF('将来負担比率（分子）の構造'!I$53 &lt; 0, 0, '将来負担比率（分子）の構造'!I$53), NA())</f>
        <v>39496</v>
      </c>
      <c r="D67" s="137" t="e">
        <f>NA()</f>
        <v>#N/A</v>
      </c>
      <c r="E67" s="137" t="e">
        <f>NA()</f>
        <v>#N/A</v>
      </c>
      <c r="F67" s="137">
        <f>IF(ISNUMBER('将来負担比率（分子）の構造'!J$53), IF('将来負担比率（分子）の構造'!J$53 &lt; 0, 0, '将来負担比率（分子）の構造'!J$53), NA())</f>
        <v>38383</v>
      </c>
      <c r="G67" s="137" t="e">
        <f>NA()</f>
        <v>#N/A</v>
      </c>
      <c r="H67" s="137" t="e">
        <f>NA()</f>
        <v>#N/A</v>
      </c>
      <c r="I67" s="137">
        <f>IF(ISNUMBER('将来負担比率（分子）の構造'!K$53), IF('将来負担比率（分子）の構造'!K$53 &lt; 0, 0, '将来負担比率（分子）の構造'!K$53), NA())</f>
        <v>36817</v>
      </c>
      <c r="J67" s="137" t="e">
        <f>NA()</f>
        <v>#N/A</v>
      </c>
      <c r="K67" s="137" t="e">
        <f>NA()</f>
        <v>#N/A</v>
      </c>
      <c r="L67" s="137">
        <f>IF(ISNUMBER('将来負担比率（分子）の構造'!L$53), IF('将来負担比率（分子）の構造'!L$53 &lt; 0, 0, '将来負担比率（分子）の構造'!L$53), NA())</f>
        <v>34108</v>
      </c>
      <c r="M67" s="137" t="e">
        <f>NA()</f>
        <v>#N/A</v>
      </c>
      <c r="N67" s="137" t="e">
        <f>NA()</f>
        <v>#N/A</v>
      </c>
      <c r="O67" s="137">
        <f>IF(ISNUMBER('将来負担比率（分子）の構造'!M$53), IF('将来負担比率（分子）の構造'!M$53 &lt; 0, 0, '将来負担比率（分子）の構造'!M$53), NA())</f>
        <v>33101</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15495900</v>
      </c>
      <c r="S5" s="615"/>
      <c r="T5" s="615"/>
      <c r="U5" s="615"/>
      <c r="V5" s="615"/>
      <c r="W5" s="615"/>
      <c r="X5" s="615"/>
      <c r="Y5" s="616"/>
      <c r="Z5" s="617">
        <v>35.799999999999997</v>
      </c>
      <c r="AA5" s="617"/>
      <c r="AB5" s="617"/>
      <c r="AC5" s="617"/>
      <c r="AD5" s="618">
        <v>14587450</v>
      </c>
      <c r="AE5" s="618"/>
      <c r="AF5" s="618"/>
      <c r="AG5" s="618"/>
      <c r="AH5" s="618"/>
      <c r="AI5" s="618"/>
      <c r="AJ5" s="618"/>
      <c r="AK5" s="618"/>
      <c r="AL5" s="619">
        <v>63.2</v>
      </c>
      <c r="AM5" s="620"/>
      <c r="AN5" s="620"/>
      <c r="AO5" s="621"/>
      <c r="AP5" s="611" t="s">
        <v>210</v>
      </c>
      <c r="AQ5" s="612"/>
      <c r="AR5" s="612"/>
      <c r="AS5" s="612"/>
      <c r="AT5" s="612"/>
      <c r="AU5" s="612"/>
      <c r="AV5" s="612"/>
      <c r="AW5" s="612"/>
      <c r="AX5" s="612"/>
      <c r="AY5" s="612"/>
      <c r="AZ5" s="612"/>
      <c r="BA5" s="612"/>
      <c r="BB5" s="612"/>
      <c r="BC5" s="612"/>
      <c r="BD5" s="612"/>
      <c r="BE5" s="612"/>
      <c r="BF5" s="613"/>
      <c r="BG5" s="625">
        <v>14538343</v>
      </c>
      <c r="BH5" s="626"/>
      <c r="BI5" s="626"/>
      <c r="BJ5" s="626"/>
      <c r="BK5" s="626"/>
      <c r="BL5" s="626"/>
      <c r="BM5" s="626"/>
      <c r="BN5" s="627"/>
      <c r="BO5" s="628">
        <v>93.8</v>
      </c>
      <c r="BP5" s="628"/>
      <c r="BQ5" s="628"/>
      <c r="BR5" s="628"/>
      <c r="BS5" s="629">
        <v>188238</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340712</v>
      </c>
      <c r="S6" s="626"/>
      <c r="T6" s="626"/>
      <c r="U6" s="626"/>
      <c r="V6" s="626"/>
      <c r="W6" s="626"/>
      <c r="X6" s="626"/>
      <c r="Y6" s="627"/>
      <c r="Z6" s="628">
        <v>0.8</v>
      </c>
      <c r="AA6" s="628"/>
      <c r="AB6" s="628"/>
      <c r="AC6" s="628"/>
      <c r="AD6" s="629">
        <v>340712</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14538343</v>
      </c>
      <c r="BH6" s="626"/>
      <c r="BI6" s="626"/>
      <c r="BJ6" s="626"/>
      <c r="BK6" s="626"/>
      <c r="BL6" s="626"/>
      <c r="BM6" s="626"/>
      <c r="BN6" s="627"/>
      <c r="BO6" s="628">
        <v>93.8</v>
      </c>
      <c r="BP6" s="628"/>
      <c r="BQ6" s="628"/>
      <c r="BR6" s="628"/>
      <c r="BS6" s="629">
        <v>188238</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354465</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354237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14364</v>
      </c>
      <c r="S7" s="626"/>
      <c r="T7" s="626"/>
      <c r="U7" s="626"/>
      <c r="V7" s="626"/>
      <c r="W7" s="626"/>
      <c r="X7" s="626"/>
      <c r="Y7" s="627"/>
      <c r="Z7" s="628">
        <v>0</v>
      </c>
      <c r="AA7" s="628"/>
      <c r="AB7" s="628"/>
      <c r="AC7" s="628"/>
      <c r="AD7" s="629">
        <v>14364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6855113</v>
      </c>
      <c r="BH7" s="626"/>
      <c r="BI7" s="626"/>
      <c r="BJ7" s="626"/>
      <c r="BK7" s="626"/>
      <c r="BL7" s="626"/>
      <c r="BM7" s="626"/>
      <c r="BN7" s="627"/>
      <c r="BO7" s="628">
        <v>44.2</v>
      </c>
      <c r="BP7" s="628"/>
      <c r="BQ7" s="628"/>
      <c r="BR7" s="628"/>
      <c r="BS7" s="629">
        <v>188238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3848107</v>
      </c>
      <c r="CS7" s="626"/>
      <c r="CT7" s="626"/>
      <c r="CU7" s="626"/>
      <c r="CV7" s="626"/>
      <c r="CW7" s="626"/>
      <c r="CX7" s="626"/>
      <c r="CY7" s="627"/>
      <c r="CZ7" s="628">
        <v>9</v>
      </c>
      <c r="DA7" s="628"/>
      <c r="DB7" s="628"/>
      <c r="DC7" s="628"/>
      <c r="DD7" s="634">
        <v>291300</v>
      </c>
      <c r="DE7" s="626"/>
      <c r="DF7" s="626"/>
      <c r="DG7" s="626"/>
      <c r="DH7" s="626"/>
      <c r="DI7" s="626"/>
      <c r="DJ7" s="626"/>
      <c r="DK7" s="626"/>
      <c r="DL7" s="626"/>
      <c r="DM7" s="626"/>
      <c r="DN7" s="626"/>
      <c r="DO7" s="626"/>
      <c r="DP7" s="627"/>
      <c r="DQ7" s="634">
        <v>2769918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46031</v>
      </c>
      <c r="S8" s="626"/>
      <c r="T8" s="626"/>
      <c r="U8" s="626"/>
      <c r="V8" s="626"/>
      <c r="W8" s="626"/>
      <c r="X8" s="626"/>
      <c r="Y8" s="627"/>
      <c r="Z8" s="628">
        <v>0.1</v>
      </c>
      <c r="AA8" s="628"/>
      <c r="AB8" s="628"/>
      <c r="AC8" s="628"/>
      <c r="AD8" s="629">
        <v>46031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195305</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13993340</v>
      </c>
      <c r="CS8" s="626"/>
      <c r="CT8" s="626"/>
      <c r="CU8" s="626"/>
      <c r="CV8" s="626"/>
      <c r="CW8" s="626"/>
      <c r="CX8" s="626"/>
      <c r="CY8" s="627"/>
      <c r="CZ8" s="628">
        <v>32.799999999999997</v>
      </c>
      <c r="DA8" s="628"/>
      <c r="DB8" s="628"/>
      <c r="DC8" s="628"/>
      <c r="DD8" s="634">
        <v>192641</v>
      </c>
      <c r="DE8" s="626"/>
      <c r="DF8" s="626"/>
      <c r="DG8" s="626"/>
      <c r="DH8" s="626"/>
      <c r="DI8" s="626"/>
      <c r="DJ8" s="626"/>
      <c r="DK8" s="626"/>
      <c r="DL8" s="626"/>
      <c r="DM8" s="626"/>
      <c r="DN8" s="626"/>
      <c r="DO8" s="626"/>
      <c r="DP8" s="627"/>
      <c r="DQ8" s="634">
        <v>6899107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28735</v>
      </c>
      <c r="S9" s="626"/>
      <c r="T9" s="626"/>
      <c r="U9" s="626"/>
      <c r="V9" s="626"/>
      <c r="W9" s="626"/>
      <c r="X9" s="626"/>
      <c r="Y9" s="627"/>
      <c r="Z9" s="628">
        <v>0.1</v>
      </c>
      <c r="AA9" s="628"/>
      <c r="AB9" s="628"/>
      <c r="AC9" s="628"/>
      <c r="AD9" s="629">
        <v>28735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5393842</v>
      </c>
      <c r="BH9" s="626"/>
      <c r="BI9" s="626"/>
      <c r="BJ9" s="626"/>
      <c r="BK9" s="626"/>
      <c r="BL9" s="626"/>
      <c r="BM9" s="626"/>
      <c r="BN9" s="627"/>
      <c r="BO9" s="628">
        <v>34.799999999999997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3399637</v>
      </c>
      <c r="CS9" s="626"/>
      <c r="CT9" s="626"/>
      <c r="CU9" s="626"/>
      <c r="CV9" s="626"/>
      <c r="CW9" s="626"/>
      <c r="CX9" s="626"/>
      <c r="CY9" s="627"/>
      <c r="CZ9" s="628">
        <v>8</v>
      </c>
      <c r="DA9" s="628"/>
      <c r="DB9" s="628"/>
      <c r="DC9" s="628"/>
      <c r="DD9" s="634">
        <v>1124657</v>
      </c>
      <c r="DE9" s="626"/>
      <c r="DF9" s="626"/>
      <c r="DG9" s="626"/>
      <c r="DH9" s="626"/>
      <c r="DI9" s="626"/>
      <c r="DJ9" s="626"/>
      <c r="DK9" s="626"/>
      <c r="DL9" s="626"/>
      <c r="DM9" s="626"/>
      <c r="DN9" s="626"/>
      <c r="DO9" s="626"/>
      <c r="DP9" s="627"/>
      <c r="DQ9" s="634">
        <v>2113840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2012109</v>
      </c>
      <c r="S10" s="626"/>
      <c r="T10" s="626"/>
      <c r="U10" s="626"/>
      <c r="V10" s="626"/>
      <c r="W10" s="626"/>
      <c r="X10" s="626"/>
      <c r="Y10" s="627"/>
      <c r="Z10" s="628">
        <v>4.7</v>
      </c>
      <c r="AA10" s="628"/>
      <c r="AB10" s="628"/>
      <c r="AC10" s="628"/>
      <c r="AD10" s="629">
        <v>2012109</v>
      </c>
      <c r="AE10" s="629"/>
      <c r="AF10" s="629"/>
      <c r="AG10" s="629"/>
      <c r="AH10" s="629"/>
      <c r="AI10" s="629"/>
      <c r="AJ10" s="629"/>
      <c r="AK10" s="629"/>
      <c r="AL10" s="630">
        <v>8.6999999999999993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307679</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14119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13052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63892</v>
      </c>
      <c r="S11" s="626"/>
      <c r="T11" s="626"/>
      <c r="U11" s="626"/>
      <c r="V11" s="626"/>
      <c r="W11" s="626"/>
      <c r="X11" s="626"/>
      <c r="Y11" s="627"/>
      <c r="Z11" s="628">
        <v>0.1</v>
      </c>
      <c r="AA11" s="628"/>
      <c r="AB11" s="628"/>
      <c r="AC11" s="628"/>
      <c r="AD11" s="629">
        <v>63892</v>
      </c>
      <c r="AE11" s="629"/>
      <c r="AF11" s="629"/>
      <c r="AG11" s="629"/>
      <c r="AH11" s="629"/>
      <c r="AI11" s="629"/>
      <c r="AJ11" s="629"/>
      <c r="AK11" s="629"/>
      <c r="AL11" s="630">
        <v>0.3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958287</v>
      </c>
      <c r="BH11" s="626"/>
      <c r="BI11" s="626"/>
      <c r="BJ11" s="626"/>
      <c r="BK11" s="626"/>
      <c r="BL11" s="626"/>
      <c r="BM11" s="626"/>
      <c r="BN11" s="627"/>
      <c r="BO11" s="628">
        <v>6.2</v>
      </c>
      <c r="BP11" s="628"/>
      <c r="BQ11" s="628"/>
      <c r="BR11" s="628"/>
      <c r="BS11" s="634">
        <v>188238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1499682</v>
      </c>
      <c r="CS11" s="626"/>
      <c r="CT11" s="626"/>
      <c r="CU11" s="626"/>
      <c r="CV11" s="626"/>
      <c r="CW11" s="626"/>
      <c r="CX11" s="626"/>
      <c r="CY11" s="627"/>
      <c r="CZ11" s="628">
        <v>3.5</v>
      </c>
      <c r="DA11" s="628"/>
      <c r="DB11" s="628"/>
      <c r="DC11" s="628"/>
      <c r="DD11" s="634">
        <v>723647</v>
      </c>
      <c r="DE11" s="626"/>
      <c r="DF11" s="626"/>
      <c r="DG11" s="626"/>
      <c r="DH11" s="626"/>
      <c r="DI11" s="626"/>
      <c r="DJ11" s="626"/>
      <c r="DK11" s="626"/>
      <c r="DL11" s="626"/>
      <c r="DM11" s="626"/>
      <c r="DN11" s="626"/>
      <c r="DO11" s="626"/>
      <c r="DP11" s="627"/>
      <c r="DQ11" s="634">
        <v>666193</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6704665</v>
      </c>
      <c r="BH12" s="626"/>
      <c r="BI12" s="626"/>
      <c r="BJ12" s="626"/>
      <c r="BK12" s="626"/>
      <c r="BL12" s="626"/>
      <c r="BM12" s="626"/>
      <c r="BN12" s="627"/>
      <c r="BO12" s="628">
        <v>43.3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1132401</v>
      </c>
      <c r="CS12" s="626"/>
      <c r="CT12" s="626"/>
      <c r="CU12" s="626"/>
      <c r="CV12" s="626"/>
      <c r="CW12" s="626"/>
      <c r="CX12" s="626"/>
      <c r="CY12" s="627"/>
      <c r="CZ12" s="628">
        <v>2.7</v>
      </c>
      <c r="DA12" s="628"/>
      <c r="DB12" s="628"/>
      <c r="DC12" s="628"/>
      <c r="DD12" s="634">
        <v>232919</v>
      </c>
      <c r="DE12" s="626"/>
      <c r="DF12" s="626"/>
      <c r="DG12" s="626"/>
      <c r="DH12" s="626"/>
      <c r="DI12" s="626"/>
      <c r="DJ12" s="626"/>
      <c r="DK12" s="626"/>
      <c r="DL12" s="626"/>
      <c r="DM12" s="626"/>
      <c r="DN12" s="626"/>
      <c r="DO12" s="626"/>
      <c r="DP12" s="627"/>
      <c r="DQ12" s="634">
        <v>477363</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77826</v>
      </c>
      <c r="S13" s="626"/>
      <c r="T13" s="626"/>
      <c r="U13" s="626"/>
      <c r="V13" s="626"/>
      <c r="W13" s="626"/>
      <c r="X13" s="626"/>
      <c r="Y13" s="627"/>
      <c r="Z13" s="628">
        <v>0.2</v>
      </c>
      <c r="AA13" s="628"/>
      <c r="AB13" s="628"/>
      <c r="AC13" s="628"/>
      <c r="AD13" s="629">
        <v>77826</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6685671</v>
      </c>
      <c r="BH13" s="626"/>
      <c r="BI13" s="626"/>
      <c r="BJ13" s="626"/>
      <c r="BK13" s="626"/>
      <c r="BL13" s="626"/>
      <c r="BM13" s="626"/>
      <c r="BN13" s="627"/>
      <c r="BO13" s="628">
        <v>43.1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5550178</v>
      </c>
      <c r="CS13" s="626"/>
      <c r="CT13" s="626"/>
      <c r="CU13" s="626"/>
      <c r="CV13" s="626"/>
      <c r="CW13" s="626"/>
      <c r="CX13" s="626"/>
      <c r="CY13" s="627"/>
      <c r="CZ13" s="628">
        <v>13</v>
      </c>
      <c r="DA13" s="628"/>
      <c r="DB13" s="628"/>
      <c r="DC13" s="628"/>
      <c r="DD13" s="634">
        <v>2275437</v>
      </c>
      <c r="DE13" s="626"/>
      <c r="DF13" s="626"/>
      <c r="DG13" s="626"/>
      <c r="DH13" s="626"/>
      <c r="DI13" s="626"/>
      <c r="DJ13" s="626"/>
      <c r="DK13" s="626"/>
      <c r="DL13" s="626"/>
      <c r="DM13" s="626"/>
      <c r="DN13" s="626"/>
      <c r="DO13" s="626"/>
      <c r="DP13" s="627"/>
      <c r="DQ13" s="634">
        <v>3789198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253325</v>
      </c>
      <c r="BH14" s="626"/>
      <c r="BI14" s="626"/>
      <c r="BJ14" s="626"/>
      <c r="BK14" s="626"/>
      <c r="BL14" s="626"/>
      <c r="BM14" s="626"/>
      <c r="BN14" s="627"/>
      <c r="BO14" s="628">
        <v>1.6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1943799</v>
      </c>
      <c r="CS14" s="626"/>
      <c r="CT14" s="626"/>
      <c r="CU14" s="626"/>
      <c r="CV14" s="626"/>
      <c r="CW14" s="626"/>
      <c r="CX14" s="626"/>
      <c r="CY14" s="627"/>
      <c r="CZ14" s="628">
        <v>4.5999999999999996</v>
      </c>
      <c r="DA14" s="628"/>
      <c r="DB14" s="628"/>
      <c r="DC14" s="628"/>
      <c r="DD14" s="634">
        <v>881464</v>
      </c>
      <c r="DE14" s="626"/>
      <c r="DF14" s="626"/>
      <c r="DG14" s="626"/>
      <c r="DH14" s="626"/>
      <c r="DI14" s="626"/>
      <c r="DJ14" s="626"/>
      <c r="DK14" s="626"/>
      <c r="DL14" s="626"/>
      <c r="DM14" s="626"/>
      <c r="DN14" s="626"/>
      <c r="DO14" s="626"/>
      <c r="DP14" s="627"/>
      <c r="DQ14" s="634">
        <v>1055627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63932</v>
      </c>
      <c r="S15" s="626"/>
      <c r="T15" s="626"/>
      <c r="U15" s="626"/>
      <c r="V15" s="626"/>
      <c r="W15" s="626"/>
      <c r="X15" s="626"/>
      <c r="Y15" s="627"/>
      <c r="Z15" s="628">
        <v>0.1</v>
      </c>
      <c r="AA15" s="628"/>
      <c r="AB15" s="628"/>
      <c r="AC15" s="628"/>
      <c r="AD15" s="629">
        <v>63932</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725240</v>
      </c>
      <c r="BH15" s="626"/>
      <c r="BI15" s="626"/>
      <c r="BJ15" s="626"/>
      <c r="BK15" s="626"/>
      <c r="BL15" s="626"/>
      <c r="BM15" s="626"/>
      <c r="BN15" s="627"/>
      <c r="BO15" s="628">
        <v>4.7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4417887</v>
      </c>
      <c r="CS15" s="626"/>
      <c r="CT15" s="626"/>
      <c r="CU15" s="626"/>
      <c r="CV15" s="626"/>
      <c r="CW15" s="626"/>
      <c r="CX15" s="626"/>
      <c r="CY15" s="627"/>
      <c r="CZ15" s="628">
        <v>10.4</v>
      </c>
      <c r="DA15" s="628"/>
      <c r="DB15" s="628"/>
      <c r="DC15" s="628"/>
      <c r="DD15" s="634">
        <v>624885</v>
      </c>
      <c r="DE15" s="626"/>
      <c r="DF15" s="626"/>
      <c r="DG15" s="626"/>
      <c r="DH15" s="626"/>
      <c r="DI15" s="626"/>
      <c r="DJ15" s="626"/>
      <c r="DK15" s="626"/>
      <c r="DL15" s="626"/>
      <c r="DM15" s="626"/>
      <c r="DN15" s="626"/>
      <c r="DO15" s="626"/>
      <c r="DP15" s="627"/>
      <c r="DQ15" s="634">
        <v>3338285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6129629</v>
      </c>
      <c r="S16" s="626"/>
      <c r="T16" s="626"/>
      <c r="U16" s="626"/>
      <c r="V16" s="626"/>
      <c r="W16" s="626"/>
      <c r="X16" s="626"/>
      <c r="Y16" s="627"/>
      <c r="Z16" s="628">
        <v>14.2</v>
      </c>
      <c r="AA16" s="628"/>
      <c r="AB16" s="628"/>
      <c r="AC16" s="628"/>
      <c r="AD16" s="629">
        <v>5471669</v>
      </c>
      <c r="AE16" s="629"/>
      <c r="AF16" s="629"/>
      <c r="AG16" s="629"/>
      <c r="AH16" s="629"/>
      <c r="AI16" s="629"/>
      <c r="AJ16" s="629"/>
      <c r="AK16" s="629"/>
      <c r="AL16" s="630">
        <v>23.7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5471669</v>
      </c>
      <c r="S17" s="626"/>
      <c r="T17" s="626"/>
      <c r="U17" s="626"/>
      <c r="V17" s="626"/>
      <c r="W17" s="626"/>
      <c r="X17" s="626"/>
      <c r="Y17" s="627"/>
      <c r="Z17" s="628">
        <v>12.6</v>
      </c>
      <c r="AA17" s="628"/>
      <c r="AB17" s="628"/>
      <c r="AC17" s="628"/>
      <c r="AD17" s="629">
        <v>5471669</v>
      </c>
      <c r="AE17" s="629"/>
      <c r="AF17" s="629"/>
      <c r="AG17" s="629"/>
      <c r="AH17" s="629"/>
      <c r="AI17" s="629"/>
      <c r="AJ17" s="629"/>
      <c r="AK17" s="629"/>
      <c r="AL17" s="630">
        <v>23.7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6515088</v>
      </c>
      <c r="CS17" s="626"/>
      <c r="CT17" s="626"/>
      <c r="CU17" s="626"/>
      <c r="CV17" s="626"/>
      <c r="CW17" s="626"/>
      <c r="CX17" s="626"/>
      <c r="CY17" s="627"/>
      <c r="CZ17" s="628">
        <v>15.3</v>
      </c>
      <c r="DA17" s="628"/>
      <c r="DB17" s="628"/>
      <c r="DC17" s="628"/>
      <c r="DD17" s="634" t="s">
        <v>112</v>
      </c>
      <c r="DE17" s="626"/>
      <c r="DF17" s="626"/>
      <c r="DG17" s="626"/>
      <c r="DH17" s="626"/>
      <c r="DI17" s="626"/>
      <c r="DJ17" s="626"/>
      <c r="DK17" s="626"/>
      <c r="DL17" s="626"/>
      <c r="DM17" s="626"/>
      <c r="DN17" s="626"/>
      <c r="DO17" s="626"/>
      <c r="DP17" s="627"/>
      <c r="DQ17" s="634">
        <v>6336110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657960</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957557</v>
      </c>
      <c r="BH19" s="626"/>
      <c r="BI19" s="626"/>
      <c r="BJ19" s="626"/>
      <c r="BK19" s="626"/>
      <c r="BL19" s="626"/>
      <c r="BM19" s="626"/>
      <c r="BN19" s="627"/>
      <c r="BO19" s="628">
        <v>6.2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24273130</v>
      </c>
      <c r="S20" s="626"/>
      <c r="T20" s="626"/>
      <c r="U20" s="626"/>
      <c r="V20" s="626"/>
      <c r="W20" s="626"/>
      <c r="X20" s="626"/>
      <c r="Y20" s="627"/>
      <c r="Z20" s="628">
        <v>56.1</v>
      </c>
      <c r="AA20" s="628"/>
      <c r="AB20" s="628"/>
      <c r="AC20" s="628"/>
      <c r="AD20" s="629">
        <v>22706720</v>
      </c>
      <c r="AE20" s="629"/>
      <c r="AF20" s="629"/>
      <c r="AG20" s="629"/>
      <c r="AH20" s="629"/>
      <c r="AI20" s="629"/>
      <c r="AJ20" s="629"/>
      <c r="AK20" s="629"/>
      <c r="AL20" s="630">
        <v>98.4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957557</v>
      </c>
      <c r="BH20" s="626"/>
      <c r="BI20" s="626"/>
      <c r="BJ20" s="626"/>
      <c r="BK20" s="626"/>
      <c r="BL20" s="626"/>
      <c r="BM20" s="626"/>
      <c r="BN20" s="627"/>
      <c r="BO20" s="628">
        <v>6.2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42668703</v>
      </c>
      <c r="CS20" s="626"/>
      <c r="CT20" s="626"/>
      <c r="CU20" s="626"/>
      <c r="CV20" s="626"/>
      <c r="CW20" s="626"/>
      <c r="CX20" s="626"/>
      <c r="CY20" s="627"/>
      <c r="CZ20" s="628">
        <v>100</v>
      </c>
      <c r="DA20" s="628"/>
      <c r="DB20" s="628"/>
      <c r="DC20" s="628"/>
      <c r="DD20" s="634">
        <v>6346950</v>
      </c>
      <c r="DE20" s="626"/>
      <c r="DF20" s="626"/>
      <c r="DG20" s="626"/>
      <c r="DH20" s="626"/>
      <c r="DI20" s="626"/>
      <c r="DJ20" s="626"/>
      <c r="DK20" s="626"/>
      <c r="DL20" s="626"/>
      <c r="DM20" s="626"/>
      <c r="DN20" s="626"/>
      <c r="DO20" s="626"/>
      <c r="DP20" s="627"/>
      <c r="DQ20" s="634">
        <v>27812930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13654</v>
      </c>
      <c r="S21" s="626"/>
      <c r="T21" s="626"/>
      <c r="U21" s="626"/>
      <c r="V21" s="626"/>
      <c r="W21" s="626"/>
      <c r="X21" s="626"/>
      <c r="Y21" s="627"/>
      <c r="Z21" s="628">
        <v>0</v>
      </c>
      <c r="AA21" s="628"/>
      <c r="AB21" s="628"/>
      <c r="AC21" s="628"/>
      <c r="AD21" s="629">
        <v>13654</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49107</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230340</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483751</v>
      </c>
      <c r="S23" s="626"/>
      <c r="T23" s="626"/>
      <c r="U23" s="626"/>
      <c r="V23" s="626"/>
      <c r="W23" s="626"/>
      <c r="X23" s="626"/>
      <c r="Y23" s="627"/>
      <c r="Z23" s="628">
        <v>1.1000000000000001</v>
      </c>
      <c r="AA23" s="628"/>
      <c r="AB23" s="628"/>
      <c r="AC23" s="628"/>
      <c r="AD23" s="629">
        <v>54027</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908450</v>
      </c>
      <c r="BH23" s="626"/>
      <c r="BI23" s="626"/>
      <c r="BJ23" s="626"/>
      <c r="BK23" s="626"/>
      <c r="BL23" s="626"/>
      <c r="BM23" s="626"/>
      <c r="BN23" s="627"/>
      <c r="BO23" s="628">
        <v>5.9</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205405</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21451331</v>
      </c>
      <c r="CS24" s="615"/>
      <c r="CT24" s="615"/>
      <c r="CU24" s="615"/>
      <c r="CV24" s="615"/>
      <c r="CW24" s="615"/>
      <c r="CX24" s="615"/>
      <c r="CY24" s="616"/>
      <c r="CZ24" s="652">
        <v>50.3</v>
      </c>
      <c r="DA24" s="653"/>
      <c r="DB24" s="653"/>
      <c r="DC24" s="654"/>
      <c r="DD24" s="651">
        <v>14335522</v>
      </c>
      <c r="DE24" s="615"/>
      <c r="DF24" s="615"/>
      <c r="DG24" s="615"/>
      <c r="DH24" s="615"/>
      <c r="DI24" s="615"/>
      <c r="DJ24" s="615"/>
      <c r="DK24" s="616"/>
      <c r="DL24" s="651">
        <v>14316163</v>
      </c>
      <c r="DM24" s="615"/>
      <c r="DN24" s="615"/>
      <c r="DO24" s="615"/>
      <c r="DP24" s="615"/>
      <c r="DQ24" s="615"/>
      <c r="DR24" s="615"/>
      <c r="DS24" s="615"/>
      <c r="DT24" s="615"/>
      <c r="DU24" s="615"/>
      <c r="DV24" s="616"/>
      <c r="DW24" s="619">
        <v>57.2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7367310</v>
      </c>
      <c r="S25" s="626"/>
      <c r="T25" s="626"/>
      <c r="U25" s="626"/>
      <c r="V25" s="626"/>
      <c r="W25" s="626"/>
      <c r="X25" s="626"/>
      <c r="Y25" s="627"/>
      <c r="Z25" s="628">
        <v>17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5504021</v>
      </c>
      <c r="CS25" s="657"/>
      <c r="CT25" s="657"/>
      <c r="CU25" s="657"/>
      <c r="CV25" s="657"/>
      <c r="CW25" s="657"/>
      <c r="CX25" s="657"/>
      <c r="CY25" s="658"/>
      <c r="CZ25" s="659">
        <v>12.9</v>
      </c>
      <c r="DA25" s="660"/>
      <c r="DB25" s="660"/>
      <c r="DC25" s="661"/>
      <c r="DD25" s="634">
        <v>4771989</v>
      </c>
      <c r="DE25" s="657"/>
      <c r="DF25" s="657"/>
      <c r="DG25" s="657"/>
      <c r="DH25" s="657"/>
      <c r="DI25" s="657"/>
      <c r="DJ25" s="657"/>
      <c r="DK25" s="658"/>
      <c r="DL25" s="634">
        <v>4752630</v>
      </c>
      <c r="DM25" s="657"/>
      <c r="DN25" s="657"/>
      <c r="DO25" s="657"/>
      <c r="DP25" s="657"/>
      <c r="DQ25" s="657"/>
      <c r="DR25" s="657"/>
      <c r="DS25" s="657"/>
      <c r="DT25" s="657"/>
      <c r="DU25" s="657"/>
      <c r="DV25" s="658"/>
      <c r="DW25" s="630">
        <v>19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290253</v>
      </c>
      <c r="S26" s="626"/>
      <c r="T26" s="626"/>
      <c r="U26" s="626"/>
      <c r="V26" s="626"/>
      <c r="W26" s="626"/>
      <c r="X26" s="626"/>
      <c r="Y26" s="627"/>
      <c r="Z26" s="628">
        <v>0.7</v>
      </c>
      <c r="AA26" s="628"/>
      <c r="AB26" s="628"/>
      <c r="AC26" s="628"/>
      <c r="AD26" s="629">
        <v>290253</v>
      </c>
      <c r="AE26" s="629"/>
      <c r="AF26" s="629"/>
      <c r="AG26" s="629"/>
      <c r="AH26" s="629"/>
      <c r="AI26" s="629"/>
      <c r="AJ26" s="629"/>
      <c r="AK26" s="629"/>
      <c r="AL26" s="630">
        <v>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3678599</v>
      </c>
      <c r="CS26" s="626"/>
      <c r="CT26" s="626"/>
      <c r="CU26" s="626"/>
      <c r="CV26" s="626"/>
      <c r="CW26" s="626"/>
      <c r="CX26" s="626"/>
      <c r="CY26" s="627"/>
      <c r="CZ26" s="659">
        <v>8.6</v>
      </c>
      <c r="DA26" s="660"/>
      <c r="DB26" s="660"/>
      <c r="DC26" s="661"/>
      <c r="DD26" s="634">
        <v>3260121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3040341</v>
      </c>
      <c r="S27" s="626"/>
      <c r="T27" s="626"/>
      <c r="U27" s="626"/>
      <c r="V27" s="626"/>
      <c r="W27" s="626"/>
      <c r="X27" s="626"/>
      <c r="Y27" s="627"/>
      <c r="Z27" s="628">
        <v>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15495900</v>
      </c>
      <c r="BH27" s="626"/>
      <c r="BI27" s="626"/>
      <c r="BJ27" s="626"/>
      <c r="BK27" s="626"/>
      <c r="BL27" s="626"/>
      <c r="BM27" s="626"/>
      <c r="BN27" s="627"/>
      <c r="BO27" s="628">
        <v>100</v>
      </c>
      <c r="BP27" s="628"/>
      <c r="BQ27" s="628"/>
      <c r="BR27" s="628"/>
      <c r="BS27" s="634">
        <v>188238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9432222</v>
      </c>
      <c r="CS27" s="657"/>
      <c r="CT27" s="657"/>
      <c r="CU27" s="657"/>
      <c r="CV27" s="657"/>
      <c r="CW27" s="657"/>
      <c r="CX27" s="657"/>
      <c r="CY27" s="658"/>
      <c r="CZ27" s="659">
        <v>22.1</v>
      </c>
      <c r="DA27" s="660"/>
      <c r="DB27" s="660"/>
      <c r="DC27" s="661"/>
      <c r="DD27" s="634">
        <v>3227423</v>
      </c>
      <c r="DE27" s="657"/>
      <c r="DF27" s="657"/>
      <c r="DG27" s="657"/>
      <c r="DH27" s="657"/>
      <c r="DI27" s="657"/>
      <c r="DJ27" s="657"/>
      <c r="DK27" s="658"/>
      <c r="DL27" s="634">
        <v>3227423</v>
      </c>
      <c r="DM27" s="657"/>
      <c r="DN27" s="657"/>
      <c r="DO27" s="657"/>
      <c r="DP27" s="657"/>
      <c r="DQ27" s="657"/>
      <c r="DR27" s="657"/>
      <c r="DS27" s="657"/>
      <c r="DT27" s="657"/>
      <c r="DU27" s="657"/>
      <c r="DV27" s="658"/>
      <c r="DW27" s="630">
        <v>12.9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162759</v>
      </c>
      <c r="S28" s="626"/>
      <c r="T28" s="626"/>
      <c r="U28" s="626"/>
      <c r="V28" s="626"/>
      <c r="W28" s="626"/>
      <c r="X28" s="626"/>
      <c r="Y28" s="627"/>
      <c r="Z28" s="628">
        <v>0.4</v>
      </c>
      <c r="AA28" s="628"/>
      <c r="AB28" s="628"/>
      <c r="AC28" s="628"/>
      <c r="AD28" s="629">
        <v>14078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6515088</v>
      </c>
      <c r="CS28" s="626"/>
      <c r="CT28" s="626"/>
      <c r="CU28" s="626"/>
      <c r="CV28" s="626"/>
      <c r="CW28" s="626"/>
      <c r="CX28" s="626"/>
      <c r="CY28" s="627"/>
      <c r="CZ28" s="659">
        <v>15.3</v>
      </c>
      <c r="DA28" s="660"/>
      <c r="DB28" s="660"/>
      <c r="DC28" s="661"/>
      <c r="DD28" s="634">
        <v>6336110</v>
      </c>
      <c r="DE28" s="626"/>
      <c r="DF28" s="626"/>
      <c r="DG28" s="626"/>
      <c r="DH28" s="626"/>
      <c r="DI28" s="626"/>
      <c r="DJ28" s="626"/>
      <c r="DK28" s="627"/>
      <c r="DL28" s="634">
        <v>6336110</v>
      </c>
      <c r="DM28" s="626"/>
      <c r="DN28" s="626"/>
      <c r="DO28" s="626"/>
      <c r="DP28" s="626"/>
      <c r="DQ28" s="626"/>
      <c r="DR28" s="626"/>
      <c r="DS28" s="626"/>
      <c r="DT28" s="626"/>
      <c r="DU28" s="626"/>
      <c r="DV28" s="627"/>
      <c r="DW28" s="630">
        <v>25.3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154138</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6514983</v>
      </c>
      <c r="CS29" s="657"/>
      <c r="CT29" s="657"/>
      <c r="CU29" s="657"/>
      <c r="CV29" s="657"/>
      <c r="CW29" s="657"/>
      <c r="CX29" s="657"/>
      <c r="CY29" s="658"/>
      <c r="CZ29" s="659">
        <v>15.3</v>
      </c>
      <c r="DA29" s="660"/>
      <c r="DB29" s="660"/>
      <c r="DC29" s="661"/>
      <c r="DD29" s="634">
        <v>6336005</v>
      </c>
      <c r="DE29" s="657"/>
      <c r="DF29" s="657"/>
      <c r="DG29" s="657"/>
      <c r="DH29" s="657"/>
      <c r="DI29" s="657"/>
      <c r="DJ29" s="657"/>
      <c r="DK29" s="658"/>
      <c r="DL29" s="634">
        <v>6336005</v>
      </c>
      <c r="DM29" s="657"/>
      <c r="DN29" s="657"/>
      <c r="DO29" s="657"/>
      <c r="DP29" s="657"/>
      <c r="DQ29" s="657"/>
      <c r="DR29" s="657"/>
      <c r="DS29" s="657"/>
      <c r="DT29" s="657"/>
      <c r="DU29" s="657"/>
      <c r="DV29" s="658"/>
      <c r="DW29" s="630">
        <v>25.3</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668233</v>
      </c>
      <c r="S30" s="626"/>
      <c r="T30" s="626"/>
      <c r="U30" s="626"/>
      <c r="V30" s="626"/>
      <c r="W30" s="626"/>
      <c r="X30" s="626"/>
      <c r="Y30" s="627"/>
      <c r="Z30" s="628">
        <v>1.5</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99.1</v>
      </c>
      <c r="BH30" s="684"/>
      <c r="BI30" s="684"/>
      <c r="BJ30" s="684"/>
      <c r="BK30" s="684"/>
      <c r="BL30" s="684"/>
      <c r="BM30" s="620">
        <v>93.8</v>
      </c>
      <c r="BN30" s="684"/>
      <c r="BO30" s="684"/>
      <c r="BP30" s="684"/>
      <c r="BQ30" s="685"/>
      <c r="BR30" s="683">
        <v>98.8</v>
      </c>
      <c r="BS30" s="684"/>
      <c r="BT30" s="684"/>
      <c r="BU30" s="684"/>
      <c r="BV30" s="684"/>
      <c r="BW30" s="684"/>
      <c r="BX30" s="620">
        <v>92.2</v>
      </c>
      <c r="BY30" s="684"/>
      <c r="BZ30" s="684"/>
      <c r="CA30" s="684"/>
      <c r="CB30" s="685"/>
      <c r="CD30" s="688"/>
      <c r="CE30" s="689"/>
      <c r="CF30" s="639" t="s">
        <v>294</v>
      </c>
      <c r="CG30" s="640"/>
      <c r="CH30" s="640"/>
      <c r="CI30" s="640"/>
      <c r="CJ30" s="640"/>
      <c r="CK30" s="640"/>
      <c r="CL30" s="640"/>
      <c r="CM30" s="640"/>
      <c r="CN30" s="640"/>
      <c r="CO30" s="640"/>
      <c r="CP30" s="640"/>
      <c r="CQ30" s="641"/>
      <c r="CR30" s="625">
        <v>5847821</v>
      </c>
      <c r="CS30" s="626"/>
      <c r="CT30" s="626"/>
      <c r="CU30" s="626"/>
      <c r="CV30" s="626"/>
      <c r="CW30" s="626"/>
      <c r="CX30" s="626"/>
      <c r="CY30" s="627"/>
      <c r="CZ30" s="659">
        <v>13.7</v>
      </c>
      <c r="DA30" s="660"/>
      <c r="DB30" s="660"/>
      <c r="DC30" s="661"/>
      <c r="DD30" s="634">
        <v>5674482</v>
      </c>
      <c r="DE30" s="626"/>
      <c r="DF30" s="626"/>
      <c r="DG30" s="626"/>
      <c r="DH30" s="626"/>
      <c r="DI30" s="626"/>
      <c r="DJ30" s="626"/>
      <c r="DK30" s="627"/>
      <c r="DL30" s="634">
        <v>5674482</v>
      </c>
      <c r="DM30" s="626"/>
      <c r="DN30" s="626"/>
      <c r="DO30" s="626"/>
      <c r="DP30" s="626"/>
      <c r="DQ30" s="626"/>
      <c r="DR30" s="626"/>
      <c r="DS30" s="626"/>
      <c r="DT30" s="626"/>
      <c r="DU30" s="626"/>
      <c r="DV30" s="627"/>
      <c r="DW30" s="630">
        <v>22.7</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531301</v>
      </c>
      <c r="S31" s="626"/>
      <c r="T31" s="626"/>
      <c r="U31" s="626"/>
      <c r="V31" s="626"/>
      <c r="W31" s="626"/>
      <c r="X31" s="626"/>
      <c r="Y31" s="627"/>
      <c r="Z31" s="628">
        <v>1.2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95.9</v>
      </c>
      <c r="BN31" s="681"/>
      <c r="BO31" s="681"/>
      <c r="BP31" s="681"/>
      <c r="BQ31" s="682"/>
      <c r="BR31" s="680">
        <v>99.1</v>
      </c>
      <c r="BS31" s="657"/>
      <c r="BT31" s="657"/>
      <c r="BU31" s="657"/>
      <c r="BV31" s="657"/>
      <c r="BW31" s="657"/>
      <c r="BX31" s="631">
        <v>95.6</v>
      </c>
      <c r="BY31" s="681"/>
      <c r="BZ31" s="681"/>
      <c r="CA31" s="681"/>
      <c r="CB31" s="682"/>
      <c r="CD31" s="688"/>
      <c r="CE31" s="689"/>
      <c r="CF31" s="639" t="s">
        <v>298</v>
      </c>
      <c r="CG31" s="640"/>
      <c r="CH31" s="640"/>
      <c r="CI31" s="640"/>
      <c r="CJ31" s="640"/>
      <c r="CK31" s="640"/>
      <c r="CL31" s="640"/>
      <c r="CM31" s="640"/>
      <c r="CN31" s="640"/>
      <c r="CO31" s="640"/>
      <c r="CP31" s="640"/>
      <c r="CQ31" s="641"/>
      <c r="CR31" s="625">
        <v>667162</v>
      </c>
      <c r="CS31" s="657"/>
      <c r="CT31" s="657"/>
      <c r="CU31" s="657"/>
      <c r="CV31" s="657"/>
      <c r="CW31" s="657"/>
      <c r="CX31" s="657"/>
      <c r="CY31" s="658"/>
      <c r="CZ31" s="659">
        <v>1.6</v>
      </c>
      <c r="DA31" s="660"/>
      <c r="DB31" s="660"/>
      <c r="DC31" s="661"/>
      <c r="DD31" s="634">
        <v>661523</v>
      </c>
      <c r="DE31" s="657"/>
      <c r="DF31" s="657"/>
      <c r="DG31" s="657"/>
      <c r="DH31" s="657"/>
      <c r="DI31" s="657"/>
      <c r="DJ31" s="657"/>
      <c r="DK31" s="658"/>
      <c r="DL31" s="634">
        <v>661523</v>
      </c>
      <c r="DM31" s="657"/>
      <c r="DN31" s="657"/>
      <c r="DO31" s="657"/>
      <c r="DP31" s="657"/>
      <c r="DQ31" s="657"/>
      <c r="DR31" s="657"/>
      <c r="DS31" s="657"/>
      <c r="DT31" s="657"/>
      <c r="DU31" s="657"/>
      <c r="DV31" s="658"/>
      <c r="DW31" s="630">
        <v>2.6</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983653</v>
      </c>
      <c r="S32" s="626"/>
      <c r="T32" s="626"/>
      <c r="U32" s="626"/>
      <c r="V32" s="626"/>
      <c r="W32" s="626"/>
      <c r="X32" s="626"/>
      <c r="Y32" s="627"/>
      <c r="Z32" s="628">
        <v>2.2999999999999998</v>
      </c>
      <c r="AA32" s="628"/>
      <c r="AB32" s="628"/>
      <c r="AC32" s="628"/>
      <c r="AD32" s="629">
        <v>710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98.9</v>
      </c>
      <c r="BH32" s="693"/>
      <c r="BI32" s="693"/>
      <c r="BJ32" s="693"/>
      <c r="BK32" s="693"/>
      <c r="BL32" s="693"/>
      <c r="BM32" s="694">
        <v>91.1</v>
      </c>
      <c r="BN32" s="693"/>
      <c r="BO32" s="693"/>
      <c r="BP32" s="693"/>
      <c r="BQ32" s="695"/>
      <c r="BR32" s="692">
        <v>98.6</v>
      </c>
      <c r="BS32" s="693"/>
      <c r="BT32" s="693"/>
      <c r="BU32" s="693"/>
      <c r="BV32" s="693"/>
      <c r="BW32" s="693"/>
      <c r="BX32" s="694">
        <v>88.2</v>
      </c>
      <c r="BY32" s="693"/>
      <c r="BZ32" s="693"/>
      <c r="CA32" s="693"/>
      <c r="CB32" s="695"/>
      <c r="CD32" s="690"/>
      <c r="CE32" s="691"/>
      <c r="CF32" s="639" t="s">
        <v>301</v>
      </c>
      <c r="CG32" s="640"/>
      <c r="CH32" s="640"/>
      <c r="CI32" s="640"/>
      <c r="CJ32" s="640"/>
      <c r="CK32" s="640"/>
      <c r="CL32" s="640"/>
      <c r="CM32" s="640"/>
      <c r="CN32" s="640"/>
      <c r="CO32" s="640"/>
      <c r="CP32" s="640"/>
      <c r="CQ32" s="641"/>
      <c r="CR32" s="625">
        <v>105</v>
      </c>
      <c r="CS32" s="626"/>
      <c r="CT32" s="626"/>
      <c r="CU32" s="626"/>
      <c r="CV32" s="626"/>
      <c r="CW32" s="626"/>
      <c r="CX32" s="626"/>
      <c r="CY32" s="627"/>
      <c r="CZ32" s="659">
        <v>0</v>
      </c>
      <c r="DA32" s="660"/>
      <c r="DB32" s="660"/>
      <c r="DC32" s="661"/>
      <c r="DD32" s="634">
        <v>105</v>
      </c>
      <c r="DE32" s="626"/>
      <c r="DF32" s="626"/>
      <c r="DG32" s="626"/>
      <c r="DH32" s="626"/>
      <c r="DI32" s="626"/>
      <c r="DJ32" s="626"/>
      <c r="DK32" s="627"/>
      <c r="DL32" s="634">
        <v>105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4853600</v>
      </c>
      <c r="S33" s="626"/>
      <c r="T33" s="626"/>
      <c r="U33" s="626"/>
      <c r="V33" s="626"/>
      <c r="W33" s="626"/>
      <c r="X33" s="626"/>
      <c r="Y33" s="627"/>
      <c r="Z33" s="628">
        <v>11.2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14870422</v>
      </c>
      <c r="CS33" s="657"/>
      <c r="CT33" s="657"/>
      <c r="CU33" s="657"/>
      <c r="CV33" s="657"/>
      <c r="CW33" s="657"/>
      <c r="CX33" s="657"/>
      <c r="CY33" s="658"/>
      <c r="CZ33" s="659">
        <v>34.9</v>
      </c>
      <c r="DA33" s="660"/>
      <c r="DB33" s="660"/>
      <c r="DC33" s="661"/>
      <c r="DD33" s="634">
        <v>11892591</v>
      </c>
      <c r="DE33" s="657"/>
      <c r="DF33" s="657"/>
      <c r="DG33" s="657"/>
      <c r="DH33" s="657"/>
      <c r="DI33" s="657"/>
      <c r="DJ33" s="657"/>
      <c r="DK33" s="658"/>
      <c r="DL33" s="634">
        <v>9602308</v>
      </c>
      <c r="DM33" s="657"/>
      <c r="DN33" s="657"/>
      <c r="DO33" s="657"/>
      <c r="DP33" s="657"/>
      <c r="DQ33" s="657"/>
      <c r="DR33" s="657"/>
      <c r="DS33" s="657"/>
      <c r="DT33" s="657"/>
      <c r="DU33" s="657"/>
      <c r="DV33" s="658"/>
      <c r="DW33" s="630">
        <v>38.4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v>423900</v>
      </c>
      <c r="S34" s="626"/>
      <c r="T34" s="626"/>
      <c r="U34" s="626"/>
      <c r="V34" s="626"/>
      <c r="W34" s="626"/>
      <c r="X34" s="626"/>
      <c r="Y34" s="627"/>
      <c r="Z34" s="628">
        <v>1</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5257938</v>
      </c>
      <c r="CS34" s="626"/>
      <c r="CT34" s="626"/>
      <c r="CU34" s="626"/>
      <c r="CV34" s="626"/>
      <c r="CW34" s="626"/>
      <c r="CX34" s="626"/>
      <c r="CY34" s="627"/>
      <c r="CZ34" s="659">
        <v>12.3</v>
      </c>
      <c r="DA34" s="660"/>
      <c r="DB34" s="660"/>
      <c r="DC34" s="661"/>
      <c r="DD34" s="634">
        <v>4290509</v>
      </c>
      <c r="DE34" s="626"/>
      <c r="DF34" s="626"/>
      <c r="DG34" s="626"/>
      <c r="DH34" s="626"/>
      <c r="DI34" s="626"/>
      <c r="DJ34" s="626"/>
      <c r="DK34" s="627"/>
      <c r="DL34" s="634">
        <v>3565752</v>
      </c>
      <c r="DM34" s="626"/>
      <c r="DN34" s="626"/>
      <c r="DO34" s="626"/>
      <c r="DP34" s="626"/>
      <c r="DQ34" s="626"/>
      <c r="DR34" s="626"/>
      <c r="DS34" s="626"/>
      <c r="DT34" s="626"/>
      <c r="DU34" s="626"/>
      <c r="DV34" s="627"/>
      <c r="DW34" s="630">
        <v>14.2</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1534100</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6273051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135849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269397</v>
      </c>
      <c r="CS35" s="657"/>
      <c r="CT35" s="657"/>
      <c r="CU35" s="657"/>
      <c r="CV35" s="657"/>
      <c r="CW35" s="657"/>
      <c r="CX35" s="657"/>
      <c r="CY35" s="658"/>
      <c r="CZ35" s="659">
        <v>0.6</v>
      </c>
      <c r="DA35" s="660"/>
      <c r="DB35" s="660"/>
      <c r="DC35" s="661"/>
      <c r="DD35" s="634">
        <v>227391</v>
      </c>
      <c r="DE35" s="657"/>
      <c r="DF35" s="657"/>
      <c r="DG35" s="657"/>
      <c r="DH35" s="657"/>
      <c r="DI35" s="657"/>
      <c r="DJ35" s="657"/>
      <c r="DK35" s="658"/>
      <c r="DL35" s="634">
        <v>227391</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43257868</v>
      </c>
      <c r="S36" s="698"/>
      <c r="T36" s="698"/>
      <c r="U36" s="698"/>
      <c r="V36" s="698"/>
      <c r="W36" s="698"/>
      <c r="X36" s="698"/>
      <c r="Y36" s="699"/>
      <c r="Z36" s="700">
        <v>100</v>
      </c>
      <c r="AA36" s="700"/>
      <c r="AB36" s="700"/>
      <c r="AC36" s="700"/>
      <c r="AD36" s="701">
        <v>23079442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2326228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58062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4865027</v>
      </c>
      <c r="CS36" s="626"/>
      <c r="CT36" s="626"/>
      <c r="CU36" s="626"/>
      <c r="CV36" s="626"/>
      <c r="CW36" s="626"/>
      <c r="CX36" s="626"/>
      <c r="CY36" s="627"/>
      <c r="CZ36" s="659">
        <v>11.4</v>
      </c>
      <c r="DA36" s="660"/>
      <c r="DB36" s="660"/>
      <c r="DC36" s="661"/>
      <c r="DD36" s="634">
        <v>4236278</v>
      </c>
      <c r="DE36" s="626"/>
      <c r="DF36" s="626"/>
      <c r="DG36" s="626"/>
      <c r="DH36" s="626"/>
      <c r="DI36" s="626"/>
      <c r="DJ36" s="626"/>
      <c r="DK36" s="627"/>
      <c r="DL36" s="634">
        <v>3068742</v>
      </c>
      <c r="DM36" s="626"/>
      <c r="DN36" s="626"/>
      <c r="DO36" s="626"/>
      <c r="DP36" s="626"/>
      <c r="DQ36" s="626"/>
      <c r="DR36" s="626"/>
      <c r="DS36" s="626"/>
      <c r="DT36" s="626"/>
      <c r="DU36" s="626"/>
      <c r="DV36" s="627"/>
      <c r="DW36" s="630">
        <v>12.3</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620619</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13579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102077</v>
      </c>
      <c r="CS37" s="657"/>
      <c r="CT37" s="657"/>
      <c r="CU37" s="657"/>
      <c r="CV37" s="657"/>
      <c r="CW37" s="657"/>
      <c r="CX37" s="657"/>
      <c r="CY37" s="658"/>
      <c r="CZ37" s="659">
        <v>0.2</v>
      </c>
      <c r="DA37" s="660"/>
      <c r="DB37" s="660"/>
      <c r="DC37" s="661"/>
      <c r="DD37" s="634">
        <v>102054</v>
      </c>
      <c r="DE37" s="657"/>
      <c r="DF37" s="657"/>
      <c r="DG37" s="657"/>
      <c r="DH37" s="657"/>
      <c r="DI37" s="657"/>
      <c r="DJ37" s="657"/>
      <c r="DK37" s="658"/>
      <c r="DL37" s="634">
        <v>85863</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57793</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22130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3444864</v>
      </c>
      <c r="CS38" s="626"/>
      <c r="CT38" s="626"/>
      <c r="CU38" s="626"/>
      <c r="CV38" s="626"/>
      <c r="CW38" s="626"/>
      <c r="CX38" s="626"/>
      <c r="CY38" s="627"/>
      <c r="CZ38" s="659">
        <v>8.1</v>
      </c>
      <c r="DA38" s="660"/>
      <c r="DB38" s="660"/>
      <c r="DC38" s="661"/>
      <c r="DD38" s="634">
        <v>2820147</v>
      </c>
      <c r="DE38" s="626"/>
      <c r="DF38" s="626"/>
      <c r="DG38" s="626"/>
      <c r="DH38" s="626"/>
      <c r="DI38" s="626"/>
      <c r="DJ38" s="626"/>
      <c r="DK38" s="627"/>
      <c r="DL38" s="634">
        <v>2740423</v>
      </c>
      <c r="DM38" s="626"/>
      <c r="DN38" s="626"/>
      <c r="DO38" s="626"/>
      <c r="DP38" s="626"/>
      <c r="DQ38" s="626"/>
      <c r="DR38" s="626"/>
      <c r="DS38" s="626"/>
      <c r="DT38" s="626"/>
      <c r="DU38" s="626"/>
      <c r="DV38" s="627"/>
      <c r="DW38" s="630">
        <v>10.9</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28388</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442654</v>
      </c>
      <c r="CS39" s="657"/>
      <c r="CT39" s="657"/>
      <c r="CU39" s="657"/>
      <c r="CV39" s="657"/>
      <c r="CW39" s="657"/>
      <c r="CX39" s="657"/>
      <c r="CY39" s="658"/>
      <c r="CZ39" s="659">
        <v>1</v>
      </c>
      <c r="DA39" s="660"/>
      <c r="DB39" s="660"/>
      <c r="DC39" s="661"/>
      <c r="DD39" s="634">
        <v>285115</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633813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590542</v>
      </c>
      <c r="CS40" s="626"/>
      <c r="CT40" s="626"/>
      <c r="CU40" s="626"/>
      <c r="CV40" s="626"/>
      <c r="CW40" s="626"/>
      <c r="CX40" s="626"/>
      <c r="CY40" s="627"/>
      <c r="CZ40" s="659">
        <v>1.4</v>
      </c>
      <c r="DA40" s="660"/>
      <c r="DB40" s="660"/>
      <c r="DC40" s="661"/>
      <c r="DD40" s="634">
        <v>33151</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2606210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347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6346950</v>
      </c>
      <c r="CS42" s="626"/>
      <c r="CT42" s="626"/>
      <c r="CU42" s="626"/>
      <c r="CV42" s="626"/>
      <c r="CW42" s="626"/>
      <c r="CX42" s="626"/>
      <c r="CY42" s="627"/>
      <c r="CZ42" s="659">
        <v>14.9</v>
      </c>
      <c r="DA42" s="708"/>
      <c r="DB42" s="708"/>
      <c r="DC42" s="709"/>
      <c r="DD42" s="634">
        <v>1584817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106723</v>
      </c>
      <c r="CS43" s="657"/>
      <c r="CT43" s="657"/>
      <c r="CU43" s="657"/>
      <c r="CV43" s="657"/>
      <c r="CW43" s="657"/>
      <c r="CX43" s="657"/>
      <c r="CY43" s="658"/>
      <c r="CZ43" s="659">
        <v>0.3</v>
      </c>
      <c r="DA43" s="660"/>
      <c r="DB43" s="660"/>
      <c r="DC43" s="661"/>
      <c r="DD43" s="634">
        <v>88218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6346950</v>
      </c>
      <c r="CS44" s="626"/>
      <c r="CT44" s="626"/>
      <c r="CU44" s="626"/>
      <c r="CV44" s="626"/>
      <c r="CW44" s="626"/>
      <c r="CX44" s="626"/>
      <c r="CY44" s="627"/>
      <c r="CZ44" s="659">
        <v>14.9</v>
      </c>
      <c r="DA44" s="708"/>
      <c r="DB44" s="708"/>
      <c r="DC44" s="709"/>
      <c r="DD44" s="634">
        <v>1584817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3520415</v>
      </c>
      <c r="CS45" s="657"/>
      <c r="CT45" s="657"/>
      <c r="CU45" s="657"/>
      <c r="CV45" s="657"/>
      <c r="CW45" s="657"/>
      <c r="CX45" s="657"/>
      <c r="CY45" s="658"/>
      <c r="CZ45" s="659">
        <v>8.3000000000000007</v>
      </c>
      <c r="DA45" s="660"/>
      <c r="DB45" s="660"/>
      <c r="DC45" s="661"/>
      <c r="DD45" s="634">
        <v>216162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2558663</v>
      </c>
      <c r="CS46" s="626"/>
      <c r="CT46" s="626"/>
      <c r="CU46" s="626"/>
      <c r="CV46" s="626"/>
      <c r="CW46" s="626"/>
      <c r="CX46" s="626"/>
      <c r="CY46" s="627"/>
      <c r="CZ46" s="659">
        <v>6</v>
      </c>
      <c r="DA46" s="708"/>
      <c r="DB46" s="708"/>
      <c r="DC46" s="709"/>
      <c r="DD46" s="634">
        <v>1334880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42668703</v>
      </c>
      <c r="CS49" s="693"/>
      <c r="CT49" s="693"/>
      <c r="CU49" s="693"/>
      <c r="CV49" s="693"/>
      <c r="CW49" s="693"/>
      <c r="CX49" s="693"/>
      <c r="CY49" s="720"/>
      <c r="CZ49" s="721">
        <v>100</v>
      </c>
      <c r="DA49" s="722"/>
      <c r="DB49" s="722"/>
      <c r="DC49" s="723"/>
      <c r="DD49" s="724">
        <v>27812930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7" orientation="portrait"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43257.868000000002</v>
      </c>
      <c r="R7" s="755"/>
      <c r="S7" s="755"/>
      <c r="T7" s="755"/>
      <c r="U7" s="755"/>
      <c r="V7" s="755">
        <v>42668.703000000001</v>
      </c>
      <c r="W7" s="755"/>
      <c r="X7" s="755"/>
      <c r="Y7" s="755"/>
      <c r="Z7" s="755"/>
      <c r="AA7" s="755">
        <f>+Q7-V7</f>
        <v>589.16500000000087</v>
      </c>
      <c r="AB7" s="755"/>
      <c r="AC7" s="755"/>
      <c r="AD7" s="755"/>
      <c r="AE7" s="756"/>
      <c r="AF7" s="757">
        <v>548</v>
      </c>
      <c r="AG7" s="758"/>
      <c r="AH7" s="758"/>
      <c r="AI7" s="758"/>
      <c r="AJ7" s="759"/>
      <c r="AK7" s="797">
        <v>668.23299999999995</v>
      </c>
      <c r="AL7" s="798"/>
      <c r="AM7" s="798"/>
      <c r="AN7" s="798"/>
      <c r="AO7" s="798"/>
      <c r="AP7" s="798">
        <v>65595.072</v>
      </c>
      <c r="AQ7" s="798"/>
      <c r="AR7" s="798"/>
      <c r="AS7" s="798"/>
      <c r="AT7" s="798"/>
      <c r="AU7" s="799"/>
      <c r="AV7" s="799"/>
      <c r="AW7" s="799"/>
      <c r="AX7" s="799"/>
      <c r="AY7" s="800"/>
      <c r="AZ7" s="205"/>
      <c r="BA7" s="205"/>
      <c r="BB7" s="205"/>
      <c r="BC7" s="205"/>
      <c r="BD7" s="205"/>
      <c r="BE7" s="206"/>
      <c r="BF7" s="206"/>
      <c r="BG7" s="206"/>
      <c r="BH7" s="206"/>
      <c r="BI7" s="206"/>
      <c r="BJ7" s="206"/>
      <c r="BK7" s="206"/>
      <c r="BL7" s="206"/>
      <c r="BM7" s="206"/>
      <c r="BN7" s="206"/>
      <c r="BO7" s="206"/>
      <c r="BP7" s="206"/>
      <c r="BQ7" s="212">
        <v>1</v>
      </c>
      <c r="BR7" s="213" t="s">
        <v>550</v>
      </c>
      <c r="BS7" s="801" t="s">
        <v>551</v>
      </c>
      <c r="BT7" s="802"/>
      <c r="BU7" s="802"/>
      <c r="BV7" s="802"/>
      <c r="BW7" s="802"/>
      <c r="BX7" s="802"/>
      <c r="BY7" s="802"/>
      <c r="BZ7" s="802"/>
      <c r="CA7" s="802"/>
      <c r="CB7" s="802"/>
      <c r="CC7" s="802"/>
      <c r="CD7" s="802"/>
      <c r="CE7" s="802"/>
      <c r="CF7" s="802"/>
      <c r="CG7" s="803"/>
      <c r="CH7" s="791">
        <v>1146</v>
      </c>
      <c r="CI7" s="792"/>
      <c r="CJ7" s="792"/>
      <c r="CK7" s="792"/>
      <c r="CL7" s="793"/>
      <c r="CM7" s="791">
        <v>106392</v>
      </c>
      <c r="CN7" s="792"/>
      <c r="CO7" s="792"/>
      <c r="CP7" s="792"/>
      <c r="CQ7" s="793"/>
      <c r="CR7" s="791">
        <v>5</v>
      </c>
      <c r="CS7" s="792"/>
      <c r="CT7" s="792"/>
      <c r="CU7" s="792"/>
      <c r="CV7" s="793"/>
      <c r="CW7" s="794" t="s">
        <v>484</v>
      </c>
      <c r="CX7" s="795"/>
      <c r="CY7" s="795"/>
      <c r="CZ7" s="795"/>
      <c r="DA7" s="796"/>
      <c r="DB7" s="794" t="s">
        <v>484</v>
      </c>
      <c r="DC7" s="795"/>
      <c r="DD7" s="795"/>
      <c r="DE7" s="795"/>
      <c r="DF7" s="796"/>
      <c r="DG7" s="791">
        <v>321.209</v>
      </c>
      <c r="DH7" s="792"/>
      <c r="DI7" s="792"/>
      <c r="DJ7" s="792"/>
      <c r="DK7" s="793"/>
      <c r="DL7" s="794" t="s">
        <v>484</v>
      </c>
      <c r="DM7" s="795"/>
      <c r="DN7" s="795"/>
      <c r="DO7" s="795"/>
      <c r="DP7" s="796"/>
      <c r="DQ7" s="791">
        <v>321.209</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8662.9220000000005</v>
      </c>
      <c r="R8" s="779"/>
      <c r="S8" s="779"/>
      <c r="T8" s="779"/>
      <c r="U8" s="779"/>
      <c r="V8" s="779">
        <v>8662.9220000000005</v>
      </c>
      <c r="W8" s="779"/>
      <c r="X8" s="779"/>
      <c r="Y8" s="779"/>
      <c r="Z8" s="779"/>
      <c r="AA8" s="779" t="s">
        <v>539</v>
      </c>
      <c r="AB8" s="779"/>
      <c r="AC8" s="779"/>
      <c r="AD8" s="779"/>
      <c r="AE8" s="780"/>
      <c r="AF8" s="781" t="s">
        <v>112</v>
      </c>
      <c r="AG8" s="782"/>
      <c r="AH8" s="782"/>
      <c r="AI8" s="782"/>
      <c r="AJ8" s="783"/>
      <c r="AK8" s="784">
        <v>6414.982</v>
      </c>
      <c r="AL8" s="785"/>
      <c r="AM8" s="785"/>
      <c r="AN8" s="785"/>
      <c r="AO8" s="785"/>
      <c r="AP8" s="785" t="s">
        <v>484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552</v>
      </c>
      <c r="BS8" s="788" t="s">
        <v>553</v>
      </c>
      <c r="BT8" s="789"/>
      <c r="BU8" s="789"/>
      <c r="BV8" s="789"/>
      <c r="BW8" s="789"/>
      <c r="BX8" s="789"/>
      <c r="BY8" s="789"/>
      <c r="BZ8" s="789"/>
      <c r="CA8" s="789"/>
      <c r="CB8" s="789"/>
      <c r="CC8" s="789"/>
      <c r="CD8" s="789"/>
      <c r="CE8" s="789"/>
      <c r="CF8" s="789"/>
      <c r="CG8" s="790"/>
      <c r="CH8" s="794">
        <v>31395</v>
      </c>
      <c r="CI8" s="795"/>
      <c r="CJ8" s="795"/>
      <c r="CK8" s="795"/>
      <c r="CL8" s="796"/>
      <c r="CM8" s="794">
        <v>813619</v>
      </c>
      <c r="CN8" s="795"/>
      <c r="CO8" s="795"/>
      <c r="CP8" s="795"/>
      <c r="CQ8" s="796"/>
      <c r="CR8" s="794">
        <v>10</v>
      </c>
      <c r="CS8" s="795"/>
      <c r="CT8" s="795"/>
      <c r="CU8" s="795"/>
      <c r="CV8" s="796"/>
      <c r="CW8" s="794" t="s">
        <v>484</v>
      </c>
      <c r="CX8" s="795"/>
      <c r="CY8" s="795"/>
      <c r="CZ8" s="795"/>
      <c r="DA8" s="796"/>
      <c r="DB8" s="794">
        <v>203.98699999999999</v>
      </c>
      <c r="DC8" s="795"/>
      <c r="DD8" s="795"/>
      <c r="DE8" s="795"/>
      <c r="DF8" s="796"/>
      <c r="DG8" s="794" t="s">
        <v>484</v>
      </c>
      <c r="DH8" s="795"/>
      <c r="DI8" s="795"/>
      <c r="DJ8" s="795"/>
      <c r="DK8" s="796"/>
      <c r="DL8" s="794">
        <v>8.3800000000000008</v>
      </c>
      <c r="DM8" s="795"/>
      <c r="DN8" s="795"/>
      <c r="DO8" s="795"/>
      <c r="DP8" s="796"/>
      <c r="DQ8" s="794">
        <v>0.83799999999999997</v>
      </c>
      <c r="DR8" s="795"/>
      <c r="DS8" s="795"/>
      <c r="DT8" s="795"/>
      <c r="DU8" s="796"/>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794">
        <v>-14901</v>
      </c>
      <c r="CI9" s="795"/>
      <c r="CJ9" s="795"/>
      <c r="CK9" s="795"/>
      <c r="CL9" s="796"/>
      <c r="CM9" s="794">
        <v>859318</v>
      </c>
      <c r="CN9" s="795"/>
      <c r="CO9" s="795"/>
      <c r="CP9" s="795"/>
      <c r="CQ9" s="796"/>
      <c r="CR9" s="794">
        <v>12.32</v>
      </c>
      <c r="CS9" s="795"/>
      <c r="CT9" s="795"/>
      <c r="CU9" s="795"/>
      <c r="CV9" s="796"/>
      <c r="CW9" s="794">
        <v>115.23099999999999</v>
      </c>
      <c r="CX9" s="795"/>
      <c r="CY9" s="795"/>
      <c r="CZ9" s="795"/>
      <c r="DA9" s="796"/>
      <c r="DB9" s="794" t="s">
        <v>484</v>
      </c>
      <c r="DC9" s="795"/>
      <c r="DD9" s="795"/>
      <c r="DE9" s="795"/>
      <c r="DF9" s="796"/>
      <c r="DG9" s="794" t="s">
        <v>484</v>
      </c>
      <c r="DH9" s="795"/>
      <c r="DI9" s="795"/>
      <c r="DJ9" s="795"/>
      <c r="DK9" s="796"/>
      <c r="DL9" s="794" t="s">
        <v>484</v>
      </c>
      <c r="DM9" s="795"/>
      <c r="DN9" s="795"/>
      <c r="DO9" s="795"/>
      <c r="DP9" s="796"/>
      <c r="DQ9" s="794" t="s">
        <v>484</v>
      </c>
      <c r="DR9" s="795"/>
      <c r="DS9" s="795"/>
      <c r="DT9" s="795"/>
      <c r="DU9" s="796"/>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552</v>
      </c>
      <c r="BS10" s="788" t="s">
        <v>555</v>
      </c>
      <c r="BT10" s="789"/>
      <c r="BU10" s="789"/>
      <c r="BV10" s="789"/>
      <c r="BW10" s="789"/>
      <c r="BX10" s="789"/>
      <c r="BY10" s="789"/>
      <c r="BZ10" s="789"/>
      <c r="CA10" s="789"/>
      <c r="CB10" s="789"/>
      <c r="CC10" s="789"/>
      <c r="CD10" s="789"/>
      <c r="CE10" s="789"/>
      <c r="CF10" s="789"/>
      <c r="CG10" s="790"/>
      <c r="CH10" s="794">
        <v>344</v>
      </c>
      <c r="CI10" s="795"/>
      <c r="CJ10" s="795"/>
      <c r="CK10" s="795"/>
      <c r="CL10" s="796"/>
      <c r="CM10" s="794">
        <v>17794</v>
      </c>
      <c r="CN10" s="795"/>
      <c r="CO10" s="795"/>
      <c r="CP10" s="795"/>
      <c r="CQ10" s="796"/>
      <c r="CR10" s="794">
        <v>11</v>
      </c>
      <c r="CS10" s="795"/>
      <c r="CT10" s="795"/>
      <c r="CU10" s="795"/>
      <c r="CV10" s="796"/>
      <c r="CW10" s="794">
        <v>4.3499999999999996</v>
      </c>
      <c r="CX10" s="795"/>
      <c r="CY10" s="795"/>
      <c r="CZ10" s="795"/>
      <c r="DA10" s="796"/>
      <c r="DB10" s="794" t="s">
        <v>484</v>
      </c>
      <c r="DC10" s="795"/>
      <c r="DD10" s="795"/>
      <c r="DE10" s="795"/>
      <c r="DF10" s="796"/>
      <c r="DG10" s="794" t="s">
        <v>484</v>
      </c>
      <c r="DH10" s="795"/>
      <c r="DI10" s="795"/>
      <c r="DJ10" s="795"/>
      <c r="DK10" s="796"/>
      <c r="DL10" s="794">
        <v>449.05</v>
      </c>
      <c r="DM10" s="795"/>
      <c r="DN10" s="795"/>
      <c r="DO10" s="795"/>
      <c r="DP10" s="796"/>
      <c r="DQ10" s="794">
        <v>134.715</v>
      </c>
      <c r="DR10" s="795"/>
      <c r="DS10" s="795"/>
      <c r="DT10" s="795"/>
      <c r="DU10" s="796"/>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552</v>
      </c>
      <c r="BS11" s="788" t="s">
        <v>556</v>
      </c>
      <c r="BT11" s="789"/>
      <c r="BU11" s="789"/>
      <c r="BV11" s="789"/>
      <c r="BW11" s="789"/>
      <c r="BX11" s="789"/>
      <c r="BY11" s="789"/>
      <c r="BZ11" s="789"/>
      <c r="CA11" s="789"/>
      <c r="CB11" s="789"/>
      <c r="CC11" s="789"/>
      <c r="CD11" s="789"/>
      <c r="CE11" s="789"/>
      <c r="CF11" s="789"/>
      <c r="CG11" s="790"/>
      <c r="CH11" s="794" t="s">
        <v>484</v>
      </c>
      <c r="CI11" s="795"/>
      <c r="CJ11" s="795"/>
      <c r="CK11" s="795"/>
      <c r="CL11" s="796"/>
      <c r="CM11" s="794">
        <v>558890</v>
      </c>
      <c r="CN11" s="795"/>
      <c r="CO11" s="795"/>
      <c r="CP11" s="795"/>
      <c r="CQ11" s="796"/>
      <c r="CR11" s="794">
        <v>10</v>
      </c>
      <c r="CS11" s="795"/>
      <c r="CT11" s="795"/>
      <c r="CU11" s="795"/>
      <c r="CV11" s="796"/>
      <c r="CW11" s="794">
        <v>25.05</v>
      </c>
      <c r="CX11" s="795"/>
      <c r="CY11" s="795"/>
      <c r="CZ11" s="795"/>
      <c r="DA11" s="796"/>
      <c r="DB11" s="794" t="s">
        <v>484</v>
      </c>
      <c r="DC11" s="795"/>
      <c r="DD11" s="795"/>
      <c r="DE11" s="795"/>
      <c r="DF11" s="796"/>
      <c r="DG11" s="794" t="s">
        <v>484</v>
      </c>
      <c r="DH11" s="795"/>
      <c r="DI11" s="795"/>
      <c r="DJ11" s="795"/>
      <c r="DK11" s="796"/>
      <c r="DL11" s="794">
        <v>3.6</v>
      </c>
      <c r="DM11" s="795"/>
      <c r="DN11" s="795"/>
      <c r="DO11" s="795"/>
      <c r="DP11" s="796"/>
      <c r="DQ11" s="794">
        <v>0.36</v>
      </c>
      <c r="DR11" s="795"/>
      <c r="DS11" s="795"/>
      <c r="DT11" s="795"/>
      <c r="DU11" s="796"/>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557</v>
      </c>
      <c r="BT12" s="789"/>
      <c r="BU12" s="789"/>
      <c r="BV12" s="789"/>
      <c r="BW12" s="789"/>
      <c r="BX12" s="789"/>
      <c r="BY12" s="789"/>
      <c r="BZ12" s="789"/>
      <c r="CA12" s="789"/>
      <c r="CB12" s="789"/>
      <c r="CC12" s="789"/>
      <c r="CD12" s="789"/>
      <c r="CE12" s="789"/>
      <c r="CF12" s="789"/>
      <c r="CG12" s="790"/>
      <c r="CH12" s="794">
        <v>54</v>
      </c>
      <c r="CI12" s="795"/>
      <c r="CJ12" s="795"/>
      <c r="CK12" s="795"/>
      <c r="CL12" s="796"/>
      <c r="CM12" s="794">
        <v>7879</v>
      </c>
      <c r="CN12" s="795"/>
      <c r="CO12" s="795"/>
      <c r="CP12" s="795"/>
      <c r="CQ12" s="796"/>
      <c r="CR12" s="794">
        <v>1.35</v>
      </c>
      <c r="CS12" s="795"/>
      <c r="CT12" s="795"/>
      <c r="CU12" s="795"/>
      <c r="CV12" s="796"/>
      <c r="CW12" s="794" t="s">
        <v>484</v>
      </c>
      <c r="CX12" s="795"/>
      <c r="CY12" s="795"/>
      <c r="CZ12" s="795"/>
      <c r="DA12" s="796"/>
      <c r="DB12" s="794" t="s">
        <v>484</v>
      </c>
      <c r="DC12" s="795"/>
      <c r="DD12" s="795"/>
      <c r="DE12" s="795"/>
      <c r="DF12" s="796"/>
      <c r="DG12" s="794" t="s">
        <v>484</v>
      </c>
      <c r="DH12" s="795"/>
      <c r="DI12" s="795"/>
      <c r="DJ12" s="795"/>
      <c r="DK12" s="796"/>
      <c r="DL12" s="794" t="s">
        <v>484</v>
      </c>
      <c r="DM12" s="795"/>
      <c r="DN12" s="795"/>
      <c r="DO12" s="795"/>
      <c r="DP12" s="796"/>
      <c r="DQ12" s="794" t="s">
        <v>484</v>
      </c>
      <c r="DR12" s="795"/>
      <c r="DS12" s="795"/>
      <c r="DT12" s="795"/>
      <c r="DU12" s="796"/>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f>SUM(Q7:U22)</f>
        <v>51920.79</v>
      </c>
      <c r="R23" s="814"/>
      <c r="S23" s="814"/>
      <c r="T23" s="814"/>
      <c r="U23" s="814"/>
      <c r="V23" s="814">
        <f t="shared" ref="V23" si="0">SUM(V7:Z22)</f>
        <v>51331.625</v>
      </c>
      <c r="W23" s="814"/>
      <c r="X23" s="814"/>
      <c r="Y23" s="814"/>
      <c r="Z23" s="814"/>
      <c r="AA23" s="814">
        <f t="shared" ref="AA23" si="1">SUM(AA7:AE22)</f>
        <v>589.16500000000087</v>
      </c>
      <c r="AB23" s="814"/>
      <c r="AC23" s="814"/>
      <c r="AD23" s="814"/>
      <c r="AE23" s="815"/>
      <c r="AF23" s="816">
        <v>548</v>
      </c>
      <c r="AG23" s="814"/>
      <c r="AH23" s="814"/>
      <c r="AI23" s="814"/>
      <c r="AJ23" s="817"/>
      <c r="AK23" s="818"/>
      <c r="AL23" s="819"/>
      <c r="AM23" s="819"/>
      <c r="AN23" s="819"/>
      <c r="AO23" s="819"/>
      <c r="AP23" s="814">
        <f>SUM(AP7:AT22)</f>
        <v>65595.072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12396.591</v>
      </c>
      <c r="R28" s="843"/>
      <c r="S28" s="843"/>
      <c r="T28" s="843"/>
      <c r="U28" s="843"/>
      <c r="V28" s="843">
        <v>12260.743</v>
      </c>
      <c r="W28" s="843"/>
      <c r="X28" s="843"/>
      <c r="Y28" s="843"/>
      <c r="Z28" s="843"/>
      <c r="AA28" s="843">
        <f>+Q28-V28</f>
        <v>135.84799999999996</v>
      </c>
      <c r="AB28" s="843"/>
      <c r="AC28" s="843"/>
      <c r="AD28" s="843"/>
      <c r="AE28" s="844"/>
      <c r="AF28" s="845">
        <v>136</v>
      </c>
      <c r="AG28" s="843"/>
      <c r="AH28" s="843"/>
      <c r="AI28" s="843"/>
      <c r="AJ28" s="846"/>
      <c r="AK28" s="847">
        <v>633.81299999999999</v>
      </c>
      <c r="AL28" s="838"/>
      <c r="AM28" s="838"/>
      <c r="AN28" s="838"/>
      <c r="AO28" s="838"/>
      <c r="AP28" s="838" t="s">
        <v>484</v>
      </c>
      <c r="AQ28" s="838"/>
      <c r="AR28" s="838"/>
      <c r="AS28" s="838"/>
      <c r="AT28" s="838"/>
      <c r="AU28" s="838" t="s">
        <v>484</v>
      </c>
      <c r="AV28" s="838"/>
      <c r="AW28" s="838"/>
      <c r="AX28" s="838"/>
      <c r="AY28" s="838"/>
      <c r="AZ28" s="839" t="s">
        <v>484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9670.1460000000006</v>
      </c>
      <c r="R29" s="779"/>
      <c r="S29" s="779"/>
      <c r="T29" s="779"/>
      <c r="U29" s="779"/>
      <c r="V29" s="779">
        <v>9445.4979999999996</v>
      </c>
      <c r="W29" s="779"/>
      <c r="X29" s="779"/>
      <c r="Y29" s="779"/>
      <c r="Z29" s="779"/>
      <c r="AA29" s="779">
        <f t="shared" ref="AA29:AA35" si="2">+Q29-V29</f>
        <v>224.64800000000105</v>
      </c>
      <c r="AB29" s="779"/>
      <c r="AC29" s="779"/>
      <c r="AD29" s="779"/>
      <c r="AE29" s="780"/>
      <c r="AF29" s="781">
        <v>225</v>
      </c>
      <c r="AG29" s="782"/>
      <c r="AH29" s="782"/>
      <c r="AI29" s="782"/>
      <c r="AJ29" s="783"/>
      <c r="AK29" s="850">
        <v>1293.6030000000001</v>
      </c>
      <c r="AL29" s="851"/>
      <c r="AM29" s="851"/>
      <c r="AN29" s="851"/>
      <c r="AO29" s="851"/>
      <c r="AP29" s="851">
        <v>6.3330000000000002</v>
      </c>
      <c r="AQ29" s="851"/>
      <c r="AR29" s="851"/>
      <c r="AS29" s="851"/>
      <c r="AT29" s="851"/>
      <c r="AU29" s="851" t="s">
        <v>484</v>
      </c>
      <c r="AV29" s="851"/>
      <c r="AW29" s="851"/>
      <c r="AX29" s="851"/>
      <c r="AY29" s="851"/>
      <c r="AZ29" s="852" t="s">
        <v>484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1298.376</v>
      </c>
      <c r="R30" s="779"/>
      <c r="S30" s="779"/>
      <c r="T30" s="779"/>
      <c r="U30" s="779"/>
      <c r="V30" s="779">
        <v>1295.1790000000001</v>
      </c>
      <c r="W30" s="779"/>
      <c r="X30" s="779"/>
      <c r="Y30" s="779"/>
      <c r="Z30" s="779"/>
      <c r="AA30" s="779">
        <f t="shared" si="2"/>
        <v>3.196999999999889</v>
      </c>
      <c r="AB30" s="779"/>
      <c r="AC30" s="779"/>
      <c r="AD30" s="779"/>
      <c r="AE30" s="780"/>
      <c r="AF30" s="781">
        <v>3</v>
      </c>
      <c r="AG30" s="782"/>
      <c r="AH30" s="782"/>
      <c r="AI30" s="782"/>
      <c r="AJ30" s="783"/>
      <c r="AK30" s="850">
        <v>318.50599999999997</v>
      </c>
      <c r="AL30" s="851"/>
      <c r="AM30" s="851"/>
      <c r="AN30" s="851"/>
      <c r="AO30" s="851"/>
      <c r="AP30" s="851" t="s">
        <v>484</v>
      </c>
      <c r="AQ30" s="851"/>
      <c r="AR30" s="851"/>
      <c r="AS30" s="851"/>
      <c r="AT30" s="851"/>
      <c r="AU30" s="851" t="s">
        <v>484</v>
      </c>
      <c r="AV30" s="851"/>
      <c r="AW30" s="851"/>
      <c r="AX30" s="851"/>
      <c r="AY30" s="851"/>
      <c r="AZ30" s="852" t="s">
        <v>484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2448.998</v>
      </c>
      <c r="R31" s="779"/>
      <c r="S31" s="779"/>
      <c r="T31" s="779"/>
      <c r="U31" s="779"/>
      <c r="V31" s="779">
        <v>2004.3989999999999</v>
      </c>
      <c r="W31" s="779"/>
      <c r="X31" s="779"/>
      <c r="Y31" s="779"/>
      <c r="Z31" s="779"/>
      <c r="AA31" s="779">
        <f t="shared" si="2"/>
        <v>444.59900000000016</v>
      </c>
      <c r="AB31" s="779"/>
      <c r="AC31" s="779"/>
      <c r="AD31" s="779"/>
      <c r="AE31" s="780"/>
      <c r="AF31" s="781">
        <v>2077</v>
      </c>
      <c r="AG31" s="782"/>
      <c r="AH31" s="782"/>
      <c r="AI31" s="782"/>
      <c r="AJ31" s="783"/>
      <c r="AK31" s="850">
        <v>57781</v>
      </c>
      <c r="AL31" s="851"/>
      <c r="AM31" s="851"/>
      <c r="AN31" s="851"/>
      <c r="AO31" s="851"/>
      <c r="AP31" s="851">
        <v>3672.8110000000001</v>
      </c>
      <c r="AQ31" s="851"/>
      <c r="AR31" s="851"/>
      <c r="AS31" s="851"/>
      <c r="AT31" s="851"/>
      <c r="AU31" s="851">
        <v>139.566</v>
      </c>
      <c r="AV31" s="851"/>
      <c r="AW31" s="851"/>
      <c r="AX31" s="851"/>
      <c r="AY31" s="851"/>
      <c r="AZ31" s="852" t="s">
        <v>484</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f>3531.896+90.826</f>
        <v>3622.7220000000002</v>
      </c>
      <c r="R32" s="779"/>
      <c r="S32" s="779"/>
      <c r="T32" s="779"/>
      <c r="U32" s="779"/>
      <c r="V32" s="779">
        <f>3672.066+78.908</f>
        <v>3750.9739999999997</v>
      </c>
      <c r="W32" s="779"/>
      <c r="X32" s="779"/>
      <c r="Y32" s="779"/>
      <c r="Z32" s="779"/>
      <c r="AA32" s="779">
        <f t="shared" si="2"/>
        <v>-128.2519999999995</v>
      </c>
      <c r="AB32" s="779"/>
      <c r="AC32" s="779"/>
      <c r="AD32" s="779"/>
      <c r="AE32" s="780"/>
      <c r="AF32" s="781">
        <v>517</v>
      </c>
      <c r="AG32" s="782"/>
      <c r="AH32" s="782"/>
      <c r="AI32" s="782"/>
      <c r="AJ32" s="783"/>
      <c r="AK32" s="850">
        <v>2149.7750000000001</v>
      </c>
      <c r="AL32" s="851"/>
      <c r="AM32" s="851"/>
      <c r="AN32" s="851"/>
      <c r="AO32" s="851"/>
      <c r="AP32" s="851">
        <f>46186.588+1146.647</f>
        <v>47333.235000000001</v>
      </c>
      <c r="AQ32" s="851"/>
      <c r="AR32" s="851"/>
      <c r="AS32" s="851"/>
      <c r="AT32" s="851"/>
      <c r="AU32" s="851">
        <v>33180.597000000002</v>
      </c>
      <c r="AV32" s="851"/>
      <c r="AW32" s="851"/>
      <c r="AX32" s="851"/>
      <c r="AY32" s="851"/>
      <c r="AZ32" s="852" t="s">
        <v>484</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8118.2510000000002</v>
      </c>
      <c r="R33" s="779"/>
      <c r="S33" s="779"/>
      <c r="T33" s="779"/>
      <c r="U33" s="779"/>
      <c r="V33" s="779">
        <v>8053.1689999999999</v>
      </c>
      <c r="W33" s="779"/>
      <c r="X33" s="779"/>
      <c r="Y33" s="779"/>
      <c r="Z33" s="779"/>
      <c r="AA33" s="779">
        <f t="shared" si="2"/>
        <v>65.082000000000335</v>
      </c>
      <c r="AB33" s="779"/>
      <c r="AC33" s="779"/>
      <c r="AD33" s="779"/>
      <c r="AE33" s="780"/>
      <c r="AF33" s="781">
        <v>2993</v>
      </c>
      <c r="AG33" s="782"/>
      <c r="AH33" s="782"/>
      <c r="AI33" s="782"/>
      <c r="AJ33" s="783"/>
      <c r="AK33" s="850">
        <v>620.61900000000003</v>
      </c>
      <c r="AL33" s="851"/>
      <c r="AM33" s="851"/>
      <c r="AN33" s="851"/>
      <c r="AO33" s="851"/>
      <c r="AP33" s="851">
        <v>3900.8649999999998</v>
      </c>
      <c r="AQ33" s="851"/>
      <c r="AR33" s="851"/>
      <c r="AS33" s="851"/>
      <c r="AT33" s="851"/>
      <c r="AU33" s="851">
        <v>2473.1480000000001</v>
      </c>
      <c r="AV33" s="851"/>
      <c r="AW33" s="851"/>
      <c r="AX33" s="851"/>
      <c r="AY33" s="851"/>
      <c r="AZ33" s="852" t="s">
        <v>484</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f>15.842+19.619</f>
        <v>35.460999999999999</v>
      </c>
      <c r="R34" s="779"/>
      <c r="S34" s="779"/>
      <c r="T34" s="779"/>
      <c r="U34" s="779"/>
      <c r="V34" s="779">
        <f>9.567+16.919</f>
        <v>26.486000000000001</v>
      </c>
      <c r="W34" s="779"/>
      <c r="X34" s="779"/>
      <c r="Y34" s="779"/>
      <c r="Z34" s="779"/>
      <c r="AA34" s="779">
        <f t="shared" si="2"/>
        <v>8.9749999999999979</v>
      </c>
      <c r="AB34" s="779"/>
      <c r="AC34" s="779"/>
      <c r="AD34" s="779"/>
      <c r="AE34" s="780"/>
      <c r="AF34" s="781">
        <v>9</v>
      </c>
      <c r="AG34" s="782"/>
      <c r="AH34" s="782"/>
      <c r="AI34" s="782"/>
      <c r="AJ34" s="783"/>
      <c r="AK34" s="850">
        <v>11.468999999999999</v>
      </c>
      <c r="AL34" s="851"/>
      <c r="AM34" s="851"/>
      <c r="AN34" s="851"/>
      <c r="AO34" s="851"/>
      <c r="AP34" s="851">
        <v>212.81</v>
      </c>
      <c r="AQ34" s="851"/>
      <c r="AR34" s="851"/>
      <c r="AS34" s="851"/>
      <c r="AT34" s="851"/>
      <c r="AU34" s="851">
        <v>204.297</v>
      </c>
      <c r="AV34" s="851"/>
      <c r="AW34" s="851"/>
      <c r="AX34" s="851"/>
      <c r="AY34" s="851"/>
      <c r="AZ34" s="852" t="s">
        <v>484</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f>244.886+299.986</f>
        <v>544.87199999999996</v>
      </c>
      <c r="R35" s="779"/>
      <c r="S35" s="779"/>
      <c r="T35" s="779"/>
      <c r="U35" s="779"/>
      <c r="V35" s="779">
        <f>105.057+354.231</f>
        <v>459.28800000000001</v>
      </c>
      <c r="W35" s="779"/>
      <c r="X35" s="779"/>
      <c r="Y35" s="779"/>
      <c r="Z35" s="779"/>
      <c r="AA35" s="779">
        <f t="shared" si="2"/>
        <v>85.583999999999946</v>
      </c>
      <c r="AB35" s="779"/>
      <c r="AC35" s="779"/>
      <c r="AD35" s="779"/>
      <c r="AE35" s="780"/>
      <c r="AF35" s="781">
        <v>86</v>
      </c>
      <c r="AG35" s="782"/>
      <c r="AH35" s="782"/>
      <c r="AI35" s="782"/>
      <c r="AJ35" s="783"/>
      <c r="AK35" s="850">
        <v>176.453</v>
      </c>
      <c r="AL35" s="851"/>
      <c r="AM35" s="851"/>
      <c r="AN35" s="851"/>
      <c r="AO35" s="851"/>
      <c r="AP35" s="851">
        <v>3444.5830000000001</v>
      </c>
      <c r="AQ35" s="851"/>
      <c r="AR35" s="851"/>
      <c r="AS35" s="851"/>
      <c r="AT35" s="851"/>
      <c r="AU35" s="851">
        <v>2455.9870000000001</v>
      </c>
      <c r="AV35" s="851"/>
      <c r="AW35" s="851"/>
      <c r="AX35" s="851"/>
      <c r="AY35" s="851"/>
      <c r="AZ35" s="852" t="s">
        <v>484</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237.59</v>
      </c>
      <c r="R36" s="779"/>
      <c r="S36" s="779"/>
      <c r="T36" s="779"/>
      <c r="U36" s="779"/>
      <c r="V36" s="779">
        <v>237.59</v>
      </c>
      <c r="W36" s="779"/>
      <c r="X36" s="779"/>
      <c r="Y36" s="779"/>
      <c r="Z36" s="779"/>
      <c r="AA36" s="779" t="s">
        <v>484</v>
      </c>
      <c r="AB36" s="779"/>
      <c r="AC36" s="779"/>
      <c r="AD36" s="779"/>
      <c r="AE36" s="780"/>
      <c r="AF36" s="781" t="s">
        <v>540</v>
      </c>
      <c r="AG36" s="782"/>
      <c r="AH36" s="782"/>
      <c r="AI36" s="782"/>
      <c r="AJ36" s="783"/>
      <c r="AK36" s="850">
        <v>0.09</v>
      </c>
      <c r="AL36" s="851"/>
      <c r="AM36" s="851"/>
      <c r="AN36" s="851"/>
      <c r="AO36" s="851"/>
      <c r="AP36" s="851">
        <v>286.89999999999998</v>
      </c>
      <c r="AQ36" s="851"/>
      <c r="AR36" s="851"/>
      <c r="AS36" s="851"/>
      <c r="AT36" s="851"/>
      <c r="AU36" s="851" t="s">
        <v>484</v>
      </c>
      <c r="AV36" s="851"/>
      <c r="AW36" s="851"/>
      <c r="AX36" s="851"/>
      <c r="AY36" s="851"/>
      <c r="AZ36" s="852" t="s">
        <v>484</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804"/>
      <c r="DW62" s="805"/>
      <c r="DX62" s="805"/>
      <c r="DY62" s="805"/>
      <c r="DZ62" s="806"/>
      <c r="EA62" s="199"/>
    </row>
    <row r="63" spans="1:131" s="200" customFormat="1" ht="26.25" customHeight="1" thickBot="1" x14ac:dyDescent="0.2">
      <c r="A63" s="217" t="s">
        <v>370</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6045</v>
      </c>
      <c r="AG63" s="862"/>
      <c r="AH63" s="862"/>
      <c r="AI63" s="862"/>
      <c r="AJ63" s="863"/>
      <c r="AK63" s="864"/>
      <c r="AL63" s="859"/>
      <c r="AM63" s="859"/>
      <c r="AN63" s="859"/>
      <c r="AO63" s="859"/>
      <c r="AP63" s="862">
        <f>SUM(AP28:AT62)</f>
        <v>58857.536999999997</v>
      </c>
      <c r="AQ63" s="862"/>
      <c r="AR63" s="862"/>
      <c r="AS63" s="862"/>
      <c r="AT63" s="862"/>
      <c r="AU63" s="862">
        <f>SUM(AU28:AY62)</f>
        <v>38453.595000000001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397</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41.341330999999997</v>
      </c>
      <c r="R68" s="886"/>
      <c r="S68" s="886"/>
      <c r="T68" s="886"/>
      <c r="U68" s="886"/>
      <c r="V68" s="886">
        <v>41.341330999999997</v>
      </c>
      <c r="W68" s="886"/>
      <c r="X68" s="886"/>
      <c r="Y68" s="886"/>
      <c r="Z68" s="886"/>
      <c r="AA68" s="886" t="s">
        <v>484</v>
      </c>
      <c r="AB68" s="886"/>
      <c r="AC68" s="886"/>
      <c r="AD68" s="886"/>
      <c r="AE68" s="886"/>
      <c r="AF68" s="886" t="s">
        <v>484</v>
      </c>
      <c r="AG68" s="886"/>
      <c r="AH68" s="886"/>
      <c r="AI68" s="886"/>
      <c r="AJ68" s="886"/>
      <c r="AK68" s="886">
        <v>19.585999999999999</v>
      </c>
      <c r="AL68" s="886"/>
      <c r="AM68" s="886"/>
      <c r="AN68" s="886"/>
      <c r="AO68" s="886"/>
      <c r="AP68" s="886" t="s">
        <v>484</v>
      </c>
      <c r="AQ68" s="886"/>
      <c r="AR68" s="886"/>
      <c r="AS68" s="886"/>
      <c r="AT68" s="886"/>
      <c r="AU68" s="886" t="s">
        <v>484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95.743493000000001</v>
      </c>
      <c r="R69" s="851"/>
      <c r="S69" s="851"/>
      <c r="T69" s="851"/>
      <c r="U69" s="851"/>
      <c r="V69" s="851">
        <v>95.743493000000001</v>
      </c>
      <c r="W69" s="851"/>
      <c r="X69" s="851"/>
      <c r="Y69" s="851"/>
      <c r="Z69" s="851"/>
      <c r="AA69" s="851" t="s">
        <v>484</v>
      </c>
      <c r="AB69" s="851"/>
      <c r="AC69" s="851"/>
      <c r="AD69" s="851"/>
      <c r="AE69" s="851"/>
      <c r="AF69" s="851" t="s">
        <v>484</v>
      </c>
      <c r="AG69" s="851"/>
      <c r="AH69" s="851"/>
      <c r="AI69" s="851"/>
      <c r="AJ69" s="851"/>
      <c r="AK69" s="851" t="s">
        <v>484</v>
      </c>
      <c r="AL69" s="851"/>
      <c r="AM69" s="851"/>
      <c r="AN69" s="851"/>
      <c r="AO69" s="851"/>
      <c r="AP69" s="851" t="s">
        <v>484</v>
      </c>
      <c r="AQ69" s="851"/>
      <c r="AR69" s="851"/>
      <c r="AS69" s="851"/>
      <c r="AT69" s="851"/>
      <c r="AU69" s="851" t="s">
        <v>484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159.868336</v>
      </c>
      <c r="R70" s="851"/>
      <c r="S70" s="851"/>
      <c r="T70" s="851"/>
      <c r="U70" s="851"/>
      <c r="V70" s="851">
        <v>159.44623899999999</v>
      </c>
      <c r="W70" s="851"/>
      <c r="X70" s="851"/>
      <c r="Y70" s="851"/>
      <c r="Z70" s="851"/>
      <c r="AA70" s="851">
        <v>0.422097</v>
      </c>
      <c r="AB70" s="851"/>
      <c r="AC70" s="851"/>
      <c r="AD70" s="851"/>
      <c r="AE70" s="851"/>
      <c r="AF70" s="851">
        <v>0.42209700000000794</v>
      </c>
      <c r="AG70" s="851"/>
      <c r="AH70" s="851"/>
      <c r="AI70" s="851"/>
      <c r="AJ70" s="851"/>
      <c r="AK70" s="851" t="s">
        <v>484</v>
      </c>
      <c r="AL70" s="851"/>
      <c r="AM70" s="851"/>
      <c r="AN70" s="851"/>
      <c r="AO70" s="851"/>
      <c r="AP70" s="851" t="s">
        <v>484</v>
      </c>
      <c r="AQ70" s="851"/>
      <c r="AR70" s="851"/>
      <c r="AS70" s="851"/>
      <c r="AT70" s="851"/>
      <c r="AU70" s="851" t="s">
        <v>484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92.411083000000005</v>
      </c>
      <c r="R71" s="851"/>
      <c r="S71" s="851"/>
      <c r="T71" s="851"/>
      <c r="U71" s="851"/>
      <c r="V71" s="851">
        <v>92.411083000000005</v>
      </c>
      <c r="W71" s="851"/>
      <c r="X71" s="851"/>
      <c r="Y71" s="851"/>
      <c r="Z71" s="851"/>
      <c r="AA71" s="851" t="s">
        <v>484</v>
      </c>
      <c r="AB71" s="851"/>
      <c r="AC71" s="851"/>
      <c r="AD71" s="851"/>
      <c r="AE71" s="851"/>
      <c r="AF71" s="851" t="s">
        <v>484</v>
      </c>
      <c r="AG71" s="851"/>
      <c r="AH71" s="851"/>
      <c r="AI71" s="851"/>
      <c r="AJ71" s="851"/>
      <c r="AK71" s="851" t="s">
        <v>484</v>
      </c>
      <c r="AL71" s="851"/>
      <c r="AM71" s="851"/>
      <c r="AN71" s="851"/>
      <c r="AO71" s="851"/>
      <c r="AP71" s="851">
        <v>26.512</v>
      </c>
      <c r="AQ71" s="851"/>
      <c r="AR71" s="851"/>
      <c r="AS71" s="851"/>
      <c r="AT71" s="851"/>
      <c r="AU71" s="851">
        <v>8.7750000000000004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164.958</v>
      </c>
      <c r="R72" s="851"/>
      <c r="S72" s="851"/>
      <c r="T72" s="851"/>
      <c r="U72" s="851"/>
      <c r="V72" s="851">
        <v>164.958</v>
      </c>
      <c r="W72" s="851"/>
      <c r="X72" s="851"/>
      <c r="Y72" s="851"/>
      <c r="Z72" s="851"/>
      <c r="AA72" s="851" t="s">
        <v>484</v>
      </c>
      <c r="AB72" s="851"/>
      <c r="AC72" s="851"/>
      <c r="AD72" s="851"/>
      <c r="AE72" s="851"/>
      <c r="AF72" s="851" t="s">
        <v>484</v>
      </c>
      <c r="AG72" s="851"/>
      <c r="AH72" s="851"/>
      <c r="AI72" s="851"/>
      <c r="AJ72" s="851"/>
      <c r="AK72" s="851" t="s">
        <v>484</v>
      </c>
      <c r="AL72" s="851"/>
      <c r="AM72" s="851"/>
      <c r="AN72" s="851"/>
      <c r="AO72" s="851"/>
      <c r="AP72" s="851" t="s">
        <v>484</v>
      </c>
      <c r="AQ72" s="851"/>
      <c r="AR72" s="851"/>
      <c r="AS72" s="851"/>
      <c r="AT72" s="851"/>
      <c r="AU72" s="851" t="s">
        <v>484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1.5609999999999999</v>
      </c>
      <c r="R73" s="851"/>
      <c r="S73" s="851"/>
      <c r="T73" s="851"/>
      <c r="U73" s="851"/>
      <c r="V73" s="851">
        <v>1.2609999999999999</v>
      </c>
      <c r="W73" s="851"/>
      <c r="X73" s="851"/>
      <c r="Y73" s="851"/>
      <c r="Z73" s="851"/>
      <c r="AA73" s="851">
        <v>0.3</v>
      </c>
      <c r="AB73" s="851"/>
      <c r="AC73" s="851"/>
      <c r="AD73" s="851"/>
      <c r="AE73" s="851"/>
      <c r="AF73" s="851">
        <v>0.3</v>
      </c>
      <c r="AG73" s="851"/>
      <c r="AH73" s="851"/>
      <c r="AI73" s="851"/>
      <c r="AJ73" s="851"/>
      <c r="AK73" s="851" t="s">
        <v>484</v>
      </c>
      <c r="AL73" s="851"/>
      <c r="AM73" s="851"/>
      <c r="AN73" s="851"/>
      <c r="AO73" s="851"/>
      <c r="AP73" s="851" t="s">
        <v>484</v>
      </c>
      <c r="AQ73" s="851"/>
      <c r="AR73" s="851"/>
      <c r="AS73" s="851"/>
      <c r="AT73" s="851"/>
      <c r="AU73" s="851" t="s">
        <v>484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451.79732300000001</v>
      </c>
      <c r="R74" s="851"/>
      <c r="S74" s="851"/>
      <c r="T74" s="851"/>
      <c r="U74" s="851"/>
      <c r="V74" s="851">
        <v>448.01326399999999</v>
      </c>
      <c r="W74" s="851"/>
      <c r="X74" s="851"/>
      <c r="Y74" s="851"/>
      <c r="Z74" s="851"/>
      <c r="AA74" s="851">
        <f>+Q74-V74</f>
        <v>3.7840590000000134</v>
      </c>
      <c r="AB74" s="851"/>
      <c r="AC74" s="851"/>
      <c r="AD74" s="851"/>
      <c r="AE74" s="851"/>
      <c r="AF74" s="851">
        <f>+Q74-V74</f>
        <v>3.7840590000000134</v>
      </c>
      <c r="AG74" s="851"/>
      <c r="AH74" s="851"/>
      <c r="AI74" s="851"/>
      <c r="AJ74" s="851"/>
      <c r="AK74" s="851" t="s">
        <v>484</v>
      </c>
      <c r="AL74" s="851"/>
      <c r="AM74" s="851"/>
      <c r="AN74" s="851"/>
      <c r="AO74" s="851"/>
      <c r="AP74" s="851" t="s">
        <v>484</v>
      </c>
      <c r="AQ74" s="851"/>
      <c r="AR74" s="851"/>
      <c r="AS74" s="851"/>
      <c r="AT74" s="851"/>
      <c r="AU74" s="851" t="s">
        <v>484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150501.86945299999</v>
      </c>
      <c r="R75" s="900"/>
      <c r="S75" s="900"/>
      <c r="T75" s="900"/>
      <c r="U75" s="850"/>
      <c r="V75" s="901">
        <v>147712.91172800001</v>
      </c>
      <c r="W75" s="900"/>
      <c r="X75" s="900"/>
      <c r="Y75" s="900"/>
      <c r="Z75" s="850"/>
      <c r="AA75" s="851">
        <f>+Q75-V75</f>
        <v>2788.9577249999857</v>
      </c>
      <c r="AB75" s="851"/>
      <c r="AC75" s="851"/>
      <c r="AD75" s="851"/>
      <c r="AE75" s="851"/>
      <c r="AF75" s="851">
        <f>+Q75-V75</f>
        <v>2788.9577249999857</v>
      </c>
      <c r="AG75" s="851"/>
      <c r="AH75" s="851"/>
      <c r="AI75" s="851"/>
      <c r="AJ75" s="851"/>
      <c r="AK75" s="901">
        <v>286.49941999999999</v>
      </c>
      <c r="AL75" s="900"/>
      <c r="AM75" s="900"/>
      <c r="AN75" s="900"/>
      <c r="AO75" s="850"/>
      <c r="AP75" s="901" t="s">
        <v>484</v>
      </c>
      <c r="AQ75" s="900"/>
      <c r="AR75" s="900"/>
      <c r="AS75" s="900"/>
      <c r="AT75" s="850"/>
      <c r="AU75" s="901" t="s">
        <v>484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7.2004929999999998</v>
      </c>
      <c r="R76" s="900"/>
      <c r="S76" s="900"/>
      <c r="T76" s="900"/>
      <c r="U76" s="850"/>
      <c r="V76" s="901">
        <v>2.2629199999999998</v>
      </c>
      <c r="W76" s="900"/>
      <c r="X76" s="900"/>
      <c r="Y76" s="900"/>
      <c r="Z76" s="850"/>
      <c r="AA76" s="901">
        <f>+Q76-V76</f>
        <v>4.9375730000000004</v>
      </c>
      <c r="AB76" s="900"/>
      <c r="AC76" s="900"/>
      <c r="AD76" s="900"/>
      <c r="AE76" s="850"/>
      <c r="AF76" s="901">
        <f>+Q76-V76</f>
        <v>4.9375730000000004</v>
      </c>
      <c r="AG76" s="900"/>
      <c r="AH76" s="900"/>
      <c r="AI76" s="900"/>
      <c r="AJ76" s="850"/>
      <c r="AK76" s="851" t="s">
        <v>484</v>
      </c>
      <c r="AL76" s="851"/>
      <c r="AM76" s="851"/>
      <c r="AN76" s="851"/>
      <c r="AO76" s="851"/>
      <c r="AP76" s="901" t="s">
        <v>484</v>
      </c>
      <c r="AQ76" s="900"/>
      <c r="AR76" s="900"/>
      <c r="AS76" s="900"/>
      <c r="AT76" s="850"/>
      <c r="AU76" s="901" t="s">
        <v>484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2798.4014539999857</v>
      </c>
      <c r="AG88" s="862"/>
      <c r="AH88" s="862"/>
      <c r="AI88" s="862"/>
      <c r="AJ88" s="862"/>
      <c r="AK88" s="859"/>
      <c r="AL88" s="859"/>
      <c r="AM88" s="859"/>
      <c r="AN88" s="859"/>
      <c r="AO88" s="859"/>
      <c r="AP88" s="862">
        <f t="shared" ref="AP88" si="3">SUM(AP68:AT87)</f>
        <v>26.512</v>
      </c>
      <c r="AQ88" s="862"/>
      <c r="AR88" s="862"/>
      <c r="AS88" s="862"/>
      <c r="AT88" s="862"/>
      <c r="AU88" s="862">
        <f t="shared" ref="AU88" si="4">SUM(AU68:AY87)</f>
        <v>8.7750000000000004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49.67</v>
      </c>
      <c r="CS102" s="870"/>
      <c r="CT102" s="870"/>
      <c r="CU102" s="870"/>
      <c r="CV102" s="913"/>
      <c r="CW102" s="912">
        <f t="shared" ref="CW102" si="5">SUM(CW7:DA88)</f>
        <v>144.631</v>
      </c>
      <c r="CX102" s="870"/>
      <c r="CY102" s="870"/>
      <c r="CZ102" s="870"/>
      <c r="DA102" s="913"/>
      <c r="DB102" s="912">
        <f t="shared" ref="DB102" si="6">SUM(DB7:DF88)</f>
        <v>203.98699999999999</v>
      </c>
      <c r="DC102" s="870"/>
      <c r="DD102" s="870"/>
      <c r="DE102" s="870"/>
      <c r="DF102" s="913"/>
      <c r="DG102" s="912">
        <f t="shared" ref="DG102" si="7">SUM(DG7:DK88)</f>
        <v>321.209</v>
      </c>
      <c r="DH102" s="870"/>
      <c r="DI102" s="870"/>
      <c r="DJ102" s="870"/>
      <c r="DK102" s="913"/>
      <c r="DL102" s="912">
        <f t="shared" ref="DL102" si="8">SUM(DL7:DP88)</f>
        <v>461.03000000000003</v>
      </c>
      <c r="DM102" s="870"/>
      <c r="DN102" s="870"/>
      <c r="DO102" s="870"/>
      <c r="DP102" s="913"/>
      <c r="DQ102" s="912">
        <f t="shared" ref="DQ102" si="9">SUM(DQ7:DU88)</f>
        <v>457.12200000000007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6528605</v>
      </c>
      <c r="AB110" s="922"/>
      <c r="AC110" s="922"/>
      <c r="AD110" s="922"/>
      <c r="AE110" s="923"/>
      <c r="AF110" s="924">
        <v>6544768</v>
      </c>
      <c r="AG110" s="922"/>
      <c r="AH110" s="922"/>
      <c r="AI110" s="922"/>
      <c r="AJ110" s="923"/>
      <c r="AK110" s="924">
        <v>6514983</v>
      </c>
      <c r="AL110" s="922"/>
      <c r="AM110" s="922"/>
      <c r="AN110" s="922"/>
      <c r="AO110" s="923"/>
      <c r="AP110" s="925">
        <v>32.5</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68823572</v>
      </c>
      <c r="BR110" s="957"/>
      <c r="BS110" s="957"/>
      <c r="BT110" s="957"/>
      <c r="BU110" s="957"/>
      <c r="BV110" s="957">
        <v>66589293</v>
      </c>
      <c r="BW110" s="957"/>
      <c r="BX110" s="957"/>
      <c r="BY110" s="957"/>
      <c r="BZ110" s="957"/>
      <c r="CA110" s="957">
        <v>65595072</v>
      </c>
      <c r="CB110" s="957"/>
      <c r="CC110" s="957"/>
      <c r="CD110" s="957"/>
      <c r="CE110" s="957"/>
      <c r="CF110" s="971">
        <v>326.89999999999998</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1847119</v>
      </c>
      <c r="BR111" s="950"/>
      <c r="BS111" s="950"/>
      <c r="BT111" s="950"/>
      <c r="BU111" s="950"/>
      <c r="BV111" s="950">
        <v>1658570</v>
      </c>
      <c r="BW111" s="950"/>
      <c r="BX111" s="950"/>
      <c r="BY111" s="950"/>
      <c r="BZ111" s="950"/>
      <c r="CA111" s="950">
        <v>1516927</v>
      </c>
      <c r="CB111" s="950"/>
      <c r="CC111" s="950"/>
      <c r="CD111" s="950"/>
      <c r="CE111" s="950"/>
      <c r="CF111" s="944">
        <v>7.6</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40291429</v>
      </c>
      <c r="BR112" s="950"/>
      <c r="BS112" s="950"/>
      <c r="BT112" s="950"/>
      <c r="BU112" s="950"/>
      <c r="BV112" s="950">
        <v>39244550</v>
      </c>
      <c r="BW112" s="950"/>
      <c r="BX112" s="950"/>
      <c r="BY112" s="950"/>
      <c r="BZ112" s="950"/>
      <c r="CA112" s="950">
        <v>38453595</v>
      </c>
      <c r="CB112" s="950"/>
      <c r="CC112" s="950"/>
      <c r="CD112" s="950"/>
      <c r="CE112" s="950"/>
      <c r="CF112" s="944">
        <v>191.6</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2424534</v>
      </c>
      <c r="AB113" s="964"/>
      <c r="AC113" s="964"/>
      <c r="AD113" s="964"/>
      <c r="AE113" s="965"/>
      <c r="AF113" s="966">
        <v>2516960</v>
      </c>
      <c r="AG113" s="964"/>
      <c r="AH113" s="964"/>
      <c r="AI113" s="964"/>
      <c r="AJ113" s="965"/>
      <c r="AK113" s="966">
        <v>2507403</v>
      </c>
      <c r="AL113" s="964"/>
      <c r="AM113" s="964"/>
      <c r="AN113" s="964"/>
      <c r="AO113" s="965"/>
      <c r="AP113" s="967">
        <v>12.5</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17071</v>
      </c>
      <c r="BR113" s="950"/>
      <c r="BS113" s="950"/>
      <c r="BT113" s="950"/>
      <c r="BU113" s="950"/>
      <c r="BV113" s="950">
        <v>12402</v>
      </c>
      <c r="BW113" s="950"/>
      <c r="BX113" s="950"/>
      <c r="BY113" s="950"/>
      <c r="BZ113" s="950"/>
      <c r="CA113" s="950">
        <v>8775</v>
      </c>
      <c r="CB113" s="950"/>
      <c r="CC113" s="950"/>
      <c r="CD113" s="950"/>
      <c r="CE113" s="950"/>
      <c r="CF113" s="944">
        <v>0</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3245</v>
      </c>
      <c r="AB114" s="989"/>
      <c r="AC114" s="989"/>
      <c r="AD114" s="989"/>
      <c r="AE114" s="990"/>
      <c r="AF114" s="991">
        <v>1954</v>
      </c>
      <c r="AG114" s="989"/>
      <c r="AH114" s="989"/>
      <c r="AI114" s="989"/>
      <c r="AJ114" s="990"/>
      <c r="AK114" s="991">
        <v>2212</v>
      </c>
      <c r="AL114" s="989"/>
      <c r="AM114" s="989"/>
      <c r="AN114" s="989"/>
      <c r="AO114" s="990"/>
      <c r="AP114" s="992">
        <v>0</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4677188</v>
      </c>
      <c r="BR114" s="950"/>
      <c r="BS114" s="950"/>
      <c r="BT114" s="950"/>
      <c r="BU114" s="950"/>
      <c r="BV114" s="950">
        <v>4472894</v>
      </c>
      <c r="BW114" s="950"/>
      <c r="BX114" s="950"/>
      <c r="BY114" s="950"/>
      <c r="BZ114" s="950"/>
      <c r="CA114" s="950">
        <v>4684507</v>
      </c>
      <c r="CB114" s="950"/>
      <c r="CC114" s="950"/>
      <c r="CD114" s="950"/>
      <c r="CE114" s="950"/>
      <c r="CF114" s="944">
        <v>23.3</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56839</v>
      </c>
      <c r="AB115" s="964"/>
      <c r="AC115" s="964"/>
      <c r="AD115" s="964"/>
      <c r="AE115" s="965"/>
      <c r="AF115" s="966">
        <v>29708</v>
      </c>
      <c r="AG115" s="964"/>
      <c r="AH115" s="964"/>
      <c r="AI115" s="964"/>
      <c r="AJ115" s="965"/>
      <c r="AK115" s="966">
        <v>28822</v>
      </c>
      <c r="AL115" s="964"/>
      <c r="AM115" s="964"/>
      <c r="AN115" s="964"/>
      <c r="AO115" s="965"/>
      <c r="AP115" s="967">
        <v>0.1</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v>4824</v>
      </c>
      <c r="BR115" s="950"/>
      <c r="BS115" s="950"/>
      <c r="BT115" s="950"/>
      <c r="BU115" s="950"/>
      <c r="BV115" s="950">
        <v>313981</v>
      </c>
      <c r="BW115" s="950"/>
      <c r="BX115" s="950"/>
      <c r="BY115" s="950"/>
      <c r="BZ115" s="950"/>
      <c r="CA115" s="950">
        <v>357072</v>
      </c>
      <c r="CB115" s="950"/>
      <c r="CC115" s="950"/>
      <c r="CD115" s="950"/>
      <c r="CE115" s="950"/>
      <c r="CF115" s="944">
        <v>1.8</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1628976</v>
      </c>
      <c r="DH115" s="989"/>
      <c r="DI115" s="989"/>
      <c r="DJ115" s="989"/>
      <c r="DK115" s="990"/>
      <c r="DL115" s="991">
        <v>1476338</v>
      </c>
      <c r="DM115" s="989"/>
      <c r="DN115" s="989"/>
      <c r="DO115" s="989"/>
      <c r="DP115" s="990"/>
      <c r="DQ115" s="991">
        <v>1370006</v>
      </c>
      <c r="DR115" s="989"/>
      <c r="DS115" s="989"/>
      <c r="DT115" s="989"/>
      <c r="DU115" s="990"/>
      <c r="DV115" s="992">
        <v>6.8</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132</v>
      </c>
      <c r="AB116" s="989"/>
      <c r="AC116" s="989"/>
      <c r="AD116" s="989"/>
      <c r="AE116" s="990"/>
      <c r="AF116" s="991">
        <v>400</v>
      </c>
      <c r="AG116" s="989"/>
      <c r="AH116" s="989"/>
      <c r="AI116" s="989"/>
      <c r="AJ116" s="990"/>
      <c r="AK116" s="991">
        <v>36</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218143</v>
      </c>
      <c r="DH116" s="989"/>
      <c r="DI116" s="989"/>
      <c r="DJ116" s="989"/>
      <c r="DK116" s="990"/>
      <c r="DL116" s="991">
        <v>182232</v>
      </c>
      <c r="DM116" s="989"/>
      <c r="DN116" s="989"/>
      <c r="DO116" s="989"/>
      <c r="DP116" s="990"/>
      <c r="DQ116" s="991">
        <v>146921</v>
      </c>
      <c r="DR116" s="989"/>
      <c r="DS116" s="989"/>
      <c r="DT116" s="989"/>
      <c r="DU116" s="990"/>
      <c r="DV116" s="992">
        <v>0.7</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9013355</v>
      </c>
      <c r="AB117" s="1007"/>
      <c r="AC117" s="1007"/>
      <c r="AD117" s="1007"/>
      <c r="AE117" s="1008"/>
      <c r="AF117" s="1009">
        <v>9093790</v>
      </c>
      <c r="AG117" s="1007"/>
      <c r="AH117" s="1007"/>
      <c r="AI117" s="1007"/>
      <c r="AJ117" s="1008"/>
      <c r="AK117" s="1009">
        <v>9053456</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115661203</v>
      </c>
      <c r="BR119" s="1028"/>
      <c r="BS119" s="1028"/>
      <c r="BT119" s="1028"/>
      <c r="BU119" s="1028"/>
      <c r="BV119" s="1028">
        <v>112291690</v>
      </c>
      <c r="BW119" s="1028"/>
      <c r="BX119" s="1028"/>
      <c r="BY119" s="1028"/>
      <c r="BZ119" s="1028"/>
      <c r="CA119" s="1028">
        <v>110615948</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4649956</v>
      </c>
      <c r="BR120" s="957"/>
      <c r="BS120" s="957"/>
      <c r="BT120" s="957"/>
      <c r="BU120" s="957"/>
      <c r="BV120" s="957">
        <v>4974401</v>
      </c>
      <c r="BW120" s="957"/>
      <c r="BX120" s="957"/>
      <c r="BY120" s="957"/>
      <c r="BZ120" s="957"/>
      <c r="CA120" s="957">
        <v>5245064</v>
      </c>
      <c r="CB120" s="957"/>
      <c r="CC120" s="957"/>
      <c r="CD120" s="957"/>
      <c r="CE120" s="957"/>
      <c r="CF120" s="971">
        <v>26.1</v>
      </c>
      <c r="CG120" s="972"/>
      <c r="CH120" s="972"/>
      <c r="CI120" s="972"/>
      <c r="CJ120" s="972"/>
      <c r="CK120" s="1037" t="s">
        <v>442</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34089219</v>
      </c>
      <c r="DH120" s="957"/>
      <c r="DI120" s="957"/>
      <c r="DJ120" s="957"/>
      <c r="DK120" s="957"/>
      <c r="DL120" s="957">
        <v>33504248</v>
      </c>
      <c r="DM120" s="957"/>
      <c r="DN120" s="957"/>
      <c r="DO120" s="957"/>
      <c r="DP120" s="957"/>
      <c r="DQ120" s="957">
        <v>33180597</v>
      </c>
      <c r="DR120" s="957"/>
      <c r="DS120" s="957"/>
      <c r="DT120" s="957"/>
      <c r="DU120" s="957"/>
      <c r="DV120" s="958">
        <v>165.4</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14250986</v>
      </c>
      <c r="BR121" s="950"/>
      <c r="BS121" s="950"/>
      <c r="BT121" s="950"/>
      <c r="BU121" s="950"/>
      <c r="BV121" s="950">
        <v>14377319</v>
      </c>
      <c r="BW121" s="950"/>
      <c r="BX121" s="950"/>
      <c r="BY121" s="950"/>
      <c r="BZ121" s="950"/>
      <c r="CA121" s="950">
        <v>14265269</v>
      </c>
      <c r="CB121" s="950"/>
      <c r="CC121" s="950"/>
      <c r="CD121" s="950"/>
      <c r="CE121" s="950"/>
      <c r="CF121" s="944">
        <v>71.099999999999994</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3159087</v>
      </c>
      <c r="DH121" s="950"/>
      <c r="DI121" s="950"/>
      <c r="DJ121" s="950"/>
      <c r="DK121" s="950"/>
      <c r="DL121" s="950">
        <v>2838063</v>
      </c>
      <c r="DM121" s="950"/>
      <c r="DN121" s="950"/>
      <c r="DO121" s="950"/>
      <c r="DP121" s="950"/>
      <c r="DQ121" s="950">
        <v>2473148</v>
      </c>
      <c r="DR121" s="950"/>
      <c r="DS121" s="950"/>
      <c r="DT121" s="950"/>
      <c r="DU121" s="950"/>
      <c r="DV121" s="951">
        <v>12.3</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59943065</v>
      </c>
      <c r="BR122" s="1028"/>
      <c r="BS122" s="1028"/>
      <c r="BT122" s="1028"/>
      <c r="BU122" s="1028"/>
      <c r="BV122" s="1028">
        <v>58832346</v>
      </c>
      <c r="BW122" s="1028"/>
      <c r="BX122" s="1028"/>
      <c r="BY122" s="1028"/>
      <c r="BZ122" s="1028"/>
      <c r="CA122" s="1028">
        <v>58004506</v>
      </c>
      <c r="CB122" s="1028"/>
      <c r="CC122" s="1028"/>
      <c r="CD122" s="1028"/>
      <c r="CE122" s="1028"/>
      <c r="CF122" s="1048">
        <v>289.10000000000002</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2655195</v>
      </c>
      <c r="DH122" s="950"/>
      <c r="DI122" s="950"/>
      <c r="DJ122" s="950"/>
      <c r="DK122" s="950"/>
      <c r="DL122" s="950">
        <v>2534854</v>
      </c>
      <c r="DM122" s="950"/>
      <c r="DN122" s="950"/>
      <c r="DO122" s="950"/>
      <c r="DP122" s="950"/>
      <c r="DQ122" s="950">
        <v>2455987</v>
      </c>
      <c r="DR122" s="950"/>
      <c r="DS122" s="950"/>
      <c r="DT122" s="950"/>
      <c r="DU122" s="950"/>
      <c r="DV122" s="951">
        <v>12.2</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32372</v>
      </c>
      <c r="AB123" s="989"/>
      <c r="AC123" s="989"/>
      <c r="AD123" s="989"/>
      <c r="AE123" s="990"/>
      <c r="AF123" s="991">
        <v>29708</v>
      </c>
      <c r="AG123" s="989"/>
      <c r="AH123" s="989"/>
      <c r="AI123" s="989"/>
      <c r="AJ123" s="990"/>
      <c r="AK123" s="991">
        <v>28822</v>
      </c>
      <c r="AL123" s="989"/>
      <c r="AM123" s="989"/>
      <c r="AN123" s="989"/>
      <c r="AO123" s="990"/>
      <c r="AP123" s="992">
        <v>0.1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78844007</v>
      </c>
      <c r="BR123" s="1096"/>
      <c r="BS123" s="1096"/>
      <c r="BT123" s="1096"/>
      <c r="BU123" s="1096"/>
      <c r="BV123" s="1096">
        <v>78184066</v>
      </c>
      <c r="BW123" s="1096"/>
      <c r="BX123" s="1096"/>
      <c r="BY123" s="1096"/>
      <c r="BZ123" s="1096"/>
      <c r="CA123" s="1096">
        <v>77514839</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v>224825</v>
      </c>
      <c r="DH123" s="989"/>
      <c r="DI123" s="989"/>
      <c r="DJ123" s="989"/>
      <c r="DK123" s="990"/>
      <c r="DL123" s="991">
        <v>214088</v>
      </c>
      <c r="DM123" s="989"/>
      <c r="DN123" s="989"/>
      <c r="DO123" s="989"/>
      <c r="DP123" s="990"/>
      <c r="DQ123" s="991">
        <v>204297</v>
      </c>
      <c r="DR123" s="989"/>
      <c r="DS123" s="989"/>
      <c r="DT123" s="989"/>
      <c r="DU123" s="990"/>
      <c r="DV123" s="992">
        <v>1</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186.2</v>
      </c>
      <c r="BR124" s="1058"/>
      <c r="BS124" s="1058"/>
      <c r="BT124" s="1058"/>
      <c r="BU124" s="1058"/>
      <c r="BV124" s="1058">
        <v>168.8</v>
      </c>
      <c r="BW124" s="1058"/>
      <c r="BX124" s="1058"/>
      <c r="BY124" s="1058"/>
      <c r="BZ124" s="1058"/>
      <c r="CA124" s="1058">
        <v>164.9</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163103</v>
      </c>
      <c r="DH124" s="1014"/>
      <c r="DI124" s="1014"/>
      <c r="DJ124" s="1014"/>
      <c r="DK124" s="1015"/>
      <c r="DL124" s="1013">
        <v>153297</v>
      </c>
      <c r="DM124" s="1014"/>
      <c r="DN124" s="1014"/>
      <c r="DO124" s="1014"/>
      <c r="DP124" s="1015"/>
      <c r="DQ124" s="1013">
        <v>139566</v>
      </c>
      <c r="DR124" s="1014"/>
      <c r="DS124" s="1014"/>
      <c r="DT124" s="1014"/>
      <c r="DU124" s="1015"/>
      <c r="DV124" s="1016">
        <v>0.7</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24467</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v>1932</v>
      </c>
      <c r="DH126" s="950"/>
      <c r="DI126" s="950"/>
      <c r="DJ126" s="950"/>
      <c r="DK126" s="950"/>
      <c r="DL126" s="950">
        <v>312035</v>
      </c>
      <c r="DM126" s="950"/>
      <c r="DN126" s="950"/>
      <c r="DO126" s="950"/>
      <c r="DP126" s="950"/>
      <c r="DQ126" s="950">
        <v>221159</v>
      </c>
      <c r="DR126" s="950"/>
      <c r="DS126" s="950"/>
      <c r="DT126" s="950"/>
      <c r="DU126" s="950"/>
      <c r="DV126" s="951">
        <v>1.1000000000000001</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1074553</v>
      </c>
      <c r="AB128" s="1078"/>
      <c r="AC128" s="1078"/>
      <c r="AD128" s="1078"/>
      <c r="AE128" s="1079"/>
      <c r="AF128" s="1080">
        <v>1064330</v>
      </c>
      <c r="AG128" s="1078"/>
      <c r="AH128" s="1078"/>
      <c r="AI128" s="1078"/>
      <c r="AJ128" s="1079"/>
      <c r="AK128" s="1080">
        <v>1087052</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12.09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v>2892</v>
      </c>
      <c r="DH128" s="1070"/>
      <c r="DI128" s="1070"/>
      <c r="DJ128" s="1070"/>
      <c r="DK128" s="1070"/>
      <c r="DL128" s="1070">
        <v>1946</v>
      </c>
      <c r="DM128" s="1070"/>
      <c r="DN128" s="1070"/>
      <c r="DO128" s="1070"/>
      <c r="DP128" s="1070"/>
      <c r="DQ128" s="1070">
        <v>135913</v>
      </c>
      <c r="DR128" s="1070"/>
      <c r="DS128" s="1070"/>
      <c r="DT128" s="1070"/>
      <c r="DU128" s="1070"/>
      <c r="DV128" s="1071">
        <v>0.7</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24719785</v>
      </c>
      <c r="AB129" s="989"/>
      <c r="AC129" s="989"/>
      <c r="AD129" s="989"/>
      <c r="AE129" s="990"/>
      <c r="AF129" s="991">
        <v>25015211</v>
      </c>
      <c r="AG129" s="989"/>
      <c r="AH129" s="989"/>
      <c r="AI129" s="989"/>
      <c r="AJ129" s="990"/>
      <c r="AK129" s="991">
        <v>24842591</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17.09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4954071</v>
      </c>
      <c r="AB130" s="989"/>
      <c r="AC130" s="989"/>
      <c r="AD130" s="989"/>
      <c r="AE130" s="990"/>
      <c r="AF130" s="991">
        <v>4819922</v>
      </c>
      <c r="AG130" s="989"/>
      <c r="AH130" s="989"/>
      <c r="AI130" s="989"/>
      <c r="AJ130" s="990"/>
      <c r="AK130" s="991">
        <v>4776240</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15.6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19765714</v>
      </c>
      <c r="AB131" s="1014"/>
      <c r="AC131" s="1014"/>
      <c r="AD131" s="1014"/>
      <c r="AE131" s="1015"/>
      <c r="AF131" s="1013">
        <v>20195289</v>
      </c>
      <c r="AG131" s="1014"/>
      <c r="AH131" s="1014"/>
      <c r="AI131" s="1014"/>
      <c r="AJ131" s="1015"/>
      <c r="AK131" s="1013">
        <v>20066351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164.9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15.100547219999999</v>
      </c>
      <c r="AB132" s="1130"/>
      <c r="AC132" s="1130"/>
      <c r="AD132" s="1130"/>
      <c r="AE132" s="1131"/>
      <c r="AF132" s="1132">
        <v>15.8925067</v>
      </c>
      <c r="AG132" s="1130"/>
      <c r="AH132" s="1130"/>
      <c r="AI132" s="1130"/>
      <c r="AJ132" s="1131"/>
      <c r="AK132" s="1132">
        <v>15.89807733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16.100000000000001</v>
      </c>
      <c r="AB133" s="1113"/>
      <c r="AC133" s="1113"/>
      <c r="AD133" s="1113"/>
      <c r="AE133" s="1114"/>
      <c r="AF133" s="1112">
        <v>15.7</v>
      </c>
      <c r="AG133" s="1113"/>
      <c r="AH133" s="1113"/>
      <c r="AI133" s="1113"/>
      <c r="AJ133" s="1114"/>
      <c r="AK133" s="1112">
        <v>15.6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33" orientation="portrait"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5504021</v>
      </c>
      <c r="L9" s="266">
        <v>50656</v>
      </c>
      <c r="M9" s="267">
        <v>55721</v>
      </c>
      <c r="N9" s="268">
        <v>-9.1</v>
      </c>
    </row>
    <row r="10" spans="1:16" x14ac:dyDescent="0.15">
      <c r="A10" s="250"/>
      <c r="B10" s="246"/>
      <c r="C10" s="246"/>
      <c r="D10" s="246"/>
      <c r="E10" s="246"/>
      <c r="F10" s="246"/>
      <c r="G10" s="1152" t="s">
        <v>480</v>
      </c>
      <c r="H10" s="1153"/>
      <c r="I10" s="1153"/>
      <c r="J10" s="1154"/>
      <c r="K10" s="269">
        <v>951878</v>
      </c>
      <c r="L10" s="270">
        <v>8761</v>
      </c>
      <c r="M10" s="271">
        <v>5407</v>
      </c>
      <c r="N10" s="272">
        <v>62</v>
      </c>
    </row>
    <row r="11" spans="1:16" ht="13.5" customHeight="1" x14ac:dyDescent="0.15">
      <c r="A11" s="250"/>
      <c r="B11" s="246"/>
      <c r="C11" s="246"/>
      <c r="D11" s="246"/>
      <c r="E11" s="246"/>
      <c r="F11" s="246"/>
      <c r="G11" s="1152" t="s">
        <v>481</v>
      </c>
      <c r="H11" s="1153"/>
      <c r="I11" s="1153"/>
      <c r="J11" s="1154"/>
      <c r="K11" s="269">
        <v>34888</v>
      </c>
      <c r="L11" s="270">
        <v>321</v>
      </c>
      <c r="M11" s="271">
        <v>4456</v>
      </c>
      <c r="N11" s="272">
        <v>-92.8</v>
      </c>
    </row>
    <row r="12" spans="1:16" ht="13.5" customHeight="1" x14ac:dyDescent="0.15">
      <c r="A12" s="250"/>
      <c r="B12" s="246"/>
      <c r="C12" s="246"/>
      <c r="D12" s="246"/>
      <c r="E12" s="246"/>
      <c r="F12" s="246"/>
      <c r="G12" s="1152" t="s">
        <v>482</v>
      </c>
      <c r="H12" s="1153"/>
      <c r="I12" s="1153"/>
      <c r="J12" s="1154"/>
      <c r="K12" s="269">
        <v>156027</v>
      </c>
      <c r="L12" s="270">
        <v>1436</v>
      </c>
      <c r="M12" s="271">
        <v>1602</v>
      </c>
      <c r="N12" s="272">
        <v>-10.4</v>
      </c>
    </row>
    <row r="13" spans="1:16" ht="13.5" customHeight="1" x14ac:dyDescent="0.15">
      <c r="A13" s="250"/>
      <c r="B13" s="246"/>
      <c r="C13" s="246"/>
      <c r="D13" s="246"/>
      <c r="E13" s="246"/>
      <c r="F13" s="246"/>
      <c r="G13" s="1152" t="s">
        <v>483</v>
      </c>
      <c r="H13" s="1153"/>
      <c r="I13" s="1153"/>
      <c r="J13" s="1154"/>
      <c r="K13" s="269" t="s">
        <v>484</v>
      </c>
      <c r="L13" s="270" t="s">
        <v>484</v>
      </c>
      <c r="M13" s="271">
        <v>24</v>
      </c>
      <c r="N13" s="272" t="s">
        <v>484</v>
      </c>
    </row>
    <row r="14" spans="1:16" ht="13.5" customHeight="1" x14ac:dyDescent="0.15">
      <c r="A14" s="250"/>
      <c r="B14" s="246"/>
      <c r="C14" s="246"/>
      <c r="D14" s="246"/>
      <c r="E14" s="246"/>
      <c r="F14" s="246"/>
      <c r="G14" s="1152" t="s">
        <v>485</v>
      </c>
      <c r="H14" s="1153"/>
      <c r="I14" s="1153"/>
      <c r="J14" s="1154"/>
      <c r="K14" s="269">
        <v>95738</v>
      </c>
      <c r="L14" s="270">
        <v>881</v>
      </c>
      <c r="M14" s="271">
        <v>2095</v>
      </c>
      <c r="N14" s="272">
        <v>-57.9</v>
      </c>
    </row>
    <row r="15" spans="1:16" ht="13.5" customHeight="1" x14ac:dyDescent="0.15">
      <c r="A15" s="250"/>
      <c r="B15" s="246"/>
      <c r="C15" s="246"/>
      <c r="D15" s="246"/>
      <c r="E15" s="246"/>
      <c r="F15" s="246"/>
      <c r="G15" s="1152" t="s">
        <v>486</v>
      </c>
      <c r="H15" s="1153"/>
      <c r="I15" s="1153"/>
      <c r="J15" s="1154"/>
      <c r="K15" s="269">
        <v>106723</v>
      </c>
      <c r="L15" s="270">
        <v>982</v>
      </c>
      <c r="M15" s="271">
        <v>1844</v>
      </c>
      <c r="N15" s="272">
        <v>-46.7</v>
      </c>
    </row>
    <row r="16" spans="1:16" x14ac:dyDescent="0.15">
      <c r="A16" s="250"/>
      <c r="B16" s="246"/>
      <c r="C16" s="246"/>
      <c r="D16" s="246"/>
      <c r="E16" s="246"/>
      <c r="F16" s="246"/>
      <c r="G16" s="1155" t="s">
        <v>487</v>
      </c>
      <c r="H16" s="1156"/>
      <c r="I16" s="1156"/>
      <c r="J16" s="1157"/>
      <c r="K16" s="270">
        <v>-630298</v>
      </c>
      <c r="L16" s="270">
        <v>-5801</v>
      </c>
      <c r="M16" s="271">
        <v>-4887</v>
      </c>
      <c r="N16" s="272">
        <v>18.7</v>
      </c>
    </row>
    <row r="17" spans="1:16" x14ac:dyDescent="0.15">
      <c r="A17" s="250"/>
      <c r="B17" s="246"/>
      <c r="C17" s="246"/>
      <c r="D17" s="246"/>
      <c r="E17" s="246"/>
      <c r="F17" s="246"/>
      <c r="G17" s="1155" t="s">
        <v>171</v>
      </c>
      <c r="H17" s="1156"/>
      <c r="I17" s="1156"/>
      <c r="J17" s="1157"/>
      <c r="K17" s="270">
        <v>6218977</v>
      </c>
      <c r="L17" s="270">
        <v>57236</v>
      </c>
      <c r="M17" s="271">
        <v>66260</v>
      </c>
      <c r="N17" s="272">
        <v>-13.6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6.19</v>
      </c>
      <c r="L21" s="283">
        <v>6.58</v>
      </c>
      <c r="M21" s="284">
        <v>-0.39</v>
      </c>
      <c r="N21" s="251"/>
      <c r="O21" s="285"/>
      <c r="P21" s="281"/>
    </row>
    <row r="22" spans="1:16" s="286" customFormat="1" x14ac:dyDescent="0.15">
      <c r="A22" s="281"/>
      <c r="B22" s="251"/>
      <c r="C22" s="251"/>
      <c r="D22" s="251"/>
      <c r="E22" s="251"/>
      <c r="F22" s="251"/>
      <c r="G22" s="1147" t="s">
        <v>493</v>
      </c>
      <c r="H22" s="1148"/>
      <c r="I22" s="1148"/>
      <c r="J22" s="1149"/>
      <c r="K22" s="287">
        <v>98.6</v>
      </c>
      <c r="L22" s="288">
        <v>99.7</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6514983</v>
      </c>
      <c r="L32" s="296">
        <v>59960</v>
      </c>
      <c r="M32" s="297">
        <v>35238</v>
      </c>
      <c r="N32" s="298">
        <v>70.2</v>
      </c>
    </row>
    <row r="33" spans="1:16" ht="13.5" customHeight="1" x14ac:dyDescent="0.15">
      <c r="A33" s="250"/>
      <c r="B33" s="246"/>
      <c r="C33" s="246"/>
      <c r="D33" s="246"/>
      <c r="E33" s="246"/>
      <c r="F33" s="246"/>
      <c r="G33" s="1163" t="s">
        <v>498</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499</v>
      </c>
      <c r="H34" s="1164"/>
      <c r="I34" s="1164"/>
      <c r="J34" s="1165"/>
      <c r="K34" s="296" t="s">
        <v>484</v>
      </c>
      <c r="L34" s="296" t="s">
        <v>484</v>
      </c>
      <c r="M34" s="297">
        <v>9</v>
      </c>
      <c r="N34" s="298" t="s">
        <v>484</v>
      </c>
    </row>
    <row r="35" spans="1:16" ht="27" customHeight="1" x14ac:dyDescent="0.15">
      <c r="A35" s="250"/>
      <c r="B35" s="246"/>
      <c r="C35" s="246"/>
      <c r="D35" s="246"/>
      <c r="E35" s="246"/>
      <c r="F35" s="246"/>
      <c r="G35" s="1163" t="s">
        <v>500</v>
      </c>
      <c r="H35" s="1164"/>
      <c r="I35" s="1164"/>
      <c r="J35" s="1165"/>
      <c r="K35" s="296">
        <v>2507403</v>
      </c>
      <c r="L35" s="296">
        <v>23077</v>
      </c>
      <c r="M35" s="297">
        <v>12777</v>
      </c>
      <c r="N35" s="298">
        <v>80.599999999999994</v>
      </c>
    </row>
    <row r="36" spans="1:16" ht="27" customHeight="1" x14ac:dyDescent="0.15">
      <c r="A36" s="250"/>
      <c r="B36" s="246"/>
      <c r="C36" s="246"/>
      <c r="D36" s="246"/>
      <c r="E36" s="246"/>
      <c r="F36" s="246"/>
      <c r="G36" s="1163" t="s">
        <v>501</v>
      </c>
      <c r="H36" s="1164"/>
      <c r="I36" s="1164"/>
      <c r="J36" s="1165"/>
      <c r="K36" s="296">
        <v>2212</v>
      </c>
      <c r="L36" s="296">
        <v>20</v>
      </c>
      <c r="M36" s="297">
        <v>1670</v>
      </c>
      <c r="N36" s="298">
        <v>-98.8</v>
      </c>
    </row>
    <row r="37" spans="1:16" ht="13.5" customHeight="1" x14ac:dyDescent="0.15">
      <c r="A37" s="250"/>
      <c r="B37" s="246"/>
      <c r="C37" s="246"/>
      <c r="D37" s="246"/>
      <c r="E37" s="246"/>
      <c r="F37" s="246"/>
      <c r="G37" s="1163" t="s">
        <v>502</v>
      </c>
      <c r="H37" s="1164"/>
      <c r="I37" s="1164"/>
      <c r="J37" s="1165"/>
      <c r="K37" s="296">
        <v>28822</v>
      </c>
      <c r="L37" s="296">
        <v>265</v>
      </c>
      <c r="M37" s="297">
        <v>592</v>
      </c>
      <c r="N37" s="298">
        <v>-55.2</v>
      </c>
    </row>
    <row r="38" spans="1:16" ht="27" customHeight="1" x14ac:dyDescent="0.15">
      <c r="A38" s="250"/>
      <c r="B38" s="246"/>
      <c r="C38" s="246"/>
      <c r="D38" s="246"/>
      <c r="E38" s="246"/>
      <c r="F38" s="246"/>
      <c r="G38" s="1166" t="s">
        <v>503</v>
      </c>
      <c r="H38" s="1167"/>
      <c r="I38" s="1167"/>
      <c r="J38" s="1168"/>
      <c r="K38" s="299">
        <v>36</v>
      </c>
      <c r="L38" s="299">
        <v>0</v>
      </c>
      <c r="M38" s="300">
        <v>0</v>
      </c>
      <c r="N38" s="301">
        <v>0</v>
      </c>
      <c r="O38" s="295"/>
    </row>
    <row r="39" spans="1:16" x14ac:dyDescent="0.15">
      <c r="A39" s="250"/>
      <c r="B39" s="246"/>
      <c r="C39" s="246"/>
      <c r="D39" s="246"/>
      <c r="E39" s="246"/>
      <c r="F39" s="246"/>
      <c r="G39" s="1166" t="s">
        <v>504</v>
      </c>
      <c r="H39" s="1167"/>
      <c r="I39" s="1167"/>
      <c r="J39" s="1168"/>
      <c r="K39" s="302">
        <v>-1087052</v>
      </c>
      <c r="L39" s="302">
        <v>-10005</v>
      </c>
      <c r="M39" s="303">
        <v>-7965</v>
      </c>
      <c r="N39" s="304">
        <v>25.6</v>
      </c>
      <c r="O39" s="295"/>
    </row>
    <row r="40" spans="1:16" ht="27" customHeight="1" x14ac:dyDescent="0.15">
      <c r="A40" s="250"/>
      <c r="B40" s="246"/>
      <c r="C40" s="246"/>
      <c r="D40" s="246"/>
      <c r="E40" s="246"/>
      <c r="F40" s="246"/>
      <c r="G40" s="1163" t="s">
        <v>505</v>
      </c>
      <c r="H40" s="1164"/>
      <c r="I40" s="1164"/>
      <c r="J40" s="1165"/>
      <c r="K40" s="302">
        <v>-4776240</v>
      </c>
      <c r="L40" s="302">
        <v>-43958</v>
      </c>
      <c r="M40" s="303">
        <v>-31941</v>
      </c>
      <c r="N40" s="304">
        <v>37.6</v>
      </c>
      <c r="O40" s="295"/>
    </row>
    <row r="41" spans="1:16" x14ac:dyDescent="0.15">
      <c r="A41" s="250"/>
      <c r="B41" s="246"/>
      <c r="C41" s="246"/>
      <c r="D41" s="246"/>
      <c r="E41" s="246"/>
      <c r="F41" s="246"/>
      <c r="G41" s="1169" t="s">
        <v>282</v>
      </c>
      <c r="H41" s="1170"/>
      <c r="I41" s="1170"/>
      <c r="J41" s="1171"/>
      <c r="K41" s="296">
        <v>3190164</v>
      </c>
      <c r="L41" s="302">
        <v>29360</v>
      </c>
      <c r="M41" s="303">
        <v>10381</v>
      </c>
      <c r="N41" s="304">
        <v>182.8</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7776920</v>
      </c>
      <c r="J51" s="322">
        <v>71307</v>
      </c>
      <c r="K51" s="323">
        <v>-14.4</v>
      </c>
      <c r="L51" s="324">
        <v>43493</v>
      </c>
      <c r="M51" s="325">
        <v>5</v>
      </c>
      <c r="N51" s="326">
        <v>-19.399999999999999</v>
      </c>
    </row>
    <row r="52" spans="1:14" x14ac:dyDescent="0.15">
      <c r="A52" s="250"/>
      <c r="B52" s="246"/>
      <c r="C52" s="246"/>
      <c r="D52" s="246"/>
      <c r="E52" s="246"/>
      <c r="F52" s="246"/>
      <c r="G52" s="327"/>
      <c r="H52" s="328" t="s">
        <v>516</v>
      </c>
      <c r="I52" s="329">
        <v>2526784</v>
      </c>
      <c r="J52" s="330">
        <v>23168</v>
      </c>
      <c r="K52" s="331">
        <v>-16.8</v>
      </c>
      <c r="L52" s="332">
        <v>23254</v>
      </c>
      <c r="M52" s="333">
        <v>4</v>
      </c>
      <c r="N52" s="334">
        <v>-20.8</v>
      </c>
    </row>
    <row r="53" spans="1:14" x14ac:dyDescent="0.15">
      <c r="A53" s="250"/>
      <c r="B53" s="246"/>
      <c r="C53" s="246"/>
      <c r="D53" s="246"/>
      <c r="E53" s="246"/>
      <c r="F53" s="246"/>
      <c r="G53" s="312" t="s">
        <v>517</v>
      </c>
      <c r="H53" s="313"/>
      <c r="I53" s="321">
        <v>8776237</v>
      </c>
      <c r="J53" s="322">
        <v>80531</v>
      </c>
      <c r="K53" s="323">
        <v>12.9</v>
      </c>
      <c r="L53" s="324">
        <v>50840</v>
      </c>
      <c r="M53" s="325">
        <v>16.899999999999999</v>
      </c>
      <c r="N53" s="326">
        <v>-4</v>
      </c>
    </row>
    <row r="54" spans="1:14" x14ac:dyDescent="0.15">
      <c r="A54" s="250"/>
      <c r="B54" s="246"/>
      <c r="C54" s="246"/>
      <c r="D54" s="246"/>
      <c r="E54" s="246"/>
      <c r="F54" s="246"/>
      <c r="G54" s="327"/>
      <c r="H54" s="328" t="s">
        <v>516</v>
      </c>
      <c r="I54" s="329">
        <v>3258929</v>
      </c>
      <c r="J54" s="330">
        <v>29904</v>
      </c>
      <c r="K54" s="331">
        <v>29.1</v>
      </c>
      <c r="L54" s="332">
        <v>25367</v>
      </c>
      <c r="M54" s="333">
        <v>9.1</v>
      </c>
      <c r="N54" s="334">
        <v>20</v>
      </c>
    </row>
    <row r="55" spans="1:14" x14ac:dyDescent="0.15">
      <c r="A55" s="250"/>
      <c r="B55" s="246"/>
      <c r="C55" s="246"/>
      <c r="D55" s="246"/>
      <c r="E55" s="246"/>
      <c r="F55" s="246"/>
      <c r="G55" s="312" t="s">
        <v>518</v>
      </c>
      <c r="H55" s="313"/>
      <c r="I55" s="321">
        <v>5704494</v>
      </c>
      <c r="J55" s="322">
        <v>52420</v>
      </c>
      <c r="K55" s="323">
        <v>-34.9</v>
      </c>
      <c r="L55" s="324">
        <v>53605</v>
      </c>
      <c r="M55" s="325">
        <v>5.4</v>
      </c>
      <c r="N55" s="326">
        <v>-40.299999999999997</v>
      </c>
    </row>
    <row r="56" spans="1:14" x14ac:dyDescent="0.15">
      <c r="A56" s="250"/>
      <c r="B56" s="246"/>
      <c r="C56" s="246"/>
      <c r="D56" s="246"/>
      <c r="E56" s="246"/>
      <c r="F56" s="246"/>
      <c r="G56" s="327"/>
      <c r="H56" s="328" t="s">
        <v>516</v>
      </c>
      <c r="I56" s="329">
        <v>2189063</v>
      </c>
      <c r="J56" s="330">
        <v>20116</v>
      </c>
      <c r="K56" s="331">
        <v>-32.700000000000003</v>
      </c>
      <c r="L56" s="332">
        <v>28343</v>
      </c>
      <c r="M56" s="333">
        <v>11.7</v>
      </c>
      <c r="N56" s="334">
        <v>-44.4</v>
      </c>
    </row>
    <row r="57" spans="1:14" x14ac:dyDescent="0.15">
      <c r="A57" s="250"/>
      <c r="B57" s="246"/>
      <c r="C57" s="246"/>
      <c r="D57" s="246"/>
      <c r="E57" s="246"/>
      <c r="F57" s="246"/>
      <c r="G57" s="312" t="s">
        <v>519</v>
      </c>
      <c r="H57" s="313"/>
      <c r="I57" s="321">
        <v>5811740</v>
      </c>
      <c r="J57" s="322">
        <v>53528</v>
      </c>
      <c r="K57" s="323">
        <v>2.1</v>
      </c>
      <c r="L57" s="324">
        <v>46440</v>
      </c>
      <c r="M57" s="325">
        <v>-13.4</v>
      </c>
      <c r="N57" s="326">
        <v>15.5</v>
      </c>
    </row>
    <row r="58" spans="1:14" x14ac:dyDescent="0.15">
      <c r="A58" s="250"/>
      <c r="B58" s="246"/>
      <c r="C58" s="246"/>
      <c r="D58" s="246"/>
      <c r="E58" s="246"/>
      <c r="F58" s="246"/>
      <c r="G58" s="327"/>
      <c r="H58" s="328" t="s">
        <v>516</v>
      </c>
      <c r="I58" s="329">
        <v>2245970</v>
      </c>
      <c r="J58" s="330">
        <v>20686</v>
      </c>
      <c r="K58" s="331">
        <v>2.8</v>
      </c>
      <c r="L58" s="332">
        <v>27658</v>
      </c>
      <c r="M58" s="333">
        <v>-2.4</v>
      </c>
      <c r="N58" s="334">
        <v>5.2</v>
      </c>
    </row>
    <row r="59" spans="1:14" x14ac:dyDescent="0.15">
      <c r="A59" s="250"/>
      <c r="B59" s="246"/>
      <c r="C59" s="246"/>
      <c r="D59" s="246"/>
      <c r="E59" s="246"/>
      <c r="F59" s="246"/>
      <c r="G59" s="312" t="s">
        <v>520</v>
      </c>
      <c r="H59" s="313"/>
      <c r="I59" s="321">
        <v>6346950</v>
      </c>
      <c r="J59" s="322">
        <v>58414</v>
      </c>
      <c r="K59" s="323">
        <v>9.1</v>
      </c>
      <c r="L59" s="324">
        <v>63257</v>
      </c>
      <c r="M59" s="325">
        <v>36.200000000000003</v>
      </c>
      <c r="N59" s="326">
        <v>-27.1</v>
      </c>
    </row>
    <row r="60" spans="1:14" x14ac:dyDescent="0.15">
      <c r="A60" s="250"/>
      <c r="B60" s="246"/>
      <c r="C60" s="246"/>
      <c r="D60" s="246"/>
      <c r="E60" s="246"/>
      <c r="F60" s="246"/>
      <c r="G60" s="327"/>
      <c r="H60" s="328" t="s">
        <v>516</v>
      </c>
      <c r="I60" s="335">
        <v>2558663</v>
      </c>
      <c r="J60" s="330">
        <v>23549</v>
      </c>
      <c r="K60" s="331">
        <v>13.8</v>
      </c>
      <c r="L60" s="332">
        <v>27259</v>
      </c>
      <c r="M60" s="333">
        <v>-1.4</v>
      </c>
      <c r="N60" s="334">
        <v>15.2</v>
      </c>
    </row>
    <row r="61" spans="1:14" x14ac:dyDescent="0.15">
      <c r="A61" s="250"/>
      <c r="B61" s="246"/>
      <c r="C61" s="246"/>
      <c r="D61" s="246"/>
      <c r="E61" s="246"/>
      <c r="F61" s="246"/>
      <c r="G61" s="312" t="s">
        <v>521</v>
      </c>
      <c r="H61" s="336"/>
      <c r="I61" s="337">
        <v>6883268</v>
      </c>
      <c r="J61" s="338">
        <v>63240</v>
      </c>
      <c r="K61" s="339">
        <v>-5</v>
      </c>
      <c r="L61" s="340">
        <v>51527</v>
      </c>
      <c r="M61" s="341">
        <v>10</v>
      </c>
      <c r="N61" s="326">
        <v>-15</v>
      </c>
    </row>
    <row r="62" spans="1:14" x14ac:dyDescent="0.15">
      <c r="A62" s="250"/>
      <c r="B62" s="246"/>
      <c r="C62" s="246"/>
      <c r="D62" s="246"/>
      <c r="E62" s="246"/>
      <c r="F62" s="246"/>
      <c r="G62" s="327"/>
      <c r="H62" s="328" t="s">
        <v>516</v>
      </c>
      <c r="I62" s="329">
        <v>2555882</v>
      </c>
      <c r="J62" s="330">
        <v>23485</v>
      </c>
      <c r="K62" s="331">
        <v>-0.8</v>
      </c>
      <c r="L62" s="332">
        <v>26376</v>
      </c>
      <c r="M62" s="333">
        <v>4.2</v>
      </c>
      <c r="N62" s="334">
        <v>-5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portrait"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portrait"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6.91</v>
      </c>
      <c r="G47" s="12">
        <v>7.47</v>
      </c>
      <c r="H47" s="12">
        <v>8.36</v>
      </c>
      <c r="I47" s="12">
        <v>8.91</v>
      </c>
      <c r="J47" s="13">
        <v>8.98</v>
      </c>
    </row>
    <row r="48" spans="2:10" ht="57.75" customHeight="1" x14ac:dyDescent="0.15">
      <c r="B48" s="14"/>
      <c r="C48" s="1174" t="s">
        <v>4</v>
      </c>
      <c r="D48" s="1174"/>
      <c r="E48" s="1175"/>
      <c r="F48" s="15">
        <v>2.46</v>
      </c>
      <c r="G48" s="16">
        <v>2.4500000000000002</v>
      </c>
      <c r="H48" s="16">
        <v>2.0699999999999998</v>
      </c>
      <c r="I48" s="16">
        <v>2.37</v>
      </c>
      <c r="J48" s="17">
        <v>2.21</v>
      </c>
    </row>
    <row r="49" spans="2:10" ht="57.75" customHeight="1" thickBot="1" x14ac:dyDescent="0.2">
      <c r="B49" s="18"/>
      <c r="C49" s="1176" t="s">
        <v>5</v>
      </c>
      <c r="D49" s="1176"/>
      <c r="E49" s="1177"/>
      <c r="F49" s="19">
        <v>0.86</v>
      </c>
      <c r="G49" s="20">
        <v>1.22</v>
      </c>
      <c r="H49" s="20">
        <v>0.28999999999999998</v>
      </c>
      <c r="I49" s="20">
        <v>0.32</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2018-04-18T07:01:03Z</cp:lastPrinted>
  <dcterms:created xsi:type="dcterms:W3CDTF">2018-01-24T04:45:41Z</dcterms:created>
  <dcterms:modified xsi:type="dcterms:W3CDTF">2018-11-30T01:59:05Z</dcterms:modified>
</cp:coreProperties>
</file>