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DQ102" i="11" l="1"/>
  <c r="DL102" i="11"/>
  <c r="DG102" i="11"/>
  <c r="DB102" i="11"/>
  <c r="CW102" i="11"/>
  <c r="CR102" i="11"/>
  <c r="AU88" i="11" l="1"/>
  <c r="AP88" i="11"/>
  <c r="AF88" i="11"/>
  <c r="AA75" i="11" l="1"/>
  <c r="AA74" i="11"/>
  <c r="AP23" i="11"/>
  <c r="AA23" i="11"/>
  <c r="V23" i="11"/>
  <c r="Q23" i="11"/>
  <c r="AU63" i="11"/>
  <c r="AP63" i="11"/>
  <c r="AA33" i="11"/>
  <c r="AA32" i="11"/>
  <c r="AA31" i="11"/>
  <c r="AA30" i="11" l="1"/>
  <c r="AA29" i="11"/>
  <c r="AA28" i="11" l="1"/>
  <c r="AA7" i="11"/>
  <c r="BG36" i="9" l="1"/>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BE37" i="9"/>
  <c r="AM37" i="9"/>
  <c r="U37" i="9"/>
  <c r="C37" i="9"/>
  <c r="C36" i="9"/>
  <c r="BW34" i="9"/>
  <c r="C34" i="9"/>
  <c r="C35" i="9" s="1"/>
  <c r="BW35" i="9" l="1"/>
  <c r="BW36" i="9" s="1"/>
  <c r="BW37" i="9" s="1"/>
  <c r="BW38" i="9" s="1"/>
  <c r="BW39" i="9" s="1"/>
  <c r="BW40" i="9" s="1"/>
  <c r="BW41" i="9" s="1"/>
  <c r="BW42" i="9" s="1"/>
  <c r="U34" i="9"/>
  <c r="U35" i="9" s="1"/>
  <c r="U36"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 r="CO38" i="9" s="1"/>
  <c r="CO39" i="9" s="1"/>
  <c r="BE34" i="9"/>
  <c r="BE35" i="9" s="1"/>
  <c r="BE36" i="9" s="1"/>
</calcChain>
</file>

<file path=xl/sharedStrings.xml><?xml version="1.0" encoding="utf-8"?>
<sst xmlns="http://schemas.openxmlformats.org/spreadsheetml/2006/main" count="1026" uniqueCount="563">
  <si>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</si>
  <si>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</si>
  <si>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</si>
  <si>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</si>
  <si>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</si>
  <si>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</si>
  <si>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</si>
  <si>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</si>
  <si>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</si>
  <si>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</si>
  <si>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</si>
  <si>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</si>
  <si>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</si>
  <si>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</si>
  <si>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</si>
  <si>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</si>
  <si>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</si>
  <si>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</si>
  <si>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</si>
  <si>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</si>
  <si>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</si>
  <si>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</si>
  <si>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</si>
  <si>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</si>
  <si>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</si>
  <si>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</si>
  <si>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</si>
  <si>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</si>
  <si>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</si>
  <si>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</si>
  <si>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</si>
  <si>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</si>
  <si>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</si>
  <si>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</si>
  <si>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</si>
  <si>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</si>
  <si>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</si>
  <si>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</si>
  <si>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</si>
  <si>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</si>
  <si>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</si>
  <si>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</si>
  <si>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</si>
  <si>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</si>
  <si>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</si>
  <si>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</si>
  <si>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</si>
  <si>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</si>
  <si>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</si>
  <si>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</si>
  <si>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</si>
  <si>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</si>
  <si>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</si>
  <si>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</si>
  <si>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</si>
  <si>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</si>
  <si>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</si>
  <si>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</si>
  <si>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</si>
  <si>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</si>
  <si>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</si>
  <si>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</si>
  <si>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</si>
  <si>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</si>
  <si>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</si>
  <si>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</si>
  <si>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</si>
  <si>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</si>
  <si>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</si>
  <si>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</si>
  <si>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</si>
  <si>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</si>
  <si>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</si>
  <si>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</si>
  <si>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</si>
  <si>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</si>
  <si>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</si>
  <si>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</si>
  <si>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</si>
  <si>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</si>
  <si>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</si>
  <si>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</si>
  <si>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小松市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</si>
  <si>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</si>
  <si>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</si>
  <si>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</si>
  <si>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</si>
  <si>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</si>
  <si>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</si>
  <si>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</si>
  <si>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</si>
  <si>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</si>
  <si>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</si>
  <si>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</si>
  <si>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</si>
  <si>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</si>
  <si>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</si>
  <si>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</si>
  <si>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</si>
  <si>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</si>
  <si>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</si>
  <si>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</si>
  <si>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</si>
  <si>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</si>
  <si>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</si>
  <si>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</si>
  <si>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</si>
  <si>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</si>
  <si>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</si>
  <si>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</si>
  <si>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</si>
  <si>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</si>
  <si>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</si>
  <si>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</si>
  <si>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</si>
  <si>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</si>
  <si>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</si>
  <si>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</si>
  <si>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</si>
  <si>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</si>
  <si>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</si>
  <si>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</si>
  <si>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</si>
  <si>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</si>
  <si>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</si>
  <si>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</si>
  <si>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</si>
  <si>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</si>
  <si>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</si>
  <si>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</si>
  <si>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</si>
  <si>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</si>
  <si>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</si>
  <si>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</si>
  <si>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</si>
  <si>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</si>
  <si>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</si>
  <si>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</si>
  <si>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</si>
  <si>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</si>
  <si>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</si>
  <si>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</si>
  <si>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</si>
  <si>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</si>
  <si>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</si>
  <si>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</si>
  <si>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</si>
  <si>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</si>
  <si>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</si>
  <si>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</si>
  <si>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</si>
  <si>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</si>
  <si>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</si>
  <si>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</si>
  <si>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</si>
  <si>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</si>
  <si>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</si>
  <si>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</si>
  <si>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</si>
  <si>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</si>
  <si>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</si>
  <si>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</si>
  <si>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</si>
  <si>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</si>
  <si>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</si>
  <si>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</si>
  <si>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</si>
  <si>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</si>
  <si>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</si>
  <si>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</si>
  <si>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</si>
  <si>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</si>
  <si>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</si>
  <si>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</si>
  <si>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</si>
  <si>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</si>
  <si>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</si>
  <si>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</si>
  <si>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</si>
  <si>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</si>
  <si>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</si>
  <si>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</si>
  <si>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</si>
  <si>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</si>
  <si>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</si>
  <si>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</si>
  <si>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</si>
  <si>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</si>
  <si>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</si>
  <si>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</si>
  <si>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</si>
  <si>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</si>
  <si>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石川県小松市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</si>
  <si>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</si>
  <si>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</si>
  <si>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</si>
  <si>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</si>
  <si>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</si>
  <si>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</si>
  <si>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</si>
  <si>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</si>
  <si>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</si>
  <si>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</si>
  <si>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</si>
  <si>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</si>
  <si>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</si>
  <si>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</si>
  <si>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</si>
  <si>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</si>
  <si>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</si>
  <si>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</si>
  <si>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</si>
  <si>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</si>
  <si>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</si>
  <si>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</si>
  <si>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</si>
  <si>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</si>
  <si>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</si>
  <si>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</si>
  <si>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</si>
  <si>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</si>
  <si>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</si>
  <si>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</si>
  <si>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</si>
  <si>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</si>
  <si>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</si>
  <si>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</si>
  <si>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</si>
  <si>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</si>
  <si>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</si>
  <si>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</si>
  <si>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</si>
  <si>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</si>
  <si>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</si>
  <si>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</si>
  <si>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</si>
  <si>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</si>
  <si>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</si>
  <si>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</si>
  <si>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</si>
  <si>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</si>
  <si>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</si>
  <si>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</si>
  <si>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</si>
  <si>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</si>
  <si>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</si>
  <si>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</si>
  <si>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</si>
  <si>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</si>
  <si>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</si>
  <si>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</si>
  <si>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</si>
  <si>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</si>
  <si>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</si>
  <si>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</si>
  <si>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</si>
  <si>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</si>
  <si>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</si>
  <si>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</si>
  <si>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</si>
  <si>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</si>
  <si>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</si>
  <si>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</si>
  <si>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</si>
  <si>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</si>
  <si>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</si>
  <si>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</si>
  <si>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</si>
  <si>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</si>
  <si>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</si>
  <si>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</si>
  <si>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</si>
  <si>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</si>
  <si>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</si>
  <si>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</si>
  <si>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</si>
  <si>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</si>
  <si>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</si>
  <si>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</si>
  <si>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</si>
  <si>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</si>
  <si>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</si>
  <si>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</si>
  <si>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</si>
  <si>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</si>
  <si>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</si>
  <si>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</si>
  <si>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</si>
  <si>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</si>
  <si>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</si>
  <si>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</si>
  <si>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</si>
  <si>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</si>
  <si>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</si>
  <si>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</si>
  <si>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</si>
  <si>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</si>
  <si>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</si>
  <si>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</si>
  <si>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</si>
  <si>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</si>
  <si>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</si>
  <si>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</si>
  <si>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</si>
  <si>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</si>
  <si>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</si>
  <si>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</si>
  <si>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</si>
  <si>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</si>
  <si>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</si>
  <si>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</si>
  <si>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</si>
  <si>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</si>
  <si>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</si>
  <si>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</si>
  <si>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</si>
  <si>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</si>
  <si>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</si>
  <si>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</si>
  <si>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</si>
  <si>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</si>
  <si>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</si>
  <si>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</si>
  <si>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</si>
  <si>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</si>
  <si>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</si>
  <si>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</si>
  <si>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</si>
  <si>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</si>
  <si>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</si>
  <si>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</si>
  <si>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</si>
  <si>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</si>
  <si>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</si>
  <si>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</si>
  <si>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</si>
  <si>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</si>
  <si>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</si>
  <si>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</si>
  <si>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</si>
  <si>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石川県小松市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</si>
  <si>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</si>
  <si>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</si>
  <si>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</si>
  <si>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</si>
  <si>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</si>
  <si>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</si>
  <si>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</si>
  <si>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</si>
  <si>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</si>
  <si>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</si>
  <si>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</si>
  <si>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</si>
  <si>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</si>
  <si>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</si>
  <si>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</si>
  <si>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</si>
  <si>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</si>
  <si>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</si>
  <si>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</si>
  <si>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</si>
  <si>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小松市公債管理特別会計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</si>
  <si>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</si>
  <si>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</si>
  <si>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</si>
  <si>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</si>
  <si>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</si>
  <si>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</si>
  <si>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</si>
  <si>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</si>
  <si>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</si>
  <si>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</si>
  <si>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</si>
  <si>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</si>
  <si>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</si>
  <si>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小松市国民健康保険事業特別会計</t>
    <phoneticPr fontId="5"/>
  </si>
  <si>
    <t>小松市介護保険事業特別会計</t>
    <phoneticPr fontId="5"/>
  </si>
  <si>
    <t>小松市後期高齢者医療特別会計</t>
    <phoneticPr fontId="5"/>
  </si>
  <si>
    <t>小松市水道事業会計</t>
    <phoneticPr fontId="5"/>
  </si>
  <si>
    <t>法適用企業</t>
    <phoneticPr fontId="5"/>
  </si>
  <si>
    <t>小松市公共下水道事業会計</t>
    <phoneticPr fontId="5"/>
  </si>
  <si>
    <t>国民健康保険小松市民病院事業会計</t>
    <phoneticPr fontId="5"/>
  </si>
  <si>
    <t>小松市簡易水道事業特別会計</t>
    <phoneticPr fontId="5"/>
  </si>
  <si>
    <t>法非適用企業</t>
    <phoneticPr fontId="5"/>
  </si>
  <si>
    <t>小松市農業集落事業特別会計</t>
    <phoneticPr fontId="5"/>
  </si>
  <si>
    <t>小松市工業団地造成事業特別会計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</si>
  <si>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</si>
  <si>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</si>
  <si>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</si>
  <si>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</si>
  <si>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</si>
  <si>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</si>
  <si>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</si>
  <si>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</si>
  <si>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</si>
  <si>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</si>
  <si>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</si>
  <si>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</si>
  <si>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</si>
  <si>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</si>
  <si>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</si>
  <si>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</si>
  <si>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</si>
  <si>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</si>
  <si>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</si>
  <si>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</si>
  <si>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</si>
  <si>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</si>
  <si>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</si>
  <si>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</si>
  <si>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</si>
  <si>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</si>
  <si>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</si>
  <si>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</si>
  <si>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</si>
  <si>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</si>
  <si>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</si>
  <si>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</si>
  <si>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</si>
  <si>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</si>
  <si>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</si>
  <si>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</si>
  <si>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</si>
  <si>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</si>
  <si>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</si>
  <si>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</si>
  <si>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</si>
  <si>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</si>
  <si>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</si>
  <si>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</si>
  <si>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</si>
  <si>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</si>
  <si>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</si>
  <si>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</si>
  <si>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</si>
  <si>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</si>
  <si>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</si>
  <si>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</si>
  <si>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</si>
  <si>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</si>
  <si>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</si>
  <si>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小松市農業集落事業特別会計</t>
    <phoneticPr fontId="5"/>
  </si>
  <si>
    <t>将来負担比率（(Ｅ)－(Ｆ)）／（(Ｃ)－(Ｄ)）×１００</t>
    <rPh sb="0" eb="2">
      <t>ショウライ</t>
    </rPh>
    <rPh sb="2" eb="4">
      <t>フタン</t>
    </rPh>
    <rPh sb="4" eb="6">
      <t>ヒリツ</t>
    </rPh>
    <phoneticPr fontId="5"/>
  </si>
  <si>
    <t>小松市簡易水道事業特別会計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</si>
  <si>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</si>
  <si>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</si>
  <si>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</si>
  <si>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</si>
  <si>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</si>
  <si>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</si>
  <si>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</si>
  <si>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</si>
  <si>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</si>
  <si>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</si>
  <si>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</si>
  <si>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</si>
  <si>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</si>
  <si>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</si>
  <si>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</si>
  <si>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</si>
  <si>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</si>
  <si>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</si>
  <si>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</si>
  <si>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</si>
  <si>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</si>
  <si>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</si>
  <si>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</si>
  <si>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</si>
  <si>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</si>
  <si>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</si>
  <si>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</si>
  <si>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</si>
  <si>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</si>
  <si>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</si>
  <si>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</si>
  <si>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</si>
  <si>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</si>
  <si>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</si>
  <si>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</si>
  <si>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</si>
  <si>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</si>
  <si>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</si>
  <si>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</si>
  <si>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</si>
  <si>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</si>
  <si>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</si>
  <si>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</si>
  <si>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</si>
  <si>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</si>
  <si>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</si>
  <si>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</si>
  <si>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</si>
  <si>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</si>
  <si>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</si>
  <si>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</si>
  <si>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</si>
  <si>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</si>
  <si>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</si>
  <si>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</si>
  <si>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</si>
  <si>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</si>
  <si>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</si>
  <si>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</si>
  <si>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</si>
  <si>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</si>
  <si>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</si>
  <si>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</si>
  <si>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</si>
  <si>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</si>
  <si>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</si>
  <si>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</si>
  <si>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</si>
  <si>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</si>
  <si>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</si>
  <si>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</si>
  <si>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</si>
  <si>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</si>
  <si>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</si>
  <si>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</si>
  <si>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</si>
  <si>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</si>
  <si>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</si>
  <si>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</si>
  <si>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</si>
  <si>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</si>
  <si>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国民健康保険小松市民病院事業会計</t>
  </si>
  <si>
    <t>小松市水道事業会計</t>
  </si>
  <si>
    <t>一般会計</t>
  </si>
  <si>
    <t>小松市国民健康保険事業特別会計</t>
  </si>
  <si>
    <t>小松市公共下水道事業会計</t>
  </si>
  <si>
    <t>小松市介護保険事業特別会計</t>
  </si>
  <si>
    <t>小松市後期高齢者医療特別会計</t>
  </si>
  <si>
    <t>小松市公債管理特別会計</t>
  </si>
  <si>
    <t>その他会計（赤字）</t>
  </si>
  <si>
    <t>その他会計（黒字）</t>
  </si>
  <si>
    <t>小松市土地開発公社</t>
    <rPh sb="0" eb="3">
      <t>コマツシ</t>
    </rPh>
    <rPh sb="3" eb="5">
      <t>トチ</t>
    </rPh>
    <rPh sb="5" eb="7">
      <t>カイハツ</t>
    </rPh>
    <rPh sb="7" eb="9">
      <t>コウシャ</t>
    </rPh>
    <phoneticPr fontId="2"/>
  </si>
  <si>
    <t>小松市開発公社</t>
    <rPh sb="0" eb="3">
      <t>コマツシ</t>
    </rPh>
    <rPh sb="3" eb="5">
      <t>カイハツ</t>
    </rPh>
    <rPh sb="5" eb="7">
      <t>コウシャ</t>
    </rPh>
    <phoneticPr fontId="2"/>
  </si>
  <si>
    <t>小松市施設管理公社</t>
    <rPh sb="0" eb="3">
      <t>コマツシ</t>
    </rPh>
    <rPh sb="3" eb="5">
      <t>シセツ</t>
    </rPh>
    <rPh sb="5" eb="7">
      <t>カンリ</t>
    </rPh>
    <rPh sb="7" eb="9">
      <t>コウシャ</t>
    </rPh>
    <phoneticPr fontId="2"/>
  </si>
  <si>
    <t>こまつ賑わいセンター</t>
    <rPh sb="3" eb="4">
      <t>ニギ</t>
    </rPh>
    <phoneticPr fontId="2"/>
  </si>
  <si>
    <t>こまつ看護学校</t>
    <rPh sb="3" eb="5">
      <t>カンゴ</t>
    </rPh>
    <rPh sb="5" eb="7">
      <t>ガッコウ</t>
    </rPh>
    <phoneticPr fontId="2"/>
  </si>
  <si>
    <t>蛍舞</t>
    <rPh sb="0" eb="1">
      <t>ホタル</t>
    </rPh>
    <rPh sb="1" eb="2">
      <t>マイ</t>
    </rPh>
    <phoneticPr fontId="2"/>
  </si>
  <si>
    <t>○</t>
    <phoneticPr fontId="2"/>
  </si>
  <si>
    <t>南加賀広域圏事務組合(一般会計)</t>
    <rPh sb="0" eb="1">
      <t>ミナミ</t>
    </rPh>
    <rPh sb="1" eb="3">
      <t>カガ</t>
    </rPh>
    <rPh sb="3" eb="5">
      <t>コウイキ</t>
    </rPh>
    <rPh sb="5" eb="6">
      <t>ケン</t>
    </rPh>
    <rPh sb="6" eb="8">
      <t>ジム</t>
    </rPh>
    <rPh sb="8" eb="10">
      <t>クミアイ</t>
    </rPh>
    <rPh sb="11" eb="13">
      <t>イッパン</t>
    </rPh>
    <rPh sb="13" eb="15">
      <t>カイケイ</t>
    </rPh>
    <phoneticPr fontId="2"/>
  </si>
  <si>
    <t>南加賀広域圏事務組合(ふるさと振興事業会計)</t>
    <rPh sb="0" eb="1">
      <t>ミナミ</t>
    </rPh>
    <rPh sb="1" eb="3">
      <t>カガ</t>
    </rPh>
    <rPh sb="3" eb="5">
      <t>コウイキ</t>
    </rPh>
    <rPh sb="5" eb="6">
      <t>ケン</t>
    </rPh>
    <rPh sb="6" eb="8">
      <t>ジム</t>
    </rPh>
    <rPh sb="8" eb="10">
      <t>クミアイ</t>
    </rPh>
    <rPh sb="15" eb="17">
      <t>シンコウ</t>
    </rPh>
    <rPh sb="17" eb="19">
      <t>ジギョウ</t>
    </rPh>
    <rPh sb="19" eb="21">
      <t>カイケイ</t>
    </rPh>
    <phoneticPr fontId="2"/>
  </si>
  <si>
    <t>南加賀広域圏事務組合(急病センター事業会計)</t>
    <rPh sb="0" eb="1">
      <t>ミナミ</t>
    </rPh>
    <rPh sb="1" eb="3">
      <t>カガ</t>
    </rPh>
    <rPh sb="3" eb="5">
      <t>コウイキ</t>
    </rPh>
    <rPh sb="5" eb="6">
      <t>ケン</t>
    </rPh>
    <rPh sb="6" eb="8">
      <t>ジム</t>
    </rPh>
    <rPh sb="8" eb="10">
      <t>クミアイ</t>
    </rPh>
    <rPh sb="11" eb="13">
      <t>キュウビョウ</t>
    </rPh>
    <rPh sb="17" eb="19">
      <t>ジギョウ</t>
    </rPh>
    <rPh sb="19" eb="21">
      <t>カイケイ</t>
    </rPh>
    <phoneticPr fontId="2"/>
  </si>
  <si>
    <t>南加賀広域圏事務組合(公設地方卸売市場事業会計)</t>
    <rPh sb="0" eb="1">
      <t>ミナミ</t>
    </rPh>
    <rPh sb="1" eb="3">
      <t>カガ</t>
    </rPh>
    <rPh sb="3" eb="5">
      <t>コウイキ</t>
    </rPh>
    <rPh sb="5" eb="6">
      <t>ケン</t>
    </rPh>
    <rPh sb="6" eb="8">
      <t>ジム</t>
    </rPh>
    <rPh sb="8" eb="10">
      <t>クミアイ</t>
    </rPh>
    <rPh sb="11" eb="13">
      <t>コウセツ</t>
    </rPh>
    <rPh sb="13" eb="15">
      <t>チホウ</t>
    </rPh>
    <rPh sb="15" eb="17">
      <t>オロシウリ</t>
    </rPh>
    <rPh sb="17" eb="19">
      <t>シジョウ</t>
    </rPh>
    <rPh sb="19" eb="21">
      <t>ジギョウ</t>
    </rPh>
    <rPh sb="21" eb="23">
      <t>カイケイ</t>
    </rPh>
    <phoneticPr fontId="2"/>
  </si>
  <si>
    <t>小松加賀環境衛生事務組合</t>
    <rPh sb="0" eb="2">
      <t>コマツ</t>
    </rPh>
    <rPh sb="2" eb="4">
      <t>カガ</t>
    </rPh>
    <rPh sb="4" eb="6">
      <t>カンキョウ</t>
    </rPh>
    <rPh sb="6" eb="8">
      <t>エイセイ</t>
    </rPh>
    <rPh sb="8" eb="10">
      <t>ジム</t>
    </rPh>
    <rPh sb="10" eb="12">
      <t>クミアイ</t>
    </rPh>
    <phoneticPr fontId="2"/>
  </si>
  <si>
    <t>手取川水防事務組合</t>
    <rPh sb="0" eb="2">
      <t>テドリ</t>
    </rPh>
    <rPh sb="2" eb="3">
      <t>ガワ</t>
    </rPh>
    <rPh sb="3" eb="5">
      <t>スイボウ</t>
    </rPh>
    <rPh sb="5" eb="7">
      <t>ジム</t>
    </rPh>
    <rPh sb="7" eb="9">
      <t>クミアイ</t>
    </rPh>
    <phoneticPr fontId="2"/>
  </si>
  <si>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2"/>
  </si>
  <si>
    <t>石川県後期高齢者医療広域連合(後期高齢者医療特別会計)</t>
    <rPh sb="0" eb="3">
      <t>イシカワケン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</si>
  <si>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</si>
  <si>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</si>
  <si>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</si>
  <si>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</si>
  <si>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</si>
  <si>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</si>
  <si>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</si>
  <si>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</si>
  <si>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</si>
  <si>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</si>
  <si>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将来負担比率ともに減少傾向にあり、NEXT10年ビジョン・アクションプラン（平成27年度策定）の目標値として定めているとおり、全会計の市債残高を圧縮し、公債費の負担及び将来負担の軽減に努めているところである。
　小松市の類似団体は、市域がコンパクトある団体が多く下水道など投資が効率的であること、また工業都市である財政力が高い団体が多く、財政力の高さから健全化判断比率の分母が大きいことで実質公債費比率、将来負担比率ともに小さな団体が多い。このため、類似団体と比較すると健全化判断比率が大きくなっている状況である。</t>
    <rPh sb="1" eb="3">
      <t>ジッシツ</t>
    </rPh>
    <rPh sb="3" eb="6">
      <t>コウサイヒ</t>
    </rPh>
    <rPh sb="6" eb="8">
      <t>ヒリツ</t>
    </rPh>
    <rPh sb="9" eb="11">
      <t>ショウライ</t>
    </rPh>
    <rPh sb="11" eb="13">
      <t>フタン</t>
    </rPh>
    <rPh sb="13" eb="15">
      <t>ヒリツ</t>
    </rPh>
    <rPh sb="18" eb="20">
      <t>ゲンショウ</t>
    </rPh>
    <rPh sb="20" eb="22">
      <t>ケイコウ</t>
    </rPh>
    <rPh sb="85" eb="88">
      <t>コウサイヒ</t>
    </rPh>
    <rPh sb="89" eb="91">
      <t>フタン</t>
    </rPh>
    <rPh sb="91" eb="92">
      <t>オヨ</t>
    </rPh>
    <rPh sb="115" eb="118">
      <t>コマツシ</t>
    </rPh>
    <rPh sb="119" eb="121">
      <t>ルイジ</t>
    </rPh>
    <rPh sb="121" eb="123">
      <t>ダンタイ</t>
    </rPh>
    <rPh sb="125" eb="127">
      <t>シイキ</t>
    </rPh>
    <rPh sb="135" eb="137">
      <t>ダンタイ</t>
    </rPh>
    <rPh sb="138" eb="139">
      <t>オオ</t>
    </rPh>
    <rPh sb="159" eb="161">
      <t>コウギョウ</t>
    </rPh>
    <rPh sb="161" eb="163">
      <t>トシ</t>
    </rPh>
    <rPh sb="166" eb="169">
      <t>ザイセイリョク</t>
    </rPh>
    <rPh sb="170" eb="171">
      <t>タカ</t>
    </rPh>
    <rPh sb="172" eb="174">
      <t>ダンタイ</t>
    </rPh>
    <rPh sb="175" eb="176">
      <t>オオ</t>
    </rPh>
    <rPh sb="178" eb="181">
      <t>ザイセイリョク</t>
    </rPh>
    <rPh sb="182" eb="183">
      <t>タカ</t>
    </rPh>
    <rPh sb="186" eb="189">
      <t>ケンゼンカ</t>
    </rPh>
    <rPh sb="189" eb="191">
      <t>ハンダン</t>
    </rPh>
    <rPh sb="191" eb="193">
      <t>ヒリツ</t>
    </rPh>
    <rPh sb="194" eb="196">
      <t>ブンボ</t>
    </rPh>
    <rPh sb="197" eb="198">
      <t>オオ</t>
    </rPh>
    <rPh sb="203" eb="205">
      <t>ジッシツ</t>
    </rPh>
    <rPh sb="205" eb="208">
      <t>コウサイヒ</t>
    </rPh>
    <rPh sb="208" eb="210">
      <t>ヒリツ</t>
    </rPh>
    <rPh sb="211" eb="213">
      <t>ショウライ</t>
    </rPh>
    <rPh sb="213" eb="215">
      <t>フタン</t>
    </rPh>
    <rPh sb="215" eb="217">
      <t>ヒリツ</t>
    </rPh>
    <rPh sb="220" eb="221">
      <t>チイ</t>
    </rPh>
    <rPh sb="223" eb="225">
      <t>ダンタイ</t>
    </rPh>
    <rPh sb="226" eb="227">
      <t>オオ</t>
    </rPh>
    <rPh sb="244" eb="247">
      <t>ケンゼンカ</t>
    </rPh>
    <rPh sb="247" eb="249">
      <t>ハンダン</t>
    </rPh>
    <rPh sb="249" eb="251">
      <t>ヒリツ</t>
    </rPh>
    <rPh sb="252" eb="253">
      <t>オオ</t>
    </rPh>
    <rPh sb="260" eb="262">
      <t>ジョウキョウ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</si>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</sst>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46440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83315</c:v>
                </c:pt>
                <c:pt idx="1">
                  <c:v>71307</c:v>
                </c:pt>
                <c:pt idx="2">
                  <c:v>80531</c:v>
                </c:pt>
                <c:pt idx="3">
                  <c:v>52420</c:v>
                </c:pt>
                <c:pt idx="4">
                  <c:v>53528</c:v>
                </c:pt>
              </c:numCache>
            </c:numRef>
          </c:val>
          <c:smooth val="0"/>
        </c:ser>
        <c:dLbls>
          <c:showLegendKey val="0"/>
          <c:showVal val="0"/>
          <c:showCatName val="0"/>
          <c:showSerName val="0"/>
          <c:showPercent val="0"/>
          <c:showBubbleSize val="0"/>
        </c:dLbls>
        <c:marker val="1"/>
        <c:smooth val="0"/>
        <c:axId val="51289472"/>
        <c:axId val="51308032"/>
      </c:lineChart>
      <c:catAx>
        <c:axId val="51289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308032"/>
        <c:crosses val="autoZero"/>
        <c:auto val="1"/>
        <c:lblAlgn val="ctr"/>
        <c:lblOffset val="100"/>
        <c:tickLblSkip val="1"/>
        <c:tickMarkSkip val="1"/>
        <c:noMultiLvlLbl val="0"/>
      </c:catAx>
      <c:valAx>
        <c:axId val="5130803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289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2.4300000000000002</c:v>
                </c:pt>
                <c:pt idx="1">
                  <c:v>2.46</c:v>
                </c:pt>
                <c:pt idx="2">
                  <c:v>2.4500000000000002</c:v>
                </c:pt>
                <c:pt idx="3">
                  <c:v>2.0699999999999998</c:v>
                </c:pt>
                <c:pt idx="4">
                  <c:v>2.37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6.45</c:v>
                </c:pt>
                <c:pt idx="1">
                  <c:v>6.91</c:v>
                </c:pt>
                <c:pt idx="2">
                  <c:v>7.47</c:v>
                </c:pt>
                <c:pt idx="3">
                  <c:v>8.36</c:v>
                </c:pt>
                <c:pt idx="4">
                  <c:v>8.91</c:v>
                </c:pt>
              </c:numCache>
            </c:numRef>
          </c:val>
        </c:ser>
        <c:dLbls>
          <c:showLegendKey val="0"/>
          <c:showVal val="0"/>
          <c:showCatName val="0"/>
          <c:showSerName val="0"/>
          <c:showPercent val="0"/>
          <c:showBubbleSize val="0"/>
        </c:dLbls>
        <c:gapWidth val="250"/>
        <c:overlap val="100"/>
        <c:axId val="123982208"/>
        <c:axId val="123983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0.98</c:v>
                </c:pt>
                <c:pt idx="1">
                  <c:v>0.86</c:v>
                </c:pt>
                <c:pt idx="2">
                  <c:v>1.22</c:v>
                </c:pt>
                <c:pt idx="3">
                  <c:v>0.28999999999999998</c:v>
                </c:pt>
                <c:pt idx="4">
                  <c:v>0.32</c:v>
                </c:pt>
              </c:numCache>
            </c:numRef>
          </c:val>
          <c:smooth val="0"/>
        </c:ser>
        <c:dLbls>
          <c:showLegendKey val="0"/>
          <c:showVal val="0"/>
          <c:showCatName val="0"/>
          <c:showSerName val="0"/>
          <c:showPercent val="0"/>
          <c:showBubbleSize val="0"/>
        </c:dLbls>
        <c:marker val="1"/>
        <c:smooth val="0"/>
        <c:axId val="123982208"/>
        <c:axId val="123983744"/>
      </c:lineChart>
      <c:catAx>
        <c:axId val="12398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983744"/>
        <c:crosses val="autoZero"/>
        <c:auto val="1"/>
        <c:lblAlgn val="ctr"/>
        <c:lblOffset val="100"/>
        <c:tickLblSkip val="1"/>
        <c:tickMarkSkip val="1"/>
        <c:noMultiLvlLbl val="0"/>
      </c:catAx>
      <c:valAx>
        <c:axId val="123983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982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小松市公債管理特別会計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小松市後期高齢者医療特別会計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7.0000000000000007E-2</c:v>
                </c:pt>
                <c:pt idx="2">
                  <c:v>#N/A</c:v>
                </c:pt>
                <c:pt idx="3">
                  <c:v>0.11</c:v>
                </c:pt>
                <c:pt idx="4">
                  <c:v>#N/A</c:v>
                </c:pt>
                <c:pt idx="5">
                  <c:v>0</c:v>
                </c:pt>
                <c:pt idx="6">
                  <c:v>#N/A</c:v>
                </c:pt>
                <c:pt idx="7">
                  <c:v>0</c:v>
                </c:pt>
                <c:pt idx="8">
                  <c:v>#N/A</c:v>
                </c:pt>
                <c:pt idx="9">
                  <c:v>0.01</c:v>
                </c:pt>
              </c:numCache>
            </c:numRef>
          </c:val>
        </c:ser>
        <c:ser>
          <c:idx val="4"/>
          <c:order val="4"/>
          <c:tx>
            <c:strRef>
              <c:f>データシート!$A$31</c:f>
              <c:strCache>
                <c:ptCount val="1"/>
                <c:pt idx="0">
                  <c:v>小松市介護保険事業特別会計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0.11</c:v>
                </c:pt>
                <c:pt idx="2">
                  <c:v>#N/A</c:v>
                </c:pt>
                <c:pt idx="3">
                  <c:v>0.15</c:v>
                </c:pt>
                <c:pt idx="4">
                  <c:v>#N/A</c:v>
                </c:pt>
                <c:pt idx="5">
                  <c:v>0.08</c:v>
                </c:pt>
                <c:pt idx="6">
                  <c:v>#N/A</c:v>
                </c:pt>
                <c:pt idx="7">
                  <c:v>0.25</c:v>
                </c:pt>
                <c:pt idx="8">
                  <c:v>#N/A</c:v>
                </c:pt>
                <c:pt idx="9">
                  <c:v>0.36</c:v>
                </c:pt>
              </c:numCache>
            </c:numRef>
          </c:val>
        </c:ser>
        <c:ser>
          <c:idx val="5"/>
          <c:order val="5"/>
          <c:tx>
            <c:strRef>
              <c:f>データシート!$A$32</c:f>
              <c:strCache>
                <c:ptCount val="1"/>
                <c:pt idx="0">
                  <c:v>小松市公共下水道事業会計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1.64</c:v>
                </c:pt>
                <c:pt idx="2">
                  <c:v>#N/A</c:v>
                </c:pt>
                <c:pt idx="3">
                  <c:v>2</c:v>
                </c:pt>
                <c:pt idx="4">
                  <c:v>#N/A</c:v>
                </c:pt>
                <c:pt idx="5">
                  <c:v>1.48</c:v>
                </c:pt>
                <c:pt idx="6">
                  <c:v>#N/A</c:v>
                </c:pt>
                <c:pt idx="7">
                  <c:v>1.63</c:v>
                </c:pt>
                <c:pt idx="8">
                  <c:v>#N/A</c:v>
                </c:pt>
                <c:pt idx="9">
                  <c:v>0.66</c:v>
                </c:pt>
              </c:numCache>
            </c:numRef>
          </c:val>
        </c:ser>
        <c:ser>
          <c:idx val="6"/>
          <c:order val="6"/>
          <c:tx>
            <c:strRef>
              <c:f>データシート!$A$33</c:f>
              <c:strCache>
                <c:ptCount val="1"/>
                <c:pt idx="0">
                  <c:v>小松市国民健康保険事業特別会計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0.71</c:v>
                </c:pt>
                <c:pt idx="4">
                  <c:v>#N/A</c:v>
                </c:pt>
                <c:pt idx="5">
                  <c:v>0.32</c:v>
                </c:pt>
                <c:pt idx="6">
                  <c:v>#N/A</c:v>
                </c:pt>
                <c:pt idx="7">
                  <c:v>0.96</c:v>
                </c:pt>
                <c:pt idx="8">
                  <c:v>#N/A</c:v>
                </c:pt>
                <c:pt idx="9">
                  <c:v>1.22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2.42</c:v>
                </c:pt>
                <c:pt idx="2">
                  <c:v>#N/A</c:v>
                </c:pt>
                <c:pt idx="3">
                  <c:v>2.4500000000000002</c:v>
                </c:pt>
                <c:pt idx="4">
                  <c:v>#N/A</c:v>
                </c:pt>
                <c:pt idx="5">
                  <c:v>2.4500000000000002</c:v>
                </c:pt>
                <c:pt idx="6">
                  <c:v>#N/A</c:v>
                </c:pt>
                <c:pt idx="7">
                  <c:v>2.0699999999999998</c:v>
                </c:pt>
                <c:pt idx="8">
                  <c:v>#N/A</c:v>
                </c:pt>
                <c:pt idx="9">
                  <c:v>2.37</c:v>
                </c:pt>
              </c:numCache>
            </c:numRef>
          </c:val>
        </c:ser>
        <c:ser>
          <c:idx val="8"/>
          <c:order val="8"/>
          <c:tx>
            <c:strRef>
              <c:f>データシート!$A$35</c:f>
              <c:strCache>
                <c:ptCount val="1"/>
                <c:pt idx="0">
                  <c:v>小松市水道事業会計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4.45</c:v>
                </c:pt>
                <c:pt idx="2">
                  <c:v>#N/A</c:v>
                </c:pt>
                <c:pt idx="3">
                  <c:v>3.9</c:v>
                </c:pt>
                <c:pt idx="4">
                  <c:v>#N/A</c:v>
                </c:pt>
                <c:pt idx="5">
                  <c:v>4.0599999999999996</c:v>
                </c:pt>
                <c:pt idx="6">
                  <c:v>#N/A</c:v>
                </c:pt>
                <c:pt idx="7">
                  <c:v>4.84</c:v>
                </c:pt>
                <c:pt idx="8">
                  <c:v>#N/A</c:v>
                </c:pt>
                <c:pt idx="9">
                  <c:v>6.39</c:v>
                </c:pt>
              </c:numCache>
            </c:numRef>
          </c:val>
        </c:ser>
        <c:ser>
          <c:idx val="9"/>
          <c:order val="9"/>
          <c:tx>
            <c:strRef>
              <c:f>データシート!$A$36</c:f>
              <c:strCache>
                <c:ptCount val="1"/>
                <c:pt idx="0">
                  <c:v>国民健康保険小松市民病院事業会計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10.85</c:v>
                </c:pt>
                <c:pt idx="2">
                  <c:v>#N/A</c:v>
                </c:pt>
                <c:pt idx="3">
                  <c:v>10.62</c:v>
                </c:pt>
                <c:pt idx="4">
                  <c:v>#N/A</c:v>
                </c:pt>
                <c:pt idx="5">
                  <c:v>9.66</c:v>
                </c:pt>
                <c:pt idx="6">
                  <c:v>#N/A</c:v>
                </c:pt>
                <c:pt idx="7">
                  <c:v>11.77</c:v>
                </c:pt>
                <c:pt idx="8">
                  <c:v>#N/A</c:v>
                </c:pt>
                <c:pt idx="9">
                  <c:v>12.35</c:v>
                </c:pt>
              </c:numCache>
            </c:numRef>
          </c:val>
        </c:ser>
        <c:dLbls>
          <c:showLegendKey val="0"/>
          <c:showVal val="0"/>
          <c:showCatName val="0"/>
          <c:showSerName val="0"/>
          <c:showPercent val="0"/>
          <c:showBubbleSize val="0"/>
        </c:dLbls>
        <c:gapWidth val="150"/>
        <c:overlap val="100"/>
        <c:axId val="126833792"/>
        <c:axId val="126835328"/>
      </c:barChart>
      <c:catAx>
        <c:axId val="12683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835328"/>
        <c:crosses val="autoZero"/>
        <c:auto val="1"/>
        <c:lblAlgn val="ctr"/>
        <c:lblOffset val="100"/>
        <c:tickLblSkip val="1"/>
        <c:tickMarkSkip val="1"/>
        <c:noMultiLvlLbl val="0"/>
      </c:catAx>
      <c:valAx>
        <c:axId val="126835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833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5731</c:v>
                </c:pt>
                <c:pt idx="5">
                  <c:v>5690</c:v>
                </c:pt>
                <c:pt idx="8">
                  <c:v>5860</c:v>
                </c:pt>
                <c:pt idx="11">
                  <c:v>6029</c:v>
                </c:pt>
                <c:pt idx="14">
                  <c:v>5883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62</c:v>
                </c:pt>
                <c:pt idx="3">
                  <c:v>60</c:v>
                </c:pt>
                <c:pt idx="6">
                  <c:v>59</c:v>
                </c:pt>
                <c:pt idx="9">
                  <c:v>57</c:v>
                </c:pt>
                <c:pt idx="12">
                  <c:v>30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c:v>
                </c:pt>
                <c:pt idx="3">
                  <c:v>3</c:v>
                </c:pt>
                <c:pt idx="6">
                  <c:v>3</c:v>
                </c:pt>
                <c:pt idx="9">
                  <c:v>3</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2344</c:v>
                </c:pt>
                <c:pt idx="3">
                  <c:v>2385</c:v>
                </c:pt>
                <c:pt idx="6">
                  <c:v>2403</c:v>
                </c:pt>
                <c:pt idx="9">
                  <c:v>2425</c:v>
                </c:pt>
                <c:pt idx="12">
                  <c:v>2517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6997</c:v>
                </c:pt>
                <c:pt idx="3">
                  <c:v>6706</c:v>
                </c:pt>
                <c:pt idx="6">
                  <c:v>6647</c:v>
                </c:pt>
                <c:pt idx="9">
                  <c:v>6529</c:v>
                </c:pt>
                <c:pt idx="12">
                  <c:v>6545</c:v>
                </c:pt>
              </c:numCache>
            </c:numRef>
          </c:val>
        </c:ser>
        <c:dLbls>
          <c:showLegendKey val="0"/>
          <c:showVal val="0"/>
          <c:showCatName val="0"/>
          <c:showSerName val="0"/>
          <c:showPercent val="0"/>
          <c:showBubbleSize val="0"/>
        </c:dLbls>
        <c:gapWidth val="100"/>
        <c:overlap val="100"/>
        <c:axId val="23763200"/>
        <c:axId val="23781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3676</c:v>
                </c:pt>
                <c:pt idx="2">
                  <c:v>#N/A</c:v>
                </c:pt>
                <c:pt idx="3">
                  <c:v>#N/A</c:v>
                </c:pt>
                <c:pt idx="4">
                  <c:v>3464</c:v>
                </c:pt>
                <c:pt idx="5">
                  <c:v>#N/A</c:v>
                </c:pt>
                <c:pt idx="6">
                  <c:v>#N/A</c:v>
                </c:pt>
                <c:pt idx="7">
                  <c:v>3252</c:v>
                </c:pt>
                <c:pt idx="8">
                  <c:v>#N/A</c:v>
                </c:pt>
                <c:pt idx="9">
                  <c:v>#N/A</c:v>
                </c:pt>
                <c:pt idx="10">
                  <c:v>2985</c:v>
                </c:pt>
                <c:pt idx="11">
                  <c:v>#N/A</c:v>
                </c:pt>
                <c:pt idx="12">
                  <c:v>#N/A</c:v>
                </c:pt>
                <c:pt idx="13">
                  <c:v>3211</c:v>
                </c:pt>
                <c:pt idx="14">
                  <c:v>#N/A</c:v>
                </c:pt>
              </c:numCache>
            </c:numRef>
          </c:val>
          <c:smooth val="0"/>
        </c:ser>
        <c:dLbls>
          <c:showLegendKey val="0"/>
          <c:showVal val="0"/>
          <c:showCatName val="0"/>
          <c:showSerName val="0"/>
          <c:showPercent val="0"/>
          <c:showBubbleSize val="0"/>
        </c:dLbls>
        <c:marker val="1"/>
        <c:smooth val="0"/>
        <c:axId val="23763200"/>
        <c:axId val="23781760"/>
      </c:lineChart>
      <c:catAx>
        <c:axId val="2376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781760"/>
        <c:crosses val="autoZero"/>
        <c:auto val="1"/>
        <c:lblAlgn val="ctr"/>
        <c:lblOffset val="100"/>
        <c:tickLblSkip val="1"/>
        <c:tickMarkSkip val="1"/>
        <c:noMultiLvlLbl val="0"/>
      </c:catAx>
      <c:valAx>
        <c:axId val="23781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63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60332</c:v>
                </c:pt>
                <c:pt idx="5">
                  <c:v>61405</c:v>
                </c:pt>
                <c:pt idx="8">
                  <c:v>61034</c:v>
                </c:pt>
                <c:pt idx="11">
                  <c:v>59943</c:v>
                </c:pt>
                <c:pt idx="14">
                  <c:v>58832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17335</c:v>
                </c:pt>
                <c:pt idx="5">
                  <c:v>15832</c:v>
                </c:pt>
                <c:pt idx="8">
                  <c:v>15593</c:v>
                </c:pt>
                <c:pt idx="11">
                  <c:v>14251</c:v>
                </c:pt>
                <c:pt idx="14">
                  <c:v>14377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3561</c:v>
                </c:pt>
                <c:pt idx="5">
                  <c:v>3685</c:v>
                </c:pt>
                <c:pt idx="8">
                  <c:v>4208</c:v>
                </c:pt>
                <c:pt idx="11">
                  <c:v>4650</c:v>
                </c:pt>
                <c:pt idx="14">
                  <c:v>4974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239</c:v>
                </c:pt>
                <c:pt idx="3">
                  <c:v>167</c:v>
                </c:pt>
                <c:pt idx="6">
                  <c:v>447</c:v>
                </c:pt>
                <c:pt idx="9">
                  <c:v>5</c:v>
                </c:pt>
                <c:pt idx="12">
                  <c:v>314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6224</c:v>
                </c:pt>
                <c:pt idx="3">
                  <c:v>5587</c:v>
                </c:pt>
                <c:pt idx="6">
                  <c:v>5190</c:v>
                </c:pt>
                <c:pt idx="9">
                  <c:v>4677</c:v>
                </c:pt>
                <c:pt idx="12">
                  <c:v>4473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26</c:v>
                </c:pt>
                <c:pt idx="3">
                  <c:v>23</c:v>
                </c:pt>
                <c:pt idx="6">
                  <c:v>20</c:v>
                </c:pt>
                <c:pt idx="9">
                  <c:v>17</c:v>
                </c:pt>
                <c:pt idx="12">
                  <c:v>12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42415</c:v>
                </c:pt>
                <c:pt idx="3">
                  <c:v>41206</c:v>
                </c:pt>
                <c:pt idx="6">
                  <c:v>40722</c:v>
                </c:pt>
                <c:pt idx="9">
                  <c:v>40291</c:v>
                </c:pt>
                <c:pt idx="12">
                  <c:v>39245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3329</c:v>
                </c:pt>
                <c:pt idx="3">
                  <c:v>2530</c:v>
                </c:pt>
                <c:pt idx="6">
                  <c:v>2178</c:v>
                </c:pt>
                <c:pt idx="9">
                  <c:v>1847</c:v>
                </c:pt>
                <c:pt idx="12">
                  <c:v>1659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70541</c:v>
                </c:pt>
                <c:pt idx="3">
                  <c:v>70905</c:v>
                </c:pt>
                <c:pt idx="6">
                  <c:v>70660</c:v>
                </c:pt>
                <c:pt idx="9">
                  <c:v>68824</c:v>
                </c:pt>
                <c:pt idx="12">
                  <c:v>66589</c:v>
                </c:pt>
              </c:numCache>
            </c:numRef>
          </c:val>
        </c:ser>
        <c:dLbls>
          <c:showLegendKey val="0"/>
          <c:showVal val="0"/>
          <c:showCatName val="0"/>
          <c:showSerName val="0"/>
          <c:showPercent val="0"/>
          <c:showBubbleSize val="0"/>
        </c:dLbls>
        <c:gapWidth val="100"/>
        <c:overlap val="100"/>
        <c:axId val="126763392"/>
        <c:axId val="126765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41546</c:v>
                </c:pt>
                <c:pt idx="2">
                  <c:v>#N/A</c:v>
                </c:pt>
                <c:pt idx="3">
                  <c:v>#N/A</c:v>
                </c:pt>
                <c:pt idx="4">
                  <c:v>39496</c:v>
                </c:pt>
                <c:pt idx="5">
                  <c:v>#N/A</c:v>
                </c:pt>
                <c:pt idx="6">
                  <c:v>#N/A</c:v>
                </c:pt>
                <c:pt idx="7">
                  <c:v>38383</c:v>
                </c:pt>
                <c:pt idx="8">
                  <c:v>#N/A</c:v>
                </c:pt>
                <c:pt idx="9">
                  <c:v>#N/A</c:v>
                </c:pt>
                <c:pt idx="10">
                  <c:v>36817</c:v>
                </c:pt>
                <c:pt idx="11">
                  <c:v>#N/A</c:v>
                </c:pt>
                <c:pt idx="12">
                  <c:v>#N/A</c:v>
                </c:pt>
                <c:pt idx="13">
                  <c:v>34108</c:v>
                </c:pt>
                <c:pt idx="14">
                  <c:v>#N/A</c:v>
                </c:pt>
              </c:numCache>
            </c:numRef>
          </c:val>
          <c:smooth val="0"/>
        </c:ser>
        <c:dLbls>
          <c:showLegendKey val="0"/>
          <c:showVal val="0"/>
          <c:showCatName val="0"/>
          <c:showSerName val="0"/>
          <c:showPercent val="0"/>
          <c:showBubbleSize val="0"/>
        </c:dLbls>
        <c:marker val="1"/>
        <c:smooth val="0"/>
        <c:axId val="126763392"/>
        <c:axId val="126765312"/>
      </c:lineChart>
      <c:catAx>
        <c:axId val="12676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6765312"/>
        <c:crosses val="autoZero"/>
        <c:auto val="1"/>
        <c:lblAlgn val="ctr"/>
        <c:lblOffset val="100"/>
        <c:tickLblSkip val="1"/>
        <c:tickMarkSkip val="1"/>
        <c:noMultiLvlLbl val="0"/>
      </c:catAx>
      <c:valAx>
        <c:axId val="126765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763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{201871F9-B33C-4606-A68B-3F55FD21E468}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{171E2B3B-A78B-4AB9-B61B-75AE78EEDE62}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{E5AC0677-27B1-4694-A3AF-AD7D5C562C85}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{A6001CF3-CF1C-49EF-ACD5-ABFD4BEFC9A5}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{33020B2D-3EEB-4822-96C4-B1AB080D9908}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{15E52F77-8E93-43A5-8F96-2C564FF50F23}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{388C1AA9-DA08-4E48-941B-EEA534196E9F}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{5DB45244-E614-4718-A7CD-9E51EC76D462}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{51B0CFC8-2040-4A2A-B32F-F1BF3884BEFC}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{0AC78CAB-F9B1-40B9-B07D-3FD840F24ECA}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7025536"/>
        <c:axId val="127027456"/>
      </c:scatterChart>
      <c:valAx>
        <c:axId val="1270255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027456"/>
        <c:crosses val="autoZero"/>
        <c:crossBetween val="midCat"/>
      </c:valAx>
      <c:valAx>
        <c:axId val="1270274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0255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388681237006797E-2"/>
                  <c:y val="-6.2527233115468414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{13A51773-B725-4D05-908A-15D20B279461}</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3.9524112153559464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{2D53D5B2-5D24-46F9-A3AC-80E3E9967A28}</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{AF8D10C3-2FC5-47AC-8B27-01246B6243D8}</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{55C3F2D7-3099-4536-AFD4-F5ED67990B59}</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{51B204C5-DACF-49B8-9DD5-118E000338D5}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18.5</c:v>
                </c:pt>
                <c:pt idx="1">
                  <c:v>18.3</c:v>
                </c:pt>
                <c:pt idx="2">
                  <c:v>17.2</c:v>
                </c:pt>
                <c:pt idx="3">
                  <c:v>16.100000000000001</c:v>
                </c:pt>
                <c:pt idx="4">
                  <c:v>15.7</c:v>
                </c:pt>
              </c:numCache>
            </c:numRef>
          </c:xVal>
          <c:yVal>
            <c:numRef>
              <c:f>公会計指標分析・財政指標組合せ分析表!$K$73:$O$73</c:f>
              <c:numCache>
                <c:formatCode>#,##0.0;"▲ "#,##0.0</c:formatCode>
                <c:ptCount val="5"/>
                <c:pt idx="0">
                  <c:v>208.5</c:v>
                </c:pt>
                <c:pt idx="1">
                  <c:v>196.9</c:v>
                </c:pt>
                <c:pt idx="2">
                  <c:v>190.3</c:v>
                </c:pt>
                <c:pt idx="3">
                  <c:v>186.2</c:v>
                </c:pt>
                <c:pt idx="4">
                  <c:v>168.8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{093A697E-510C-422C-A767-125EAAE6AFFB}</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{E481874C-EF1B-4BF1-A407-4FC5F1FA13D5}</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{03981FFE-97A8-4DAD-B9EB-4E40CCFD5B48}</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{8EF3C099-BA9F-405E-AED1-8D28F9BCAFC2}</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{9031547F-2A2A-4733-9BF5-EC04901BE5A7}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9.3000000000000007</c:v>
                </c:pt>
                <c:pt idx="1">
                  <c:v>8.5</c:v>
                </c:pt>
                <c:pt idx="2">
                  <c:v>7.9</c:v>
                </c:pt>
                <c:pt idx="3">
                  <c:v>7.1</c:v>
                </c:pt>
                <c:pt idx="4">
                  <c:v>6.2</c:v>
                </c:pt>
              </c:numCache>
            </c:numRef>
          </c:xVal>
          <c:yVal>
            <c:numRef>
              <c:f>公会計指標分析・財政指標組合せ分析表!$K$77:$O$77</c:f>
              <c:numCache>
                <c:formatCode>#,##0.0;"▲ "#,##0.0</c:formatCode>
                <c:ptCount val="5"/>
                <c:pt idx="0">
                  <c:v>55.5</c:v>
                </c:pt>
                <c:pt idx="1">
                  <c:v>46.1</c:v>
                </c:pt>
                <c:pt idx="2">
                  <c:v>37.6</c:v>
                </c:pt>
                <c:pt idx="3">
                  <c:v>33.799999999999997</c:v>
                </c:pt>
                <c:pt idx="4">
                  <c:v>15.8</c:v>
                </c:pt>
              </c:numCache>
            </c:numRef>
          </c:yVal>
          <c:smooth val="0"/>
        </c:ser>
        <c:dLbls>
          <c:showLegendKey val="0"/>
          <c:showVal val="0"/>
          <c:showCatName val="0"/>
          <c:showSerName val="0"/>
          <c:showPercent val="0"/>
          <c:showBubbleSize val="0"/>
        </c:dLbls>
        <c:axId val="132128128"/>
        <c:axId val="132134400"/>
      </c:scatterChart>
      <c:valAx>
        <c:axId val="132128128"/>
        <c:scaling>
          <c:orientation val="minMax"/>
          <c:max val="20"/>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134400"/>
        <c:crosses val="autoZero"/>
        <c:crossBetween val="midCat"/>
      </c:valAx>
      <c:valAx>
        <c:axId val="132134400"/>
        <c:scaling>
          <c:orientation val="minMax"/>
          <c:max val="2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128128"/>
        <c:crosses val="autoZero"/>
        <c:crossBetween val="midCat"/>
        <c:majorUnit val="31.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石川県小松市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年度は、市債発行の適正管理と繰上償還の実施等により、３ヶ年平均の実質公債費比率も前年度比</a:t>
          </a:r>
          <a:r>
            <a:rPr lang="ja-JP" altLang="en-US" sz="1100" b="0" i="0" baseline="0">
              <a:solidFill>
                <a:schemeClr val="dk1"/>
              </a:solidFill>
              <a:effectLst/>
              <a:latin typeface="+mn-lt"/>
              <a:ea typeface="+mn-ea"/>
              <a:cs typeface="+mn-cs"/>
            </a:rPr>
            <a:t>０．４</a:t>
          </a:r>
          <a:r>
            <a:rPr lang="ja-JP" altLang="ja-JP" sz="1100" b="0" i="0" baseline="0">
              <a:solidFill>
                <a:schemeClr val="dk1"/>
              </a:solidFill>
              <a:effectLst/>
              <a:latin typeface="+mn-lt"/>
              <a:ea typeface="+mn-ea"/>
              <a:cs typeface="+mn-cs"/>
            </a:rPr>
            <a:t>ポイント減となった。</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ただし、単年度における比率では、交付税措置の減少や、下水道事業における準元利償還金が前年度比で約０．８ポイント増加している。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過去に実施した大型プロジェクトや国の経済対策に伴って発行した市債の償還はピーク期を過ぎたものの、依然として類似団体、全国平均及び県内平均を大きく上回っている状況となっている。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今後も、一般会計においては事業の選択と集中による市債発行額の管理、財政状況に応じた繰上償還の実施等により、実質公債費比率の改善を図る。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石川県小松市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過去に実施した大型プロジェクト、道路や学校等の社会資本整備や国の数次にわたる経済対策に伴う市債発行により、類似団体平均、全国平均、県内平均を大きく上回っている。</a:t>
          </a:r>
          <a:endParaRPr lang="ja-JP" altLang="ja-JP" sz="1400">
            <a:effectLst/>
          </a:endParaRPr>
        </a:p>
        <a:p>
          <a:pPr rtl="0"/>
          <a:r>
            <a:rPr lang="ja-JP" altLang="ja-JP" sz="1100" b="0" i="0" baseline="0">
              <a:solidFill>
                <a:schemeClr val="dk1"/>
              </a:solidFill>
              <a:effectLst/>
              <a:latin typeface="+mn-lt"/>
              <a:ea typeface="+mn-ea"/>
              <a:cs typeface="+mn-cs"/>
            </a:rPr>
            <a:t>　また、本市は人口規模に比べて市域が広く、集落が市全体に点在しているため、下水道事業を実施するにあたり管渠延長が長くなるなど、整備に多大な経費を要していることも要因の一つである。</a:t>
          </a:r>
          <a:endParaRPr lang="ja-JP" altLang="ja-JP" sz="1400">
            <a:effectLst/>
          </a:endParaRPr>
        </a:p>
        <a:p>
          <a:pPr rtl="0"/>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年度は、市債の発行抑制や繰上償還による市債残高の減少（特に一般会計</a:t>
          </a:r>
          <a:r>
            <a:rPr lang="ja-JP" altLang="en-US" sz="1100" b="0" i="0" baseline="0">
              <a:solidFill>
                <a:schemeClr val="dk1"/>
              </a:solidFill>
              <a:effectLst/>
              <a:latin typeface="+mn-lt"/>
              <a:ea typeface="+mn-ea"/>
              <a:cs typeface="+mn-cs"/>
            </a:rPr>
            <a:t>における減少</a:t>
          </a:r>
          <a:r>
            <a:rPr lang="ja-JP" altLang="ja-JP" sz="1100" b="0" i="0" baseline="0">
              <a:solidFill>
                <a:schemeClr val="dk1"/>
              </a:solidFill>
              <a:effectLst/>
              <a:latin typeface="+mn-lt"/>
              <a:ea typeface="+mn-ea"/>
              <a:cs typeface="+mn-cs"/>
            </a:rPr>
            <a:t>）、基金残高の増加、債務負担支出予定額の減少等により、前年度より改善した。　</a:t>
          </a:r>
          <a:endParaRPr lang="ja-JP" altLang="ja-JP" sz="1400">
            <a:effectLst/>
          </a:endParaRPr>
        </a:p>
        <a:p>
          <a:pPr rtl="0"/>
          <a:r>
            <a:rPr lang="ja-JP" altLang="ja-JP" sz="1100" b="0" i="0" baseline="0">
              <a:solidFill>
                <a:schemeClr val="dk1"/>
              </a:solidFill>
              <a:effectLst/>
              <a:latin typeface="+mn-lt"/>
              <a:ea typeface="+mn-ea"/>
              <a:cs typeface="+mn-cs"/>
            </a:rPr>
            <a:t>　今後も、</a:t>
          </a:r>
          <a:r>
            <a:rPr lang="en-US" altLang="ja-JP" sz="1100" b="0" i="0" baseline="0">
              <a:solidFill>
                <a:schemeClr val="dk1"/>
              </a:solidFill>
              <a:effectLst/>
              <a:latin typeface="+mn-lt"/>
              <a:ea typeface="+mn-ea"/>
              <a:cs typeface="+mn-cs"/>
            </a:rPr>
            <a:t>NEXT</a:t>
          </a:r>
          <a:r>
            <a:rPr lang="ja-JP" altLang="ja-JP" sz="1100" b="0" i="0" baseline="0">
              <a:solidFill>
                <a:schemeClr val="dk1"/>
              </a:solidFill>
              <a:effectLst/>
              <a:latin typeface="+mn-lt"/>
              <a:ea typeface="+mn-ea"/>
              <a:cs typeface="+mn-cs"/>
            </a:rPr>
            <a:t>10年ビジョン・アクションプラン（平成2</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年度策定）の目標値として定めているとおり、全会計の市債残高を圧縮し、将来負担の軽減に努める。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石川県小松市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108,573
107,044
371.05
42,142,987
41,311,686
593,807
25,015,211
66,589,293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168.8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石川県小松市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108,573
107,044
371.05
42,142,987
41,311,686
593,807
25,015,211
66,589,293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168.8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石川県小松市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108,573
107,044
371.05
42,142,987
41,311,686
593,807
25,015,211
66,589,293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168.8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石川県小松市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108,573
107,044
371.05
42,142,987
41,311,686
593,807
25,015,211
66,589,293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168.8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リーマンショック後の法人市民税の減収等により財政力指数は低下傾向にあったが、平成２５年度には法人市民税の回復により前年度を上回り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a:t>
          </a:r>
          <a:r>
            <a:rPr lang="ja-JP" altLang="en-US" sz="1100" b="0" i="0" baseline="0">
              <a:solidFill>
                <a:schemeClr val="dk1"/>
              </a:solidFill>
              <a:effectLst/>
              <a:latin typeface="+mn-lt"/>
              <a:ea typeface="+mn-ea"/>
              <a:cs typeface="+mn-cs"/>
            </a:rPr>
            <a:t>２６・</a:t>
          </a:r>
          <a:r>
            <a:rPr lang="ja-JP" altLang="ja-JP" sz="1100" b="0" i="0" baseline="0">
              <a:solidFill>
                <a:schemeClr val="dk1"/>
              </a:solidFill>
              <a:effectLst/>
              <a:latin typeface="+mn-lt"/>
              <a:ea typeface="+mn-ea"/>
              <a:cs typeface="+mn-cs"/>
            </a:rPr>
            <a:t>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年度も維持している。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本市の類似団体には、不交付団体があるなど比較的財政力が高い団体が多く、類似団体中の順位は低いものの、全国や県内平均と比べると比較的高い状況である。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28122</xdr:rowOff>
    </xdr:to>
    <xdr:cxnSp macro="">
      <xdr:nvCxnSpPr>
        <xdr:cNvPr id="65" name="直線コネクタ 64"/>
        <xdr:cNvCxnSpPr/>
      </xdr:nvCxnSpPr>
      <xdr:spPr>
        <a:xfrm flipV="1">
          <a:off x="4953000" y="6278336"/>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163285</xdr:rowOff>
    </xdr:to>
    <xdr:cxnSp macro="">
      <xdr:nvCxnSpPr>
        <xdr:cNvPr id="70" name="直線コネクタ 69"/>
        <xdr:cNvCxnSpPr/>
      </xdr:nvCxnSpPr>
      <xdr:spPr>
        <a:xfrm flipV="1">
          <a:off x="4114800" y="73469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93634</xdr:rowOff>
    </xdr:from>
    <xdr:ext cx="762000" cy="259045"/>
    <xdr:sp macro="" textlink="">
      <xdr:nvSpPr>
        <xdr:cNvPr id="71"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72" name="フローチャート : 判断 71"/>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163285</xdr:rowOff>
    </xdr:from>
    <xdr:to>
      <xdr:col>6</xdr:col>
      <xdr:colOff>0</xdr:colOff>
      <xdr:row>42</xdr:row>
      <xdr:rowOff>163285</xdr:rowOff>
    </xdr:to>
    <xdr:cxnSp macro="">
      <xdr:nvCxnSpPr>
        <xdr:cNvPr id="73" name="直線コネクタ 72"/>
        <xdr:cNvCxnSpPr/>
      </xdr:nvCxnSpPr>
      <xdr:spPr>
        <a:xfrm>
          <a:off x="3225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5" name="テキスト ボックス 74"/>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163285</xdr:rowOff>
    </xdr:from>
    <xdr:to>
      <xdr:col>4</xdr:col>
      <xdr:colOff>482600</xdr:colOff>
      <xdr:row>43</xdr:row>
      <xdr:rowOff>9072</xdr:rowOff>
    </xdr:to>
    <xdr:cxnSp macro="">
      <xdr:nvCxnSpPr>
        <xdr:cNvPr id="76" name="直線コネクタ 75"/>
        <xdr:cNvCxnSpPr/>
      </xdr:nvCxnSpPr>
      <xdr:spPr>
        <a:xfrm flipV="1">
          <a:off x="2336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8" name="テキスト ボックス 77"/>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128815</xdr:rowOff>
    </xdr:from>
    <xdr:to>
      <xdr:col>3</xdr:col>
      <xdr:colOff>279400</xdr:colOff>
      <xdr:row>43</xdr:row>
      <xdr:rowOff>9072</xdr:rowOff>
    </xdr:to>
    <xdr:cxnSp macro="">
      <xdr:nvCxnSpPr>
        <xdr:cNvPr id="79" name="直線コネクタ 78"/>
        <xdr:cNvCxnSpPr/>
      </xdr:nvCxnSpPr>
      <xdr:spPr>
        <a:xfrm>
          <a:off x="1447800" y="732971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81" name="テキスト ボックス 80"/>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2" name="フローチャート :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69142</xdr:rowOff>
    </xdr:from>
    <xdr:ext cx="762000" cy="259045"/>
    <xdr:sp macro="" textlink="">
      <xdr:nvSpPr>
        <xdr:cNvPr id="83" name="テキスト ボックス 82"/>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9" name="円/楕円 88"/>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67327</xdr:rowOff>
    </xdr:from>
    <xdr:ext cx="762000" cy="259045"/>
    <xdr:sp macro="" textlink="">
      <xdr:nvSpPr>
        <xdr:cNvPr id="90"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112485</xdr:rowOff>
    </xdr:from>
    <xdr:to>
      <xdr:col>6</xdr:col>
      <xdr:colOff>50800</xdr:colOff>
      <xdr:row>43</xdr:row>
      <xdr:rowOff>42635</xdr:rowOff>
    </xdr:to>
    <xdr:sp macro="" textlink="">
      <xdr:nvSpPr>
        <xdr:cNvPr id="91" name="円/楕円 90"/>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27412</xdr:rowOff>
    </xdr:from>
    <xdr:ext cx="736600" cy="259045"/>
    <xdr:sp macro="" textlink="">
      <xdr:nvSpPr>
        <xdr:cNvPr id="92" name="テキスト ボックス 91"/>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112485</xdr:rowOff>
    </xdr:from>
    <xdr:to>
      <xdr:col>4</xdr:col>
      <xdr:colOff>533400</xdr:colOff>
      <xdr:row>43</xdr:row>
      <xdr:rowOff>42635</xdr:rowOff>
    </xdr:to>
    <xdr:sp macro="" textlink="">
      <xdr:nvSpPr>
        <xdr:cNvPr id="93" name="円/楕円 92"/>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94" name="テキスト ボックス 93"/>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129722</xdr:rowOff>
    </xdr:from>
    <xdr:to>
      <xdr:col>3</xdr:col>
      <xdr:colOff>330200</xdr:colOff>
      <xdr:row>43</xdr:row>
      <xdr:rowOff>59872</xdr:rowOff>
    </xdr:to>
    <xdr:sp macro="" textlink="">
      <xdr:nvSpPr>
        <xdr:cNvPr id="95" name="円/楕円 94"/>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44649</xdr:rowOff>
    </xdr:from>
    <xdr:ext cx="762000" cy="259045"/>
    <xdr:sp macro="" textlink="">
      <xdr:nvSpPr>
        <xdr:cNvPr id="96" name="テキスト ボックス 95"/>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97" name="円/楕円 96"/>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164392</xdr:rowOff>
    </xdr:from>
    <xdr:ext cx="762000" cy="259045"/>
    <xdr:sp macro="" textlink="">
      <xdr:nvSpPr>
        <xdr:cNvPr id="98" name="テキスト ボックス 97"/>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職員人件費が減少したものの、子ども・子育て支援新制度の開始に伴い私立施設で認定子ども園への移行が多く，私立認定こども園への扶助費が大きく増加したことにより</a:t>
          </a:r>
          <a:r>
            <a:rPr lang="ja-JP" altLang="ja-JP" sz="1100" b="0" i="0" baseline="0">
              <a:solidFill>
                <a:schemeClr val="dk1"/>
              </a:solidFill>
              <a:effectLst/>
              <a:latin typeface="+mn-lt"/>
              <a:ea typeface="+mn-ea"/>
              <a:cs typeface="+mn-cs"/>
            </a:rPr>
            <a:t>経常経費充当一財が増加し、前年度より</a:t>
          </a:r>
          <a:r>
            <a:rPr lang="ja-JP" altLang="en-US" sz="1100" b="0" i="0" baseline="0">
              <a:solidFill>
                <a:schemeClr val="dk1"/>
              </a:solidFill>
              <a:effectLst/>
              <a:latin typeface="+mn-lt"/>
              <a:ea typeface="+mn-ea"/>
              <a:cs typeface="+mn-cs"/>
            </a:rPr>
            <a:t>０．４</a:t>
          </a:r>
          <a:r>
            <a:rPr lang="ja-JP" altLang="ja-JP" sz="1100" b="0" i="0" baseline="0">
              <a:solidFill>
                <a:schemeClr val="dk1"/>
              </a:solidFill>
              <a:effectLst/>
              <a:latin typeface="+mn-lt"/>
              <a:ea typeface="+mn-ea"/>
              <a:cs typeface="+mn-cs"/>
            </a:rPr>
            <a:t>ポイント増となった。</a:t>
          </a:r>
          <a:endParaRPr lang="ja-JP" altLang="ja-JP" sz="1400">
            <a:effectLst/>
          </a:endParaRPr>
        </a:p>
        <a:p>
          <a:pPr rtl="0"/>
          <a:r>
            <a:rPr lang="ja-JP" altLang="ja-JP" sz="1100" b="0" i="0" baseline="0">
              <a:solidFill>
                <a:schemeClr val="dk1"/>
              </a:solidFill>
              <a:effectLst/>
              <a:latin typeface="+mn-lt"/>
              <a:ea typeface="+mn-ea"/>
              <a:cs typeface="+mn-cs"/>
            </a:rPr>
            <a:t>　類似団体平均、全国平均及び県内平均と比較しても上回る値となっており、今後も事業の選択と集中による市債発行額の抑制、財政状況に応じた繰上償還の実施により公債費の圧縮に努めるなど、経常経費の削減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64008</xdr:rowOff>
    </xdr:from>
    <xdr:to>
      <xdr:col>7</xdr:col>
      <xdr:colOff>152400</xdr:colOff>
      <xdr:row>67</xdr:row>
      <xdr:rowOff>65532</xdr:rowOff>
    </xdr:to>
    <xdr:cxnSp macro="">
      <xdr:nvCxnSpPr>
        <xdr:cNvPr id="126" name="直線コネクタ 125"/>
        <xdr:cNvCxnSpPr/>
      </xdr:nvCxnSpPr>
      <xdr:spPr>
        <a:xfrm flipV="1">
          <a:off x="4953000" y="10351008"/>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7</xdr:col>
      <xdr:colOff>63500</xdr:colOff>
      <xdr:row>67</xdr:row>
      <xdr:rowOff>65532</xdr:rowOff>
    </xdr:from>
    <xdr:to>
      <xdr:col>7</xdr:col>
      <xdr:colOff>241300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150385</xdr:rowOff>
    </xdr:from>
    <xdr:ext cx="762000" cy="259045"/>
    <xdr:sp macro="" textlink="">
      <xdr:nvSpPr>
        <xdr:cNvPr id="129" name="財政構造の弾力性最大値テキスト"/>
        <xdr:cNvSpPr txBox="1"/>
      </xdr:nvSpPr>
      <xdr:spPr>
        <a:xfrm>
          <a:off x="5041900" y="1009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60</xdr:row>
      <xdr:rowOff>64008</xdr:rowOff>
    </xdr:from>
    <xdr:to>
      <xdr:col>7</xdr:col>
      <xdr:colOff>241300</xdr:colOff>
      <xdr:row>60</xdr:row>
      <xdr:rowOff>64008</xdr:rowOff>
    </xdr:to>
    <xdr:cxnSp macro="">
      <xdr:nvCxnSpPr>
        <xdr:cNvPr id="130" name="直線コネクタ 129"/>
        <xdr:cNvCxnSpPr/>
      </xdr:nvCxnSpPr>
      <xdr:spPr>
        <a:xfrm>
          <a:off x="4864100" y="1035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7874</xdr:rowOff>
    </xdr:from>
    <xdr:to>
      <xdr:col>7</xdr:col>
      <xdr:colOff>152400</xdr:colOff>
      <xdr:row>65</xdr:row>
      <xdr:rowOff>27178</xdr:rowOff>
    </xdr:to>
    <xdr:cxnSp macro="">
      <xdr:nvCxnSpPr>
        <xdr:cNvPr id="131" name="直線コネクタ 130"/>
        <xdr:cNvCxnSpPr/>
      </xdr:nvCxnSpPr>
      <xdr:spPr>
        <a:xfrm>
          <a:off x="4114800" y="1115212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99331</xdr:rowOff>
    </xdr:from>
    <xdr:ext cx="762000" cy="259045"/>
    <xdr:sp macro="" textlink="">
      <xdr:nvSpPr>
        <xdr:cNvPr id="132"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82804</xdr:rowOff>
    </xdr:from>
    <xdr:to>
      <xdr:col>7</xdr:col>
      <xdr:colOff>203200</xdr:colOff>
      <xdr:row>64</xdr:row>
      <xdr:rowOff>12954</xdr:rowOff>
    </xdr:to>
    <xdr:sp macro="" textlink="">
      <xdr:nvSpPr>
        <xdr:cNvPr id="133" name="フローチャート :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126238</xdr:rowOff>
    </xdr:from>
    <xdr:to>
      <xdr:col>6</xdr:col>
      <xdr:colOff>0</xdr:colOff>
      <xdr:row>65</xdr:row>
      <xdr:rowOff>7874</xdr:rowOff>
    </xdr:to>
    <xdr:cxnSp macro="">
      <xdr:nvCxnSpPr>
        <xdr:cNvPr id="134" name="直線コネクタ 133"/>
        <xdr:cNvCxnSpPr/>
      </xdr:nvCxnSpPr>
      <xdr:spPr>
        <a:xfrm>
          <a:off x="3225800" y="1109903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51308</xdr:rowOff>
    </xdr:from>
    <xdr:to>
      <xdr:col>6</xdr:col>
      <xdr:colOff>50800</xdr:colOff>
      <xdr:row>64</xdr:row>
      <xdr:rowOff>152908</xdr:rowOff>
    </xdr:to>
    <xdr:sp macro="" textlink="">
      <xdr:nvSpPr>
        <xdr:cNvPr id="135" name="フローチャート : 判断 134"/>
        <xdr:cNvSpPr/>
      </xdr:nvSpPr>
      <xdr:spPr>
        <a:xfrm>
          <a:off x="4064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163085</xdr:rowOff>
    </xdr:from>
    <xdr:ext cx="736600" cy="259045"/>
    <xdr:sp macro="" textlink="">
      <xdr:nvSpPr>
        <xdr:cNvPr id="136" name="テキスト ボックス 135"/>
        <xdr:cNvSpPr txBox="1"/>
      </xdr:nvSpPr>
      <xdr:spPr>
        <a:xfrm>
          <a:off x="3733800" y="1079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126238</xdr:rowOff>
    </xdr:from>
    <xdr:to>
      <xdr:col>4</xdr:col>
      <xdr:colOff>482600</xdr:colOff>
      <xdr:row>65</xdr:row>
      <xdr:rowOff>32004</xdr:rowOff>
    </xdr:to>
    <xdr:cxnSp macro="">
      <xdr:nvCxnSpPr>
        <xdr:cNvPr id="137" name="直線コネクタ 136"/>
        <xdr:cNvCxnSpPr/>
      </xdr:nvCxnSpPr>
      <xdr:spPr>
        <a:xfrm flipV="1">
          <a:off x="2336800" y="1109903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160020</xdr:rowOff>
    </xdr:from>
    <xdr:to>
      <xdr:col>4</xdr:col>
      <xdr:colOff>533400</xdr:colOff>
      <xdr:row>64</xdr:row>
      <xdr:rowOff>90170</xdr:rowOff>
    </xdr:to>
    <xdr:sp macro="" textlink="">
      <xdr:nvSpPr>
        <xdr:cNvPr id="138" name="フローチャート : 判断 137"/>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100347</xdr:rowOff>
    </xdr:from>
    <xdr:ext cx="762000" cy="259045"/>
    <xdr:sp macro="" textlink="">
      <xdr:nvSpPr>
        <xdr:cNvPr id="139" name="テキスト ボックス 138"/>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131064</xdr:rowOff>
    </xdr:from>
    <xdr:to>
      <xdr:col>3</xdr:col>
      <xdr:colOff>279400</xdr:colOff>
      <xdr:row>65</xdr:row>
      <xdr:rowOff>32004</xdr:rowOff>
    </xdr:to>
    <xdr:cxnSp macro="">
      <xdr:nvCxnSpPr>
        <xdr:cNvPr id="140" name="直線コネクタ 139"/>
        <xdr:cNvCxnSpPr/>
      </xdr:nvCxnSpPr>
      <xdr:spPr>
        <a:xfrm>
          <a:off x="1447800" y="1110386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27178</xdr:rowOff>
    </xdr:from>
    <xdr:to>
      <xdr:col>3</xdr:col>
      <xdr:colOff>330200</xdr:colOff>
      <xdr:row>64</xdr:row>
      <xdr:rowOff>128778</xdr:rowOff>
    </xdr:to>
    <xdr:sp macro="" textlink="">
      <xdr:nvSpPr>
        <xdr:cNvPr id="141" name="フローチャート : 判断 140"/>
        <xdr:cNvSpPr/>
      </xdr:nvSpPr>
      <xdr:spPr>
        <a:xfrm>
          <a:off x="2286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138955</xdr:rowOff>
    </xdr:from>
    <xdr:ext cx="762000" cy="259045"/>
    <xdr:sp macro="" textlink="">
      <xdr:nvSpPr>
        <xdr:cNvPr id="142" name="テキスト ボックス 141"/>
        <xdr:cNvSpPr txBox="1"/>
      </xdr:nvSpPr>
      <xdr:spPr>
        <a:xfrm>
          <a:off x="1955800" y="107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7874</xdr:rowOff>
    </xdr:from>
    <xdr:to>
      <xdr:col>2</xdr:col>
      <xdr:colOff>127000</xdr:colOff>
      <xdr:row>64</xdr:row>
      <xdr:rowOff>109474</xdr:rowOff>
    </xdr:to>
    <xdr:sp macro="" textlink="">
      <xdr:nvSpPr>
        <xdr:cNvPr id="143" name="フローチャート : 判断 142"/>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119651</xdr:rowOff>
    </xdr:from>
    <xdr:ext cx="762000" cy="259045"/>
    <xdr:sp macro="" textlink="">
      <xdr:nvSpPr>
        <xdr:cNvPr id="144" name="テキスト ボックス 143"/>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147828</xdr:rowOff>
    </xdr:from>
    <xdr:to>
      <xdr:col>7</xdr:col>
      <xdr:colOff>203200</xdr:colOff>
      <xdr:row>65</xdr:row>
      <xdr:rowOff>77978</xdr:rowOff>
    </xdr:to>
    <xdr:sp macro="" textlink="">
      <xdr:nvSpPr>
        <xdr:cNvPr id="150" name="円/楕円 149"/>
        <xdr:cNvSpPr/>
      </xdr:nvSpPr>
      <xdr:spPr>
        <a:xfrm>
          <a:off x="49022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119905</xdr:rowOff>
    </xdr:from>
    <xdr:ext cx="762000" cy="259045"/>
    <xdr:sp macro="" textlink="">
      <xdr:nvSpPr>
        <xdr:cNvPr id="151" name="財政構造の弾力性該当値テキスト"/>
        <xdr:cNvSpPr txBox="1"/>
      </xdr:nvSpPr>
      <xdr:spPr>
        <a:xfrm>
          <a:off x="5041900" y="1109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128524</xdr:rowOff>
    </xdr:from>
    <xdr:to>
      <xdr:col>6</xdr:col>
      <xdr:colOff>50800</xdr:colOff>
      <xdr:row>65</xdr:row>
      <xdr:rowOff>58674</xdr:rowOff>
    </xdr:to>
    <xdr:sp macro="" textlink="">
      <xdr:nvSpPr>
        <xdr:cNvPr id="152" name="円/楕円 151"/>
        <xdr:cNvSpPr/>
      </xdr:nvSpPr>
      <xdr:spPr>
        <a:xfrm>
          <a:off x="4064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43451</xdr:rowOff>
    </xdr:from>
    <xdr:ext cx="736600" cy="259045"/>
    <xdr:sp macro="" textlink="">
      <xdr:nvSpPr>
        <xdr:cNvPr id="153" name="テキスト ボックス 152"/>
        <xdr:cNvSpPr txBox="1"/>
      </xdr:nvSpPr>
      <xdr:spPr>
        <a:xfrm>
          <a:off x="3733800" y="1118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75438</xdr:rowOff>
    </xdr:from>
    <xdr:to>
      <xdr:col>4</xdr:col>
      <xdr:colOff>533400</xdr:colOff>
      <xdr:row>65</xdr:row>
      <xdr:rowOff>5588</xdr:rowOff>
    </xdr:to>
    <xdr:sp macro="" textlink="">
      <xdr:nvSpPr>
        <xdr:cNvPr id="154" name="円/楕円 153"/>
        <xdr:cNvSpPr/>
      </xdr:nvSpPr>
      <xdr:spPr>
        <a:xfrm>
          <a:off x="3175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161815</xdr:rowOff>
    </xdr:from>
    <xdr:ext cx="762000" cy="259045"/>
    <xdr:sp macro="" textlink="">
      <xdr:nvSpPr>
        <xdr:cNvPr id="155" name="テキスト ボックス 154"/>
        <xdr:cNvSpPr txBox="1"/>
      </xdr:nvSpPr>
      <xdr:spPr>
        <a:xfrm>
          <a:off x="2844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152654</xdr:rowOff>
    </xdr:from>
    <xdr:to>
      <xdr:col>3</xdr:col>
      <xdr:colOff>330200</xdr:colOff>
      <xdr:row>65</xdr:row>
      <xdr:rowOff>82804</xdr:rowOff>
    </xdr:to>
    <xdr:sp macro="" textlink="">
      <xdr:nvSpPr>
        <xdr:cNvPr id="156" name="円/楕円 155"/>
        <xdr:cNvSpPr/>
      </xdr:nvSpPr>
      <xdr:spPr>
        <a:xfrm>
          <a:off x="2286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67581</xdr:rowOff>
    </xdr:from>
    <xdr:ext cx="762000" cy="259045"/>
    <xdr:sp macro="" textlink="">
      <xdr:nvSpPr>
        <xdr:cNvPr id="157" name="テキスト ボックス 156"/>
        <xdr:cNvSpPr txBox="1"/>
      </xdr:nvSpPr>
      <xdr:spPr>
        <a:xfrm>
          <a:off x="1955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80264</xdr:rowOff>
    </xdr:from>
    <xdr:to>
      <xdr:col>2</xdr:col>
      <xdr:colOff>127000</xdr:colOff>
      <xdr:row>65</xdr:row>
      <xdr:rowOff>10414</xdr:rowOff>
    </xdr:to>
    <xdr:sp macro="" textlink="">
      <xdr:nvSpPr>
        <xdr:cNvPr id="158" name="円/楕円 157"/>
        <xdr:cNvSpPr/>
      </xdr:nvSpPr>
      <xdr:spPr>
        <a:xfrm>
          <a:off x="1397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166641</xdr:rowOff>
    </xdr:from>
    <xdr:ext cx="762000" cy="259045"/>
    <xdr:sp macro="" textlink="">
      <xdr:nvSpPr>
        <xdr:cNvPr id="159" name="テキスト ボックス 158"/>
        <xdr:cNvSpPr txBox="1"/>
      </xdr:nvSpPr>
      <xdr:spPr>
        <a:xfrm>
          <a:off x="1066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114,527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集中改革プラン等の実施による職員数の削減により人口１人当たりの職員数は類似団体平均、全国平均及び県内平均を下回っている。</a:t>
          </a:r>
          <a:endParaRPr lang="ja-JP" altLang="ja-JP" sz="1400">
            <a:effectLst/>
          </a:endParaRPr>
        </a:p>
        <a:p>
          <a:pPr rtl="0"/>
          <a:r>
            <a:rPr lang="ja-JP" altLang="ja-JP" sz="1100" b="0" i="0" baseline="0">
              <a:solidFill>
                <a:schemeClr val="dk1"/>
              </a:solidFill>
              <a:effectLst/>
              <a:latin typeface="+mn-lt"/>
              <a:ea typeface="+mn-ea"/>
              <a:cs typeface="+mn-cs"/>
            </a:rPr>
            <a:t>　また固定費の圧縮等により物件費の圧縮も図っており、その結果、人件費・物件費等の類似団体平均、全国・県内平均を下回っている状況である。</a:t>
          </a:r>
          <a:endParaRPr lang="ja-JP" altLang="ja-JP" sz="1400">
            <a:effectLst/>
          </a:endParaRPr>
        </a:p>
        <a:p>
          <a:pPr rtl="0"/>
          <a:r>
            <a:rPr lang="ja-JP" altLang="ja-JP" sz="1100" b="0" i="0" baseline="0">
              <a:solidFill>
                <a:schemeClr val="dk1"/>
              </a:solidFill>
              <a:effectLst/>
              <a:latin typeface="+mn-lt"/>
              <a:ea typeface="+mn-ea"/>
              <a:cs typeface="+mn-cs"/>
            </a:rPr>
            <a:t>　今後も、定員管理の適正実施や固定費の圧縮等により、人件費や物件費等の圧縮を図る。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9810</xdr:rowOff>
    </xdr:from>
    <xdr:to>
      <xdr:col>7</xdr:col>
      <xdr:colOff>152400</xdr:colOff>
      <xdr:row>89</xdr:row>
      <xdr:rowOff>113264</xdr:rowOff>
    </xdr:to>
    <xdr:cxnSp macro="">
      <xdr:nvCxnSpPr>
        <xdr:cNvPr id="189" name="直線コネクタ 188"/>
        <xdr:cNvCxnSpPr/>
      </xdr:nvCxnSpPr>
      <xdr:spPr>
        <a:xfrm flipV="1">
          <a:off x="4953000" y="14068710"/>
          <a:ext cx="0" cy="1303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85341</xdr:rowOff>
    </xdr:from>
    <xdr:ext cx="762000" cy="259045"/>
    <xdr:sp macro="" textlink="">
      <xdr:nvSpPr>
        <xdr:cNvPr id="190" name="人件費・物件費等の状況最小値テキスト"/>
        <xdr:cNvSpPr txBox="1"/>
      </xdr:nvSpPr>
      <xdr:spPr>
        <a:xfrm>
          <a:off x="5041900" y="1534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138,159</a:t>
          </a:r>
          <a:endParaRPr kumimoji="1" lang="ja-JP" altLang="en-US" sz="1000" b="1">
            <a:latin typeface="ＭＳ Ｐゴシック"/>
          </a:endParaRPr>
        </a:p>
      </xdr:txBody>
    </xdr:sp>
    <xdr:clientData/>
  </xdr:oneCellAnchor>
  <xdr:twoCellAnchor>
    <xdr:from>
      <xdr:col>7</xdr:col>
      <xdr:colOff>63500</xdr:colOff>
      <xdr:row>89</xdr:row>
      <xdr:rowOff>113264</xdr:rowOff>
    </xdr:from>
    <xdr:to>
      <xdr:col>7</xdr:col>
      <xdr:colOff>241300</xdr:colOff>
      <xdr:row>89</xdr:row>
      <xdr:rowOff>113264</xdr:rowOff>
    </xdr:to>
    <xdr:cxnSp macro="">
      <xdr:nvCxnSpPr>
        <xdr:cNvPr id="191" name="直線コネクタ 190"/>
        <xdr:cNvCxnSpPr/>
      </xdr:nvCxnSpPr>
      <xdr:spPr>
        <a:xfrm>
          <a:off x="4864100" y="1537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96187</xdr:rowOff>
    </xdr:from>
    <xdr:ext cx="762000" cy="259045"/>
    <xdr:sp macro="" textlink="">
      <xdr:nvSpPr>
        <xdr:cNvPr id="192" name="人件費・物件費等の状況最大値テキスト"/>
        <xdr:cNvSpPr txBox="1"/>
      </xdr:nvSpPr>
      <xdr:spPr>
        <a:xfrm>
          <a:off x="5041900" y="1381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73,330</a:t>
          </a:r>
          <a:endParaRPr kumimoji="1" lang="ja-JP" altLang="en-US" sz="1000" b="1">
            <a:latin typeface="ＭＳ Ｐゴシック"/>
          </a:endParaRPr>
        </a:p>
      </xdr:txBody>
    </xdr:sp>
    <xdr:clientData/>
  </xdr:oneCellAnchor>
  <xdr:twoCellAnchor>
    <xdr:from>
      <xdr:col>7</xdr:col>
      <xdr:colOff>63500</xdr:colOff>
      <xdr:row>82</xdr:row>
      <xdr:rowOff>9810</xdr:rowOff>
    </xdr:from>
    <xdr:to>
      <xdr:col>7</xdr:col>
      <xdr:colOff>241300</xdr:colOff>
      <xdr:row>82</xdr:row>
      <xdr:rowOff>9810</xdr:rowOff>
    </xdr:to>
    <xdr:cxnSp macro="">
      <xdr:nvCxnSpPr>
        <xdr:cNvPr id="193" name="直線コネクタ 192"/>
        <xdr:cNvCxnSpPr/>
      </xdr:nvCxnSpPr>
      <xdr:spPr>
        <a:xfrm>
          <a:off x="4864100" y="1406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168794</xdr:rowOff>
    </xdr:from>
    <xdr:to>
      <xdr:col>7</xdr:col>
      <xdr:colOff>152400</xdr:colOff>
      <xdr:row>85</xdr:row>
      <xdr:rowOff>29639</xdr:rowOff>
    </xdr:to>
    <xdr:cxnSp macro="">
      <xdr:nvCxnSpPr>
        <xdr:cNvPr id="194" name="直線コネクタ 193"/>
        <xdr:cNvCxnSpPr/>
      </xdr:nvCxnSpPr>
      <xdr:spPr>
        <a:xfrm flipV="1">
          <a:off x="4114800" y="14570594"/>
          <a:ext cx="838200" cy="3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134284</xdr:rowOff>
    </xdr:from>
    <xdr:ext cx="762000" cy="259045"/>
    <xdr:sp macro="" textlink="">
      <xdr:nvSpPr>
        <xdr:cNvPr id="195" name="人件費・物件費等の状況平均値テキスト"/>
        <xdr:cNvSpPr txBox="1"/>
      </xdr:nvSpPr>
      <xdr:spPr>
        <a:xfrm>
          <a:off x="5041900" y="14707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162207</xdr:rowOff>
    </xdr:from>
    <xdr:to>
      <xdr:col>7</xdr:col>
      <xdr:colOff>203200</xdr:colOff>
      <xdr:row>86</xdr:row>
      <xdr:rowOff>92357</xdr:rowOff>
    </xdr:to>
    <xdr:sp macro="" textlink="">
      <xdr:nvSpPr>
        <xdr:cNvPr id="196" name="フローチャート : 判断 195"/>
        <xdr:cNvSpPr/>
      </xdr:nvSpPr>
      <xdr:spPr>
        <a:xfrm>
          <a:off x="4902200" y="147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105976</xdr:rowOff>
    </xdr:from>
    <xdr:to>
      <xdr:col>6</xdr:col>
      <xdr:colOff>0</xdr:colOff>
      <xdr:row>85</xdr:row>
      <xdr:rowOff>29639</xdr:rowOff>
    </xdr:to>
    <xdr:cxnSp macro="">
      <xdr:nvCxnSpPr>
        <xdr:cNvPr id="197" name="直線コネクタ 196"/>
        <xdr:cNvCxnSpPr/>
      </xdr:nvCxnSpPr>
      <xdr:spPr>
        <a:xfrm>
          <a:off x="3225800" y="14507776"/>
          <a:ext cx="889000" cy="9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153138</xdr:rowOff>
    </xdr:from>
    <xdr:to>
      <xdr:col>6</xdr:col>
      <xdr:colOff>50800</xdr:colOff>
      <xdr:row>86</xdr:row>
      <xdr:rowOff>83288</xdr:rowOff>
    </xdr:to>
    <xdr:sp macro="" textlink="">
      <xdr:nvSpPr>
        <xdr:cNvPr id="198" name="フローチャート : 判断 197"/>
        <xdr:cNvSpPr/>
      </xdr:nvSpPr>
      <xdr:spPr>
        <a:xfrm>
          <a:off x="4064000" y="1472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68065</xdr:rowOff>
    </xdr:from>
    <xdr:ext cx="736600" cy="259045"/>
    <xdr:sp macro="" textlink="">
      <xdr:nvSpPr>
        <xdr:cNvPr id="199" name="テキスト ボックス 198"/>
        <xdr:cNvSpPr txBox="1"/>
      </xdr:nvSpPr>
      <xdr:spPr>
        <a:xfrm>
          <a:off x="3733800" y="14812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105976</xdr:rowOff>
    </xdr:from>
    <xdr:to>
      <xdr:col>4</xdr:col>
      <xdr:colOff>482600</xdr:colOff>
      <xdr:row>84</xdr:row>
      <xdr:rowOff>136883</xdr:rowOff>
    </xdr:to>
    <xdr:cxnSp macro="">
      <xdr:nvCxnSpPr>
        <xdr:cNvPr id="200" name="直線コネクタ 199"/>
        <xdr:cNvCxnSpPr/>
      </xdr:nvCxnSpPr>
      <xdr:spPr>
        <a:xfrm flipV="1">
          <a:off x="2336800" y="14507776"/>
          <a:ext cx="8890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70010</xdr:rowOff>
    </xdr:from>
    <xdr:to>
      <xdr:col>4</xdr:col>
      <xdr:colOff>533400</xdr:colOff>
      <xdr:row>86</xdr:row>
      <xdr:rowOff>160</xdr:rowOff>
    </xdr:to>
    <xdr:sp macro="" textlink="">
      <xdr:nvSpPr>
        <xdr:cNvPr id="201" name="フローチャート : 判断 200"/>
        <xdr:cNvSpPr/>
      </xdr:nvSpPr>
      <xdr:spPr>
        <a:xfrm>
          <a:off x="3175000" y="146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156387</xdr:rowOff>
    </xdr:from>
    <xdr:ext cx="762000" cy="259045"/>
    <xdr:sp macro="" textlink="">
      <xdr:nvSpPr>
        <xdr:cNvPr id="202" name="テキスト ボックス 201"/>
        <xdr:cNvSpPr txBox="1"/>
      </xdr:nvSpPr>
      <xdr:spPr>
        <a:xfrm>
          <a:off x="2844800" y="1472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136883</xdr:rowOff>
    </xdr:from>
    <xdr:to>
      <xdr:col>3</xdr:col>
      <xdr:colOff>279400</xdr:colOff>
      <xdr:row>85</xdr:row>
      <xdr:rowOff>24732</xdr:rowOff>
    </xdr:to>
    <xdr:cxnSp macro="">
      <xdr:nvCxnSpPr>
        <xdr:cNvPr id="203" name="直線コネクタ 202"/>
        <xdr:cNvCxnSpPr/>
      </xdr:nvCxnSpPr>
      <xdr:spPr>
        <a:xfrm flipV="1">
          <a:off x="1447800" y="14538683"/>
          <a:ext cx="889000" cy="5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102122</xdr:rowOff>
    </xdr:from>
    <xdr:to>
      <xdr:col>3</xdr:col>
      <xdr:colOff>330200</xdr:colOff>
      <xdr:row>86</xdr:row>
      <xdr:rowOff>32272</xdr:rowOff>
    </xdr:to>
    <xdr:sp macro="" textlink="">
      <xdr:nvSpPr>
        <xdr:cNvPr id="204" name="フローチャート : 判断 203"/>
        <xdr:cNvSpPr/>
      </xdr:nvSpPr>
      <xdr:spPr>
        <a:xfrm>
          <a:off x="2286000" y="146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17049</xdr:rowOff>
    </xdr:from>
    <xdr:ext cx="762000" cy="259045"/>
    <xdr:sp macro="" textlink="">
      <xdr:nvSpPr>
        <xdr:cNvPr id="205" name="テキスト ボックス 204"/>
        <xdr:cNvSpPr txBox="1"/>
      </xdr:nvSpPr>
      <xdr:spPr>
        <a:xfrm>
          <a:off x="1955800" y="147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166249</xdr:rowOff>
    </xdr:from>
    <xdr:to>
      <xdr:col>2</xdr:col>
      <xdr:colOff>127000</xdr:colOff>
      <xdr:row>86</xdr:row>
      <xdr:rowOff>96399</xdr:rowOff>
    </xdr:to>
    <xdr:sp macro="" textlink="">
      <xdr:nvSpPr>
        <xdr:cNvPr id="206" name="フローチャート : 判断 205"/>
        <xdr:cNvSpPr/>
      </xdr:nvSpPr>
      <xdr:spPr>
        <a:xfrm>
          <a:off x="1397000" y="1473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81176</xdr:rowOff>
    </xdr:from>
    <xdr:ext cx="762000" cy="259045"/>
    <xdr:sp macro="" textlink="">
      <xdr:nvSpPr>
        <xdr:cNvPr id="207" name="テキスト ボックス 206"/>
        <xdr:cNvSpPr txBox="1"/>
      </xdr:nvSpPr>
      <xdr:spPr>
        <a:xfrm>
          <a:off x="1066800" y="1482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117994</xdr:rowOff>
    </xdr:from>
    <xdr:to>
      <xdr:col>7</xdr:col>
      <xdr:colOff>203200</xdr:colOff>
      <xdr:row>85</xdr:row>
      <xdr:rowOff>48144</xdr:rowOff>
    </xdr:to>
    <xdr:sp macro="" textlink="">
      <xdr:nvSpPr>
        <xdr:cNvPr id="213" name="円/楕円 212"/>
        <xdr:cNvSpPr/>
      </xdr:nvSpPr>
      <xdr:spPr>
        <a:xfrm>
          <a:off x="4902200" y="1451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134521</xdr:rowOff>
    </xdr:from>
    <xdr:ext cx="762000" cy="259045"/>
    <xdr:sp macro="" textlink="">
      <xdr:nvSpPr>
        <xdr:cNvPr id="214" name="人件費・物件費等の状況該当値テキスト"/>
        <xdr:cNvSpPr txBox="1"/>
      </xdr:nvSpPr>
      <xdr:spPr>
        <a:xfrm>
          <a:off x="5041900" y="1436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98,289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150289</xdr:rowOff>
    </xdr:from>
    <xdr:to>
      <xdr:col>6</xdr:col>
      <xdr:colOff>50800</xdr:colOff>
      <xdr:row>85</xdr:row>
      <xdr:rowOff>80439</xdr:rowOff>
    </xdr:to>
    <xdr:sp macro="" textlink="">
      <xdr:nvSpPr>
        <xdr:cNvPr id="215" name="円/楕円 214"/>
        <xdr:cNvSpPr/>
      </xdr:nvSpPr>
      <xdr:spPr>
        <a:xfrm>
          <a:off x="4064000" y="1455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90616</xdr:rowOff>
    </xdr:from>
    <xdr:ext cx="736600" cy="259045"/>
    <xdr:sp macro="" textlink="">
      <xdr:nvSpPr>
        <xdr:cNvPr id="216" name="テキスト ボックス 215"/>
        <xdr:cNvSpPr txBox="1"/>
      </xdr:nvSpPr>
      <xdr:spPr>
        <a:xfrm>
          <a:off x="3733800" y="14320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99,895</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55176</xdr:rowOff>
    </xdr:from>
    <xdr:to>
      <xdr:col>4</xdr:col>
      <xdr:colOff>533400</xdr:colOff>
      <xdr:row>84</xdr:row>
      <xdr:rowOff>156776</xdr:rowOff>
    </xdr:to>
    <xdr:sp macro="" textlink="">
      <xdr:nvSpPr>
        <xdr:cNvPr id="217" name="円/楕円 216"/>
        <xdr:cNvSpPr/>
      </xdr:nvSpPr>
      <xdr:spPr>
        <a:xfrm>
          <a:off x="3175000" y="1445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166953</xdr:rowOff>
    </xdr:from>
    <xdr:ext cx="762000" cy="259045"/>
    <xdr:sp macro="" textlink="">
      <xdr:nvSpPr>
        <xdr:cNvPr id="218" name="テキスト ボックス 217"/>
        <xdr:cNvSpPr txBox="1"/>
      </xdr:nvSpPr>
      <xdr:spPr>
        <a:xfrm>
          <a:off x="2844800" y="1422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95,165</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86083</xdr:rowOff>
    </xdr:from>
    <xdr:to>
      <xdr:col>3</xdr:col>
      <xdr:colOff>330200</xdr:colOff>
      <xdr:row>85</xdr:row>
      <xdr:rowOff>16233</xdr:rowOff>
    </xdr:to>
    <xdr:sp macro="" textlink="">
      <xdr:nvSpPr>
        <xdr:cNvPr id="219" name="円/楕円 218"/>
        <xdr:cNvSpPr/>
      </xdr:nvSpPr>
      <xdr:spPr>
        <a:xfrm>
          <a:off x="2286000" y="1448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26410</xdr:rowOff>
    </xdr:from>
    <xdr:ext cx="762000" cy="259045"/>
    <xdr:sp macro="" textlink="">
      <xdr:nvSpPr>
        <xdr:cNvPr id="220" name="テキスト ボックス 219"/>
        <xdr:cNvSpPr txBox="1"/>
      </xdr:nvSpPr>
      <xdr:spPr>
        <a:xfrm>
          <a:off x="1955800" y="14256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96,702</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145382</xdr:rowOff>
    </xdr:from>
    <xdr:to>
      <xdr:col>2</xdr:col>
      <xdr:colOff>127000</xdr:colOff>
      <xdr:row>85</xdr:row>
      <xdr:rowOff>75532</xdr:rowOff>
    </xdr:to>
    <xdr:sp macro="" textlink="">
      <xdr:nvSpPr>
        <xdr:cNvPr id="221" name="円/楕円 220"/>
        <xdr:cNvSpPr/>
      </xdr:nvSpPr>
      <xdr:spPr>
        <a:xfrm>
          <a:off x="1397000" y="1454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85709</xdr:rowOff>
    </xdr:from>
    <xdr:ext cx="762000" cy="259045"/>
    <xdr:sp macro="" textlink="">
      <xdr:nvSpPr>
        <xdr:cNvPr id="222" name="テキスト ボックス 221"/>
        <xdr:cNvSpPr txBox="1"/>
      </xdr:nvSpPr>
      <xdr:spPr>
        <a:xfrm>
          <a:off x="1066800" y="1431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特殊勤務手当の見直しなどを通じて行財政改革に努めており、類似団体平均や全国市平均と比べ、本市はラスパイレス指数が低い水準にある。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平成２３年度と２４年度は、国の給与削減の影響によりラスパイレス指数が</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を超えているが、影響がないものとした場合の指数はそれぞれ</a:t>
          </a:r>
          <a:r>
            <a:rPr lang="en-US" altLang="ja-JP" sz="1100" b="0" i="0" baseline="0">
              <a:solidFill>
                <a:schemeClr val="dk1"/>
              </a:solidFill>
              <a:effectLst/>
              <a:latin typeface="+mn-lt"/>
              <a:ea typeface="+mn-ea"/>
              <a:cs typeface="+mn-cs"/>
            </a:rPr>
            <a:t>94.4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94.7</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）である。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151695</xdr:rowOff>
    </xdr:from>
    <xdr:to>
      <xdr:col>24</xdr:col>
      <xdr:colOff>558800</xdr:colOff>
      <xdr:row>85</xdr:row>
      <xdr:rowOff>71966</xdr:rowOff>
    </xdr:to>
    <xdr:cxnSp macro="">
      <xdr:nvCxnSpPr>
        <xdr:cNvPr id="251" name="直線コネクタ 250"/>
        <xdr:cNvCxnSpPr/>
      </xdr:nvCxnSpPr>
      <xdr:spPr>
        <a:xfrm flipV="1">
          <a:off x="17018000" y="13867695"/>
          <a:ext cx="0" cy="77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44043</xdr:rowOff>
    </xdr:from>
    <xdr:ext cx="762000" cy="259045"/>
    <xdr:sp macro="" textlink="">
      <xdr:nvSpPr>
        <xdr:cNvPr id="252" name="給与水準   （国との比較）最小値テキスト"/>
        <xdr:cNvSpPr txBox="1"/>
      </xdr:nvSpPr>
      <xdr:spPr>
        <a:xfrm>
          <a:off x="17106900" y="1461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85</xdr:row>
      <xdr:rowOff>71966</xdr:rowOff>
    </xdr:from>
    <xdr:to>
      <xdr:col>24</xdr:col>
      <xdr:colOff>647700</xdr:colOff>
      <xdr:row>85</xdr:row>
      <xdr:rowOff>71966</xdr:rowOff>
    </xdr:to>
    <xdr:cxnSp macro="">
      <xdr:nvCxnSpPr>
        <xdr:cNvPr id="253" name="直線コネクタ 252"/>
        <xdr:cNvCxnSpPr/>
      </xdr:nvCxnSpPr>
      <xdr:spPr>
        <a:xfrm>
          <a:off x="16929100" y="1464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66622</xdr:rowOff>
    </xdr:from>
    <xdr:ext cx="762000" cy="259045"/>
    <xdr:sp macro="" textlink="">
      <xdr:nvSpPr>
        <xdr:cNvPr id="254" name="給与水準   （国との比較）最大値テキスト"/>
        <xdr:cNvSpPr txBox="1"/>
      </xdr:nvSpPr>
      <xdr:spPr>
        <a:xfrm>
          <a:off x="17106900" y="1361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24</xdr:col>
      <xdr:colOff>469900</xdr:colOff>
      <xdr:row>80</xdr:row>
      <xdr:rowOff>151695</xdr:rowOff>
    </xdr:from>
    <xdr:to>
      <xdr:col>24</xdr:col>
      <xdr:colOff>647700</xdr:colOff>
      <xdr:row>80</xdr:row>
      <xdr:rowOff>151695</xdr:rowOff>
    </xdr:to>
    <xdr:cxnSp macro="">
      <xdr:nvCxnSpPr>
        <xdr:cNvPr id="255" name="直線コネクタ 254"/>
        <xdr:cNvCxnSpPr/>
      </xdr:nvCxnSpPr>
      <xdr:spPr>
        <a:xfrm>
          <a:off x="16929100" y="138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33866</xdr:rowOff>
    </xdr:from>
    <xdr:to>
      <xdr:col>24</xdr:col>
      <xdr:colOff>558800</xdr:colOff>
      <xdr:row>81</xdr:row>
      <xdr:rowOff>167922</xdr:rowOff>
    </xdr:to>
    <xdr:cxnSp macro="">
      <xdr:nvCxnSpPr>
        <xdr:cNvPr id="256" name="直線コネクタ 255"/>
        <xdr:cNvCxnSpPr/>
      </xdr:nvCxnSpPr>
      <xdr:spPr>
        <a:xfrm>
          <a:off x="16179800" y="13921316"/>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1005</xdr:rowOff>
    </xdr:from>
    <xdr:ext cx="762000" cy="259045"/>
    <xdr:sp macro="" textlink="">
      <xdr:nvSpPr>
        <xdr:cNvPr id="257" name="給与水準   （国との比較）平均値テキスト"/>
        <xdr:cNvSpPr txBox="1"/>
      </xdr:nvSpPr>
      <xdr:spPr>
        <a:xfrm>
          <a:off x="17106900" y="14231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28928</xdr:rowOff>
    </xdr:from>
    <xdr:to>
      <xdr:col>24</xdr:col>
      <xdr:colOff>609600</xdr:colOff>
      <xdr:row>83</xdr:row>
      <xdr:rowOff>130528</xdr:rowOff>
    </xdr:to>
    <xdr:sp macro="" textlink="">
      <xdr:nvSpPr>
        <xdr:cNvPr id="258" name="フローチャート : 判断 257"/>
        <xdr:cNvSpPr/>
      </xdr:nvSpPr>
      <xdr:spPr>
        <a:xfrm>
          <a:off x="169672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165100</xdr:rowOff>
    </xdr:from>
    <xdr:to>
      <xdr:col>23</xdr:col>
      <xdr:colOff>406400</xdr:colOff>
      <xdr:row>81</xdr:row>
      <xdr:rowOff>33866</xdr:rowOff>
    </xdr:to>
    <xdr:cxnSp macro="">
      <xdr:nvCxnSpPr>
        <xdr:cNvPr id="259" name="直線コネクタ 258"/>
        <xdr:cNvCxnSpPr/>
      </xdr:nvCxnSpPr>
      <xdr:spPr>
        <a:xfrm>
          <a:off x="15290800" y="138811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119945</xdr:rowOff>
    </xdr:from>
    <xdr:to>
      <xdr:col>23</xdr:col>
      <xdr:colOff>457200</xdr:colOff>
      <xdr:row>83</xdr:row>
      <xdr:rowOff>50095</xdr:rowOff>
    </xdr:to>
    <xdr:sp macro="" textlink="">
      <xdr:nvSpPr>
        <xdr:cNvPr id="260" name="フローチャート : 判断 259"/>
        <xdr:cNvSpPr/>
      </xdr:nvSpPr>
      <xdr:spPr>
        <a:xfrm>
          <a:off x="16129000" y="141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34872</xdr:rowOff>
    </xdr:from>
    <xdr:ext cx="736600" cy="259045"/>
    <xdr:sp macro="" textlink="">
      <xdr:nvSpPr>
        <xdr:cNvPr id="261" name="テキスト ボックス 260"/>
        <xdr:cNvSpPr txBox="1"/>
      </xdr:nvSpPr>
      <xdr:spPr>
        <a:xfrm>
          <a:off x="15798800" y="1426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165100</xdr:rowOff>
    </xdr:from>
    <xdr:to>
      <xdr:col>22</xdr:col>
      <xdr:colOff>203200</xdr:colOff>
      <xdr:row>85</xdr:row>
      <xdr:rowOff>85372</xdr:rowOff>
    </xdr:to>
    <xdr:cxnSp macro="">
      <xdr:nvCxnSpPr>
        <xdr:cNvPr id="262" name="直線コネクタ 261"/>
        <xdr:cNvCxnSpPr/>
      </xdr:nvCxnSpPr>
      <xdr:spPr>
        <a:xfrm flipV="1">
          <a:off x="14401800" y="13881100"/>
          <a:ext cx="889000" cy="77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79728</xdr:rowOff>
    </xdr:from>
    <xdr:to>
      <xdr:col>22</xdr:col>
      <xdr:colOff>254000</xdr:colOff>
      <xdr:row>83</xdr:row>
      <xdr:rowOff>9878</xdr:rowOff>
    </xdr:to>
    <xdr:sp macro="" textlink="">
      <xdr:nvSpPr>
        <xdr:cNvPr id="263" name="フローチャート : 判断 262"/>
        <xdr:cNvSpPr/>
      </xdr:nvSpPr>
      <xdr:spPr>
        <a:xfrm>
          <a:off x="15240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166105</xdr:rowOff>
    </xdr:from>
    <xdr:ext cx="762000" cy="259045"/>
    <xdr:sp macro="" textlink="">
      <xdr:nvSpPr>
        <xdr:cNvPr id="264" name="テキスト ボックス 263"/>
        <xdr:cNvSpPr txBox="1"/>
      </xdr:nvSpPr>
      <xdr:spPr>
        <a:xfrm>
          <a:off x="14909800" y="142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58561</xdr:rowOff>
    </xdr:from>
    <xdr:to>
      <xdr:col>21</xdr:col>
      <xdr:colOff>0</xdr:colOff>
      <xdr:row>85</xdr:row>
      <xdr:rowOff>85372</xdr:rowOff>
    </xdr:to>
    <xdr:cxnSp macro="">
      <xdr:nvCxnSpPr>
        <xdr:cNvPr id="265" name="直線コネクタ 264"/>
        <xdr:cNvCxnSpPr/>
      </xdr:nvCxnSpPr>
      <xdr:spPr>
        <a:xfrm>
          <a:off x="13512800" y="146318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150284</xdr:rowOff>
    </xdr:from>
    <xdr:to>
      <xdr:col>21</xdr:col>
      <xdr:colOff>50800</xdr:colOff>
      <xdr:row>89</xdr:row>
      <xdr:rowOff>80434</xdr:rowOff>
    </xdr:to>
    <xdr:sp macro="" textlink="">
      <xdr:nvSpPr>
        <xdr:cNvPr id="266" name="フローチャート : 判断 265"/>
        <xdr:cNvSpPr/>
      </xdr:nvSpPr>
      <xdr:spPr>
        <a:xfrm>
          <a:off x="14351000" y="1523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65211</xdr:rowOff>
    </xdr:from>
    <xdr:ext cx="762000" cy="259045"/>
    <xdr:sp macro="" textlink="">
      <xdr:nvSpPr>
        <xdr:cNvPr id="267" name="テキスト ボックス 266"/>
        <xdr:cNvSpPr txBox="1"/>
      </xdr:nvSpPr>
      <xdr:spPr>
        <a:xfrm>
          <a:off x="14020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68" name="フローチャート : 判断 267"/>
        <xdr:cNvSpPr/>
      </xdr:nvSpPr>
      <xdr:spPr>
        <a:xfrm>
          <a:off x="13462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69" name="テキスト ボックス 268"/>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117122</xdr:rowOff>
    </xdr:from>
    <xdr:to>
      <xdr:col>24</xdr:col>
      <xdr:colOff>609600</xdr:colOff>
      <xdr:row>82</xdr:row>
      <xdr:rowOff>47272</xdr:rowOff>
    </xdr:to>
    <xdr:sp macro="" textlink="">
      <xdr:nvSpPr>
        <xdr:cNvPr id="275" name="円/楕円 274"/>
        <xdr:cNvSpPr/>
      </xdr:nvSpPr>
      <xdr:spPr>
        <a:xfrm>
          <a:off x="16967200" y="140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133649</xdr:rowOff>
    </xdr:from>
    <xdr:ext cx="762000" cy="259045"/>
    <xdr:sp macro="" textlink="">
      <xdr:nvSpPr>
        <xdr:cNvPr id="276" name="給与水準   （国との比較）該当値テキスト"/>
        <xdr:cNvSpPr txBox="1"/>
      </xdr:nvSpPr>
      <xdr:spPr>
        <a:xfrm>
          <a:off x="17106900" y="1384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154516</xdr:rowOff>
    </xdr:from>
    <xdr:to>
      <xdr:col>23</xdr:col>
      <xdr:colOff>457200</xdr:colOff>
      <xdr:row>81</xdr:row>
      <xdr:rowOff>84666</xdr:rowOff>
    </xdr:to>
    <xdr:sp macro="" textlink="">
      <xdr:nvSpPr>
        <xdr:cNvPr id="277" name="円/楕円 276"/>
        <xdr:cNvSpPr/>
      </xdr:nvSpPr>
      <xdr:spPr>
        <a:xfrm>
          <a:off x="16129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94843</xdr:rowOff>
    </xdr:from>
    <xdr:ext cx="736600" cy="259045"/>
    <xdr:sp macro="" textlink="">
      <xdr:nvSpPr>
        <xdr:cNvPr id="278" name="テキスト ボックス 277"/>
        <xdr:cNvSpPr txBox="1"/>
      </xdr:nvSpPr>
      <xdr:spPr>
        <a:xfrm>
          <a:off x="15798800" y="13639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114300</xdr:rowOff>
    </xdr:from>
    <xdr:to>
      <xdr:col>22</xdr:col>
      <xdr:colOff>254000</xdr:colOff>
      <xdr:row>81</xdr:row>
      <xdr:rowOff>44450</xdr:rowOff>
    </xdr:to>
    <xdr:sp macro="" textlink="">
      <xdr:nvSpPr>
        <xdr:cNvPr id="279" name="円/楕円 278"/>
        <xdr:cNvSpPr/>
      </xdr:nvSpPr>
      <xdr:spPr>
        <a:xfrm>
          <a:off x="15240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54627</xdr:rowOff>
    </xdr:from>
    <xdr:ext cx="762000" cy="259045"/>
    <xdr:sp macro="" textlink="">
      <xdr:nvSpPr>
        <xdr:cNvPr id="280" name="テキスト ボックス 279"/>
        <xdr:cNvSpPr txBox="1"/>
      </xdr:nvSpPr>
      <xdr:spPr>
        <a:xfrm>
          <a:off x="14909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34572</xdr:rowOff>
    </xdr:from>
    <xdr:to>
      <xdr:col>21</xdr:col>
      <xdr:colOff>50800</xdr:colOff>
      <xdr:row>85</xdr:row>
      <xdr:rowOff>136172</xdr:rowOff>
    </xdr:to>
    <xdr:sp macro="" textlink="">
      <xdr:nvSpPr>
        <xdr:cNvPr id="281" name="円/楕円 280"/>
        <xdr:cNvSpPr/>
      </xdr:nvSpPr>
      <xdr:spPr>
        <a:xfrm>
          <a:off x="14351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146349</xdr:rowOff>
    </xdr:from>
    <xdr:ext cx="762000" cy="259045"/>
    <xdr:sp macro="" textlink="">
      <xdr:nvSpPr>
        <xdr:cNvPr id="282" name="テキスト ボックス 281"/>
        <xdr:cNvSpPr txBox="1"/>
      </xdr:nvSpPr>
      <xdr:spPr>
        <a:xfrm>
          <a:off x="14020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7761</xdr:rowOff>
    </xdr:from>
    <xdr:to>
      <xdr:col>19</xdr:col>
      <xdr:colOff>533400</xdr:colOff>
      <xdr:row>85</xdr:row>
      <xdr:rowOff>109361</xdr:rowOff>
    </xdr:to>
    <xdr:sp macro="" textlink="">
      <xdr:nvSpPr>
        <xdr:cNvPr id="283" name="円/楕円 282"/>
        <xdr:cNvSpPr/>
      </xdr:nvSpPr>
      <xdr:spPr>
        <a:xfrm>
          <a:off x="13462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119538</xdr:rowOff>
    </xdr:from>
    <xdr:ext cx="762000" cy="259045"/>
    <xdr:sp macro="" textlink="">
      <xdr:nvSpPr>
        <xdr:cNvPr id="284" name="テキスト ボックス 283"/>
        <xdr:cNvSpPr txBox="1"/>
      </xdr:nvSpPr>
      <xdr:spPr>
        <a:xfrm>
          <a:off x="13131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集中改革プラン等の実施による職員数の削減に努めており、前年度よりも改善した。</a:t>
          </a:r>
          <a:endParaRPr lang="ja-JP" altLang="ja-JP" sz="1400">
            <a:effectLst/>
          </a:endParaRPr>
        </a:p>
        <a:p>
          <a:pPr rtl="0"/>
          <a:r>
            <a:rPr lang="ja-JP" altLang="ja-JP" sz="1100" b="0" i="0" baseline="0">
              <a:solidFill>
                <a:schemeClr val="dk1"/>
              </a:solidFill>
              <a:effectLst/>
              <a:latin typeface="+mn-lt"/>
              <a:ea typeface="+mn-ea"/>
              <a:cs typeface="+mn-cs"/>
            </a:rPr>
            <a:t>　全国平均・県平均のほか、平成２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年度は類似団体平均も下回っており、今後も消防や病院など市民の安全・安心を確保しつつ、民間活力の積極的な活用や業務効率の向上等、全会計を通じた定員管理の適正実施に努める。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55880</xdr:rowOff>
    </xdr:to>
    <xdr:cxnSp macro="">
      <xdr:nvCxnSpPr>
        <xdr:cNvPr id="316" name="直線コネクタ 315"/>
        <xdr:cNvCxnSpPr/>
      </xdr:nvCxnSpPr>
      <xdr:spPr>
        <a:xfrm flipV="1">
          <a:off x="17018000" y="10050417"/>
          <a:ext cx="0" cy="14926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7"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8" name="直線コネクタ 317"/>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82369</xdr:rowOff>
    </xdr:from>
    <xdr:to>
      <xdr:col>24</xdr:col>
      <xdr:colOff>558800</xdr:colOff>
      <xdr:row>62</xdr:row>
      <xdr:rowOff>120287</xdr:rowOff>
    </xdr:to>
    <xdr:cxnSp macro="">
      <xdr:nvCxnSpPr>
        <xdr:cNvPr id="321" name="直線コネクタ 320"/>
        <xdr:cNvCxnSpPr/>
      </xdr:nvCxnSpPr>
      <xdr:spPr>
        <a:xfrm flipV="1">
          <a:off x="16179800" y="10712269"/>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45011</xdr:rowOff>
    </xdr:from>
    <xdr:ext cx="762000" cy="259045"/>
    <xdr:sp macro="" textlink="">
      <xdr:nvSpPr>
        <xdr:cNvPr id="322" name="定員管理の状況平均値テキスト"/>
        <xdr:cNvSpPr txBox="1"/>
      </xdr:nvSpPr>
      <xdr:spPr>
        <a:xfrm>
          <a:off x="17106900" y="1067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3" name="フローチャート : 判断 322"/>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120287</xdr:rowOff>
    </xdr:from>
    <xdr:to>
      <xdr:col>23</xdr:col>
      <xdr:colOff>406400</xdr:colOff>
      <xdr:row>62</xdr:row>
      <xdr:rowOff>168547</xdr:rowOff>
    </xdr:to>
    <xdr:cxnSp macro="">
      <xdr:nvCxnSpPr>
        <xdr:cNvPr id="324" name="直線コネクタ 323"/>
        <xdr:cNvCxnSpPr/>
      </xdr:nvCxnSpPr>
      <xdr:spPr>
        <a:xfrm flipV="1">
          <a:off x="15290800" y="1075018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72934</xdr:rowOff>
    </xdr:from>
    <xdr:to>
      <xdr:col>23</xdr:col>
      <xdr:colOff>457200</xdr:colOff>
      <xdr:row>63</xdr:row>
      <xdr:rowOff>3084</xdr:rowOff>
    </xdr:to>
    <xdr:sp macro="" textlink="">
      <xdr:nvSpPr>
        <xdr:cNvPr id="325" name="フローチャート : 判断 324"/>
        <xdr:cNvSpPr/>
      </xdr:nvSpPr>
      <xdr:spPr>
        <a:xfrm>
          <a:off x="161290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159311</xdr:rowOff>
    </xdr:from>
    <xdr:ext cx="736600" cy="259045"/>
    <xdr:sp macro="" textlink="">
      <xdr:nvSpPr>
        <xdr:cNvPr id="326" name="テキスト ボックス 325"/>
        <xdr:cNvSpPr txBox="1"/>
      </xdr:nvSpPr>
      <xdr:spPr>
        <a:xfrm>
          <a:off x="15798800" y="10789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168547</xdr:rowOff>
    </xdr:from>
    <xdr:to>
      <xdr:col>22</xdr:col>
      <xdr:colOff>203200</xdr:colOff>
      <xdr:row>63</xdr:row>
      <xdr:rowOff>38463</xdr:rowOff>
    </xdr:to>
    <xdr:cxnSp macro="">
      <xdr:nvCxnSpPr>
        <xdr:cNvPr id="327" name="直線コネクタ 326"/>
        <xdr:cNvCxnSpPr/>
      </xdr:nvCxnSpPr>
      <xdr:spPr>
        <a:xfrm flipV="1">
          <a:off x="14401800" y="1079844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79828</xdr:rowOff>
    </xdr:from>
    <xdr:to>
      <xdr:col>22</xdr:col>
      <xdr:colOff>254000</xdr:colOff>
      <xdr:row>63</xdr:row>
      <xdr:rowOff>9978</xdr:rowOff>
    </xdr:to>
    <xdr:sp macro="" textlink="">
      <xdr:nvSpPr>
        <xdr:cNvPr id="328" name="フローチャート : 判断 327"/>
        <xdr:cNvSpPr/>
      </xdr:nvSpPr>
      <xdr:spPr>
        <a:xfrm>
          <a:off x="15240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20155</xdr:rowOff>
    </xdr:from>
    <xdr:ext cx="762000" cy="259045"/>
    <xdr:sp macro="" textlink="">
      <xdr:nvSpPr>
        <xdr:cNvPr id="329" name="テキスト ボックス 328"/>
        <xdr:cNvSpPr txBox="1"/>
      </xdr:nvSpPr>
      <xdr:spPr>
        <a:xfrm>
          <a:off x="149098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38463</xdr:rowOff>
    </xdr:from>
    <xdr:to>
      <xdr:col>21</xdr:col>
      <xdr:colOff>0</xdr:colOff>
      <xdr:row>63</xdr:row>
      <xdr:rowOff>90170</xdr:rowOff>
    </xdr:to>
    <xdr:cxnSp macro="">
      <xdr:nvCxnSpPr>
        <xdr:cNvPr id="330" name="直線コネクタ 329"/>
        <xdr:cNvCxnSpPr/>
      </xdr:nvCxnSpPr>
      <xdr:spPr>
        <a:xfrm flipV="1">
          <a:off x="13512800" y="1083981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90170</xdr:rowOff>
    </xdr:from>
    <xdr:to>
      <xdr:col>21</xdr:col>
      <xdr:colOff>50800</xdr:colOff>
      <xdr:row>63</xdr:row>
      <xdr:rowOff>20320</xdr:rowOff>
    </xdr:to>
    <xdr:sp macro="" textlink="">
      <xdr:nvSpPr>
        <xdr:cNvPr id="331" name="フローチャート : 判断 330"/>
        <xdr:cNvSpPr/>
      </xdr:nvSpPr>
      <xdr:spPr>
        <a:xfrm>
          <a:off x="14351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30497</xdr:rowOff>
    </xdr:from>
    <xdr:ext cx="762000" cy="259045"/>
    <xdr:sp macro="" textlink="">
      <xdr:nvSpPr>
        <xdr:cNvPr id="332" name="テキスト ボックス 331"/>
        <xdr:cNvSpPr txBox="1"/>
      </xdr:nvSpPr>
      <xdr:spPr>
        <a:xfrm>
          <a:off x="14020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166007</xdr:rowOff>
    </xdr:from>
    <xdr:to>
      <xdr:col>19</xdr:col>
      <xdr:colOff>533400</xdr:colOff>
      <xdr:row>63</xdr:row>
      <xdr:rowOff>96157</xdr:rowOff>
    </xdr:to>
    <xdr:sp macro="" textlink="">
      <xdr:nvSpPr>
        <xdr:cNvPr id="333" name="フローチャート : 判断 332"/>
        <xdr:cNvSpPr/>
      </xdr:nvSpPr>
      <xdr:spPr>
        <a:xfrm>
          <a:off x="13462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106334</xdr:rowOff>
    </xdr:from>
    <xdr:ext cx="762000" cy="259045"/>
    <xdr:sp macro="" textlink="">
      <xdr:nvSpPr>
        <xdr:cNvPr id="334" name="テキスト ボックス 333"/>
        <xdr:cNvSpPr txBox="1"/>
      </xdr:nvSpPr>
      <xdr:spPr>
        <a:xfrm>
          <a:off x="13131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31569</xdr:rowOff>
    </xdr:from>
    <xdr:to>
      <xdr:col>24</xdr:col>
      <xdr:colOff>609600</xdr:colOff>
      <xdr:row>62</xdr:row>
      <xdr:rowOff>133169</xdr:rowOff>
    </xdr:to>
    <xdr:sp macro="" textlink="">
      <xdr:nvSpPr>
        <xdr:cNvPr id="340" name="円/楕円 339"/>
        <xdr:cNvSpPr/>
      </xdr:nvSpPr>
      <xdr:spPr>
        <a:xfrm>
          <a:off x="169672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48096</xdr:rowOff>
    </xdr:from>
    <xdr:ext cx="762000" cy="259045"/>
    <xdr:sp macro="" textlink="">
      <xdr:nvSpPr>
        <xdr:cNvPr id="341" name="定員管理の状況該当値テキスト"/>
        <xdr:cNvSpPr txBox="1"/>
      </xdr:nvSpPr>
      <xdr:spPr>
        <a:xfrm>
          <a:off x="17106900" y="1050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69487</xdr:rowOff>
    </xdr:from>
    <xdr:to>
      <xdr:col>23</xdr:col>
      <xdr:colOff>457200</xdr:colOff>
      <xdr:row>62</xdr:row>
      <xdr:rowOff>171087</xdr:rowOff>
    </xdr:to>
    <xdr:sp macro="" textlink="">
      <xdr:nvSpPr>
        <xdr:cNvPr id="342" name="円/楕円 341"/>
        <xdr:cNvSpPr/>
      </xdr:nvSpPr>
      <xdr:spPr>
        <a:xfrm>
          <a:off x="16129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9814</xdr:rowOff>
    </xdr:from>
    <xdr:ext cx="736600" cy="259045"/>
    <xdr:sp macro="" textlink="">
      <xdr:nvSpPr>
        <xdr:cNvPr id="343" name="テキスト ボックス 342"/>
        <xdr:cNvSpPr txBox="1"/>
      </xdr:nvSpPr>
      <xdr:spPr>
        <a:xfrm>
          <a:off x="15798800" y="1046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117747</xdr:rowOff>
    </xdr:from>
    <xdr:to>
      <xdr:col>22</xdr:col>
      <xdr:colOff>254000</xdr:colOff>
      <xdr:row>63</xdr:row>
      <xdr:rowOff>47897</xdr:rowOff>
    </xdr:to>
    <xdr:sp macro="" textlink="">
      <xdr:nvSpPr>
        <xdr:cNvPr id="344" name="円/楕円 343"/>
        <xdr:cNvSpPr/>
      </xdr:nvSpPr>
      <xdr:spPr>
        <a:xfrm>
          <a:off x="152400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32674</xdr:rowOff>
    </xdr:from>
    <xdr:ext cx="762000" cy="259045"/>
    <xdr:sp macro="" textlink="">
      <xdr:nvSpPr>
        <xdr:cNvPr id="345" name="テキスト ボックス 344"/>
        <xdr:cNvSpPr txBox="1"/>
      </xdr:nvSpPr>
      <xdr:spPr>
        <a:xfrm>
          <a:off x="14909800" y="1083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159113</xdr:rowOff>
    </xdr:from>
    <xdr:to>
      <xdr:col>21</xdr:col>
      <xdr:colOff>50800</xdr:colOff>
      <xdr:row>63</xdr:row>
      <xdr:rowOff>89263</xdr:rowOff>
    </xdr:to>
    <xdr:sp macro="" textlink="">
      <xdr:nvSpPr>
        <xdr:cNvPr id="346" name="円/楕円 345"/>
        <xdr:cNvSpPr/>
      </xdr:nvSpPr>
      <xdr:spPr>
        <a:xfrm>
          <a:off x="143510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74040</xdr:rowOff>
    </xdr:from>
    <xdr:ext cx="762000" cy="259045"/>
    <xdr:sp macro="" textlink="">
      <xdr:nvSpPr>
        <xdr:cNvPr id="347" name="テキスト ボックス 346"/>
        <xdr:cNvSpPr txBox="1"/>
      </xdr:nvSpPr>
      <xdr:spPr>
        <a:xfrm>
          <a:off x="14020800" y="1087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39370</xdr:rowOff>
    </xdr:from>
    <xdr:to>
      <xdr:col>19</xdr:col>
      <xdr:colOff>533400</xdr:colOff>
      <xdr:row>63</xdr:row>
      <xdr:rowOff>140970</xdr:rowOff>
    </xdr:to>
    <xdr:sp macro="" textlink="">
      <xdr:nvSpPr>
        <xdr:cNvPr id="348" name="円/楕円 347"/>
        <xdr:cNvSpPr/>
      </xdr:nvSpPr>
      <xdr:spPr>
        <a:xfrm>
          <a:off x="13462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125747</xdr:rowOff>
    </xdr:from>
    <xdr:ext cx="762000" cy="259045"/>
    <xdr:sp macro="" textlink="">
      <xdr:nvSpPr>
        <xdr:cNvPr id="349" name="テキスト ボックス 348"/>
        <xdr:cNvSpPr txBox="1"/>
      </xdr:nvSpPr>
      <xdr:spPr>
        <a:xfrm>
          <a:off x="13131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年度は、市債発行の適正管理と繰上償還の実施等により、３ヶ年平均の実質公債費比率が前年度比</a:t>
          </a:r>
          <a:r>
            <a:rPr lang="ja-JP" altLang="en-US" sz="1100" b="0" i="0" baseline="0">
              <a:solidFill>
                <a:schemeClr val="dk1"/>
              </a:solidFill>
              <a:effectLst/>
              <a:latin typeface="+mn-lt"/>
              <a:ea typeface="+mn-ea"/>
              <a:cs typeface="+mn-cs"/>
            </a:rPr>
            <a:t>０．４</a:t>
          </a:r>
          <a:r>
            <a:rPr lang="ja-JP" altLang="ja-JP" sz="1100" b="0" i="0" baseline="0">
              <a:solidFill>
                <a:schemeClr val="dk1"/>
              </a:solidFill>
              <a:effectLst/>
              <a:latin typeface="+mn-lt"/>
              <a:ea typeface="+mn-ea"/>
              <a:cs typeface="+mn-cs"/>
            </a:rPr>
            <a:t>ポイント下回った。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過去に実施した大型プロジェクトや国の経済対策に伴って発行した市債の償還はピーク期を過ぎたものの、依然として類似団体、全国平均及び県内平均を大きく上回っている状況となっている。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今後も、一般会計においては事業の選択と集中による市債発行額の管理、財政状況に応じた繰上償還の実施等により、実質公債費比率の改善を図る。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123613</xdr:rowOff>
    </xdr:from>
    <xdr:to>
      <xdr:col>24</xdr:col>
      <xdr:colOff>558800</xdr:colOff>
      <xdr:row>43</xdr:row>
      <xdr:rowOff>71120</xdr:rowOff>
    </xdr:to>
    <xdr:cxnSp macro="">
      <xdr:nvCxnSpPr>
        <xdr:cNvPr id="378" name="直線コネクタ 377"/>
        <xdr:cNvCxnSpPr/>
      </xdr:nvCxnSpPr>
      <xdr:spPr>
        <a:xfrm flipV="1">
          <a:off x="17018000" y="6124363"/>
          <a:ext cx="0" cy="1319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9"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80" name="直線コネクタ 379"/>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38540</xdr:rowOff>
    </xdr:from>
    <xdr:ext cx="762000" cy="259045"/>
    <xdr:sp macro="" textlink="">
      <xdr:nvSpPr>
        <xdr:cNvPr id="381"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35</xdr:row>
      <xdr:rowOff>123613</xdr:rowOff>
    </xdr:from>
    <xdr:to>
      <xdr:col>24</xdr:col>
      <xdr:colOff>647700</xdr:colOff>
      <xdr:row>35</xdr:row>
      <xdr:rowOff>123613</xdr:rowOff>
    </xdr:to>
    <xdr:cxnSp macro="">
      <xdr:nvCxnSpPr>
        <xdr:cNvPr id="382" name="直線コネクタ 381"/>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71120</xdr:rowOff>
    </xdr:from>
    <xdr:to>
      <xdr:col>24</xdr:col>
      <xdr:colOff>558800</xdr:colOff>
      <xdr:row>43</xdr:row>
      <xdr:rowOff>103294</xdr:rowOff>
    </xdr:to>
    <xdr:cxnSp macro="">
      <xdr:nvCxnSpPr>
        <xdr:cNvPr id="383" name="直線コネクタ 382"/>
        <xdr:cNvCxnSpPr/>
      </xdr:nvCxnSpPr>
      <xdr:spPr>
        <a:xfrm flipV="1">
          <a:off x="16179800" y="744347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129981</xdr:rowOff>
    </xdr:from>
    <xdr:ext cx="762000" cy="259045"/>
    <xdr:sp macro="" textlink="">
      <xdr:nvSpPr>
        <xdr:cNvPr id="384" name="公債費負担の状況平均値テキスト"/>
        <xdr:cNvSpPr txBox="1"/>
      </xdr:nvSpPr>
      <xdr:spPr>
        <a:xfrm>
          <a:off x="17106900" y="6473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113454</xdr:rowOff>
    </xdr:from>
    <xdr:to>
      <xdr:col>24</xdr:col>
      <xdr:colOff>609600</xdr:colOff>
      <xdr:row>39</xdr:row>
      <xdr:rowOff>43604</xdr:rowOff>
    </xdr:to>
    <xdr:sp macro="" textlink="">
      <xdr:nvSpPr>
        <xdr:cNvPr id="385" name="フローチャート : 判断 384"/>
        <xdr:cNvSpPr/>
      </xdr:nvSpPr>
      <xdr:spPr>
        <a:xfrm>
          <a:off x="16967200" y="662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103294</xdr:rowOff>
    </xdr:from>
    <xdr:to>
      <xdr:col>23</xdr:col>
      <xdr:colOff>406400</xdr:colOff>
      <xdr:row>44</xdr:row>
      <xdr:rowOff>20320</xdr:rowOff>
    </xdr:to>
    <xdr:cxnSp macro="">
      <xdr:nvCxnSpPr>
        <xdr:cNvPr id="386" name="直線コネクタ 385"/>
        <xdr:cNvCxnSpPr/>
      </xdr:nvCxnSpPr>
      <xdr:spPr>
        <a:xfrm flipV="1">
          <a:off x="15290800" y="747564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14394</xdr:rowOff>
    </xdr:from>
    <xdr:to>
      <xdr:col>23</xdr:col>
      <xdr:colOff>457200</xdr:colOff>
      <xdr:row>39</xdr:row>
      <xdr:rowOff>115994</xdr:rowOff>
    </xdr:to>
    <xdr:sp macro="" textlink="">
      <xdr:nvSpPr>
        <xdr:cNvPr id="387" name="フローチャート : 判断 386"/>
        <xdr:cNvSpPr/>
      </xdr:nvSpPr>
      <xdr:spPr>
        <a:xfrm>
          <a:off x="16129000" y="670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126171</xdr:rowOff>
    </xdr:from>
    <xdr:ext cx="736600" cy="259045"/>
    <xdr:sp macro="" textlink="">
      <xdr:nvSpPr>
        <xdr:cNvPr id="388" name="テキスト ボックス 387"/>
        <xdr:cNvSpPr txBox="1"/>
      </xdr:nvSpPr>
      <xdr:spPr>
        <a:xfrm>
          <a:off x="15798800" y="646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20320</xdr:rowOff>
    </xdr:from>
    <xdr:to>
      <xdr:col>22</xdr:col>
      <xdr:colOff>203200</xdr:colOff>
      <xdr:row>44</xdr:row>
      <xdr:rowOff>108796</xdr:rowOff>
    </xdr:to>
    <xdr:cxnSp macro="">
      <xdr:nvCxnSpPr>
        <xdr:cNvPr id="389" name="直線コネクタ 388"/>
        <xdr:cNvCxnSpPr/>
      </xdr:nvCxnSpPr>
      <xdr:spPr>
        <a:xfrm flipV="1">
          <a:off x="14401800" y="756412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78740</xdr:rowOff>
    </xdr:from>
    <xdr:to>
      <xdr:col>22</xdr:col>
      <xdr:colOff>254000</xdr:colOff>
      <xdr:row>40</xdr:row>
      <xdr:rowOff>8890</xdr:rowOff>
    </xdr:to>
    <xdr:sp macro="" textlink="">
      <xdr:nvSpPr>
        <xdr:cNvPr id="390" name="フローチャート : 判断 389"/>
        <xdr:cNvSpPr/>
      </xdr:nvSpPr>
      <xdr:spPr>
        <a:xfrm>
          <a:off x="15240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19067</xdr:rowOff>
    </xdr:from>
    <xdr:ext cx="762000" cy="259045"/>
    <xdr:sp macro="" textlink="">
      <xdr:nvSpPr>
        <xdr:cNvPr id="391" name="テキスト ボックス 390"/>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108796</xdr:rowOff>
    </xdr:from>
    <xdr:to>
      <xdr:col>21</xdr:col>
      <xdr:colOff>0</xdr:colOff>
      <xdr:row>44</xdr:row>
      <xdr:rowOff>124883</xdr:rowOff>
    </xdr:to>
    <xdr:cxnSp macro="">
      <xdr:nvCxnSpPr>
        <xdr:cNvPr id="392" name="直線コネクタ 391"/>
        <xdr:cNvCxnSpPr/>
      </xdr:nvCxnSpPr>
      <xdr:spPr>
        <a:xfrm flipV="1">
          <a:off x="13512800" y="76525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127000</xdr:rowOff>
    </xdr:from>
    <xdr:to>
      <xdr:col>21</xdr:col>
      <xdr:colOff>50800</xdr:colOff>
      <xdr:row>40</xdr:row>
      <xdr:rowOff>57150</xdr:rowOff>
    </xdr:to>
    <xdr:sp macro="" textlink="">
      <xdr:nvSpPr>
        <xdr:cNvPr id="393" name="フローチャート : 判断 392"/>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67327</xdr:rowOff>
    </xdr:from>
    <xdr:ext cx="762000" cy="259045"/>
    <xdr:sp macro="" textlink="">
      <xdr:nvSpPr>
        <xdr:cNvPr id="394" name="テキスト ボックス 393"/>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19896</xdr:rowOff>
    </xdr:from>
    <xdr:to>
      <xdr:col>19</xdr:col>
      <xdr:colOff>533400</xdr:colOff>
      <xdr:row>40</xdr:row>
      <xdr:rowOff>121496</xdr:rowOff>
    </xdr:to>
    <xdr:sp macro="" textlink="">
      <xdr:nvSpPr>
        <xdr:cNvPr id="395" name="フローチャート : 判断 394"/>
        <xdr:cNvSpPr/>
      </xdr:nvSpPr>
      <xdr:spPr>
        <a:xfrm>
          <a:off x="134620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131673</xdr:rowOff>
    </xdr:from>
    <xdr:ext cx="762000" cy="259045"/>
    <xdr:sp macro="" textlink="">
      <xdr:nvSpPr>
        <xdr:cNvPr id="396" name="テキスト ボックス 395"/>
        <xdr:cNvSpPr txBox="1"/>
      </xdr:nvSpPr>
      <xdr:spPr>
        <a:xfrm>
          <a:off x="13131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20320</xdr:rowOff>
    </xdr:from>
    <xdr:to>
      <xdr:col>24</xdr:col>
      <xdr:colOff>609600</xdr:colOff>
      <xdr:row>43</xdr:row>
      <xdr:rowOff>121920</xdr:rowOff>
    </xdr:to>
    <xdr:sp macro="" textlink="">
      <xdr:nvSpPr>
        <xdr:cNvPr id="402" name="円/楕円 401"/>
        <xdr:cNvSpPr/>
      </xdr:nvSpPr>
      <xdr:spPr>
        <a:xfrm>
          <a:off x="16967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87647</xdr:rowOff>
    </xdr:from>
    <xdr:ext cx="762000" cy="259045"/>
    <xdr:sp macro="" textlink="">
      <xdr:nvSpPr>
        <xdr:cNvPr id="403" name="公債費負担の状況該当値テキスト"/>
        <xdr:cNvSpPr txBox="1"/>
      </xdr:nvSpPr>
      <xdr:spPr>
        <a:xfrm>
          <a:off x="17106900" y="728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52494</xdr:rowOff>
    </xdr:from>
    <xdr:to>
      <xdr:col>23</xdr:col>
      <xdr:colOff>457200</xdr:colOff>
      <xdr:row>43</xdr:row>
      <xdr:rowOff>154094</xdr:rowOff>
    </xdr:to>
    <xdr:sp macro="" textlink="">
      <xdr:nvSpPr>
        <xdr:cNvPr id="404" name="円/楕円 403"/>
        <xdr:cNvSpPr/>
      </xdr:nvSpPr>
      <xdr:spPr>
        <a:xfrm>
          <a:off x="16129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138871</xdr:rowOff>
    </xdr:from>
    <xdr:ext cx="736600" cy="259045"/>
    <xdr:sp macro="" textlink="">
      <xdr:nvSpPr>
        <xdr:cNvPr id="405" name="テキスト ボックス 404"/>
        <xdr:cNvSpPr txBox="1"/>
      </xdr:nvSpPr>
      <xdr:spPr>
        <a:xfrm>
          <a:off x="15798800" y="751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140970</xdr:rowOff>
    </xdr:from>
    <xdr:to>
      <xdr:col>22</xdr:col>
      <xdr:colOff>254000</xdr:colOff>
      <xdr:row>44</xdr:row>
      <xdr:rowOff>71120</xdr:rowOff>
    </xdr:to>
    <xdr:sp macro="" textlink="">
      <xdr:nvSpPr>
        <xdr:cNvPr id="406" name="円/楕円 405"/>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55897</xdr:rowOff>
    </xdr:from>
    <xdr:ext cx="762000" cy="259045"/>
    <xdr:sp macro="" textlink="">
      <xdr:nvSpPr>
        <xdr:cNvPr id="407" name="テキスト ボックス 406"/>
        <xdr:cNvSpPr txBox="1"/>
      </xdr:nvSpPr>
      <xdr:spPr>
        <a:xfrm>
          <a:off x="14909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57996</xdr:rowOff>
    </xdr:from>
    <xdr:to>
      <xdr:col>21</xdr:col>
      <xdr:colOff>50800</xdr:colOff>
      <xdr:row>44</xdr:row>
      <xdr:rowOff>159596</xdr:rowOff>
    </xdr:to>
    <xdr:sp macro="" textlink="">
      <xdr:nvSpPr>
        <xdr:cNvPr id="408" name="円/楕円 407"/>
        <xdr:cNvSpPr/>
      </xdr:nvSpPr>
      <xdr:spPr>
        <a:xfrm>
          <a:off x="14351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144373</xdr:rowOff>
    </xdr:from>
    <xdr:ext cx="762000" cy="259045"/>
    <xdr:sp macro="" textlink="">
      <xdr:nvSpPr>
        <xdr:cNvPr id="409" name="テキスト ボックス 408"/>
        <xdr:cNvSpPr txBox="1"/>
      </xdr:nvSpPr>
      <xdr:spPr>
        <a:xfrm>
          <a:off x="14020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74083</xdr:rowOff>
    </xdr:from>
    <xdr:to>
      <xdr:col>19</xdr:col>
      <xdr:colOff>533400</xdr:colOff>
      <xdr:row>45</xdr:row>
      <xdr:rowOff>4233</xdr:rowOff>
    </xdr:to>
    <xdr:sp macro="" textlink="">
      <xdr:nvSpPr>
        <xdr:cNvPr id="410" name="円/楕円 409"/>
        <xdr:cNvSpPr/>
      </xdr:nvSpPr>
      <xdr:spPr>
        <a:xfrm>
          <a:off x="13462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160460</xdr:rowOff>
    </xdr:from>
    <xdr:ext cx="762000" cy="259045"/>
    <xdr:sp macro="" textlink="">
      <xdr:nvSpPr>
        <xdr:cNvPr id="411" name="テキスト ボックス 410"/>
        <xdr:cNvSpPr txBox="1"/>
      </xdr:nvSpPr>
      <xdr:spPr>
        <a:xfrm>
          <a:off x="13131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[168.8%]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過去に実施した大型プロジェクト、道路や学校等の社会資本整備や国の数次にわたる経済対策に伴う市債発行により、類似団体平均、全国平均、県内平均を大きく上回っている。また、本市は人口規模に比べて市域が広く、集落が市全体に点在しているため、下水道事業を実施するにあたり管渠延長が長くなるなど、整備に多大な経費を要していることも要因の一つである。</a:t>
          </a:r>
          <a:endParaRPr lang="ja-JP" altLang="ja-JP" sz="1400">
            <a:effectLst/>
          </a:endParaRPr>
        </a:p>
        <a:p>
          <a:pPr rtl="0"/>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年度は、市債の発行抑制による市債残高の減少、債務負担支出予定額の減少、土地開発公所有地売却等により、前年度より改善した。　</a:t>
          </a:r>
          <a:endParaRPr lang="ja-JP" altLang="ja-JP" sz="1400">
            <a:effectLst/>
          </a:endParaRPr>
        </a:p>
        <a:p>
          <a:pPr rtl="0"/>
          <a:r>
            <a:rPr lang="ja-JP" altLang="ja-JP" sz="1100" b="0" i="0" baseline="0">
              <a:solidFill>
                <a:schemeClr val="dk1"/>
              </a:solidFill>
              <a:effectLst/>
              <a:latin typeface="+mn-lt"/>
              <a:ea typeface="+mn-ea"/>
              <a:cs typeface="+mn-cs"/>
            </a:rPr>
            <a:t>　今後も、</a:t>
          </a:r>
          <a:r>
            <a:rPr lang="en-US" altLang="ja-JP" sz="1100" b="0" i="0" baseline="0">
              <a:solidFill>
                <a:schemeClr val="dk1"/>
              </a:solidFill>
              <a:effectLst/>
              <a:latin typeface="+mn-lt"/>
              <a:ea typeface="+mn-ea"/>
              <a:cs typeface="+mn-cs"/>
            </a:rPr>
            <a:t>NEXT</a:t>
          </a:r>
          <a:r>
            <a:rPr lang="ja-JP" altLang="ja-JP" sz="1100" b="0" i="0" baseline="0">
              <a:solidFill>
                <a:schemeClr val="dk1"/>
              </a:solidFill>
              <a:effectLst/>
              <a:latin typeface="+mn-lt"/>
              <a:ea typeface="+mn-ea"/>
              <a:cs typeface="+mn-cs"/>
            </a:rPr>
            <a:t>10年ビジョン・アクションプラン（平成2</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年度策定）の目標値として定めているとおり、全会計の市債残高を圧縮し、将来負担の軽減に努める。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20</xdr:row>
      <xdr:rowOff>161036</xdr:rowOff>
    </xdr:to>
    <xdr:cxnSp macro="">
      <xdr:nvCxnSpPr>
        <xdr:cNvPr id="436" name="直線コネクタ 435"/>
        <xdr:cNvCxnSpPr/>
      </xdr:nvCxnSpPr>
      <xdr:spPr>
        <a:xfrm flipV="1">
          <a:off x="17018000" y="2571750"/>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133113</xdr:rowOff>
    </xdr:from>
    <xdr:ext cx="762000" cy="259045"/>
    <xdr:sp macro="" textlink="">
      <xdr:nvSpPr>
        <xdr:cNvPr id="437" name="将来負担の状況最小値テキスト"/>
        <xdr:cNvSpPr txBox="1"/>
      </xdr:nvSpPr>
      <xdr:spPr>
        <a:xfrm>
          <a:off x="17106900" y="356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168.8</a:t>
          </a:r>
          <a:endParaRPr kumimoji="1" lang="ja-JP" altLang="en-US" sz="1000" b="1">
            <a:latin typeface="ＭＳ Ｐゴシック"/>
          </a:endParaRPr>
        </a:p>
      </xdr:txBody>
    </xdr:sp>
    <xdr:clientData/>
  </xdr:oneCellAnchor>
  <xdr:twoCellAnchor>
    <xdr:from>
      <xdr:col>24</xdr:col>
      <xdr:colOff>469900</xdr:colOff>
      <xdr:row>20</xdr:row>
      <xdr:rowOff>161036</xdr:rowOff>
    </xdr:from>
    <xdr:to>
      <xdr:col>24</xdr:col>
      <xdr:colOff>647700</xdr:colOff>
      <xdr:row>20</xdr:row>
      <xdr:rowOff>161036</xdr:rowOff>
    </xdr:to>
    <xdr:cxnSp macro="">
      <xdr:nvCxnSpPr>
        <xdr:cNvPr id="438" name="直線コネクタ 437"/>
        <xdr:cNvCxnSpPr/>
      </xdr:nvCxnSpPr>
      <xdr:spPr>
        <a:xfrm>
          <a:off x="16929100" y="359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161036</xdr:rowOff>
    </xdr:from>
    <xdr:to>
      <xdr:col>24</xdr:col>
      <xdr:colOff>558800</xdr:colOff>
      <xdr:row>21</xdr:row>
      <xdr:rowOff>94552</xdr:rowOff>
    </xdr:to>
    <xdr:cxnSp macro="">
      <xdr:nvCxnSpPr>
        <xdr:cNvPr id="441" name="直線コネクタ 440"/>
        <xdr:cNvCxnSpPr/>
      </xdr:nvCxnSpPr>
      <xdr:spPr>
        <a:xfrm flipV="1">
          <a:off x="16179800" y="3590036"/>
          <a:ext cx="838200" cy="10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61041</xdr:rowOff>
    </xdr:from>
    <xdr:ext cx="762000" cy="259045"/>
    <xdr:sp macro="" textlink="">
      <xdr:nvSpPr>
        <xdr:cNvPr id="442" name="将来負担の状況平均値テキスト"/>
        <xdr:cNvSpPr txBox="1"/>
      </xdr:nvSpPr>
      <xdr:spPr>
        <a:xfrm>
          <a:off x="17106900" y="2461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44514</xdr:rowOff>
    </xdr:from>
    <xdr:to>
      <xdr:col>24</xdr:col>
      <xdr:colOff>609600</xdr:colOff>
      <xdr:row>15</xdr:row>
      <xdr:rowOff>146114</xdr:rowOff>
    </xdr:to>
    <xdr:sp macro="" textlink="">
      <xdr:nvSpPr>
        <xdr:cNvPr id="443" name="フローチャート : 判断 442"/>
        <xdr:cNvSpPr/>
      </xdr:nvSpPr>
      <xdr:spPr>
        <a:xfrm>
          <a:off x="16967200" y="261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94552</xdr:rowOff>
    </xdr:from>
    <xdr:to>
      <xdr:col>23</xdr:col>
      <xdr:colOff>406400</xdr:colOff>
      <xdr:row>21</xdr:row>
      <xdr:rowOff>119285</xdr:rowOff>
    </xdr:to>
    <xdr:cxnSp macro="">
      <xdr:nvCxnSpPr>
        <xdr:cNvPr id="444" name="直線コネクタ 443"/>
        <xdr:cNvCxnSpPr/>
      </xdr:nvCxnSpPr>
      <xdr:spPr>
        <a:xfrm flipV="1">
          <a:off x="15290800" y="3695002"/>
          <a:ext cx="889000" cy="2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153098</xdr:rowOff>
    </xdr:from>
    <xdr:to>
      <xdr:col>23</xdr:col>
      <xdr:colOff>457200</xdr:colOff>
      <xdr:row>16</xdr:row>
      <xdr:rowOff>83248</xdr:rowOff>
    </xdr:to>
    <xdr:sp macro="" textlink="">
      <xdr:nvSpPr>
        <xdr:cNvPr id="445" name="フローチャート : 判断 444"/>
        <xdr:cNvSpPr/>
      </xdr:nvSpPr>
      <xdr:spPr>
        <a:xfrm>
          <a:off x="16129000" y="272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93425</xdr:rowOff>
    </xdr:from>
    <xdr:ext cx="736600" cy="259045"/>
    <xdr:sp macro="" textlink="">
      <xdr:nvSpPr>
        <xdr:cNvPr id="446" name="テキスト ボックス 445"/>
        <xdr:cNvSpPr txBox="1"/>
      </xdr:nvSpPr>
      <xdr:spPr>
        <a:xfrm>
          <a:off x="15798800" y="249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119285</xdr:rowOff>
    </xdr:from>
    <xdr:to>
      <xdr:col>22</xdr:col>
      <xdr:colOff>203200</xdr:colOff>
      <xdr:row>21</xdr:row>
      <xdr:rowOff>159099</xdr:rowOff>
    </xdr:to>
    <xdr:cxnSp macro="">
      <xdr:nvCxnSpPr>
        <xdr:cNvPr id="447" name="直線コネクタ 446"/>
        <xdr:cNvCxnSpPr/>
      </xdr:nvCxnSpPr>
      <xdr:spPr>
        <a:xfrm flipV="1">
          <a:off x="14401800" y="3719735"/>
          <a:ext cx="8890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4572</xdr:rowOff>
    </xdr:from>
    <xdr:to>
      <xdr:col>22</xdr:col>
      <xdr:colOff>254000</xdr:colOff>
      <xdr:row>16</xdr:row>
      <xdr:rowOff>106172</xdr:rowOff>
    </xdr:to>
    <xdr:sp macro="" textlink="">
      <xdr:nvSpPr>
        <xdr:cNvPr id="448" name="フローチャート : 判断 447"/>
        <xdr:cNvSpPr/>
      </xdr:nvSpPr>
      <xdr:spPr>
        <a:xfrm>
          <a:off x="15240000" y="274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116349</xdr:rowOff>
    </xdr:from>
    <xdr:ext cx="762000" cy="259045"/>
    <xdr:sp macro="" textlink="">
      <xdr:nvSpPr>
        <xdr:cNvPr id="449" name="テキスト ボックス 448"/>
        <xdr:cNvSpPr txBox="1"/>
      </xdr:nvSpPr>
      <xdr:spPr>
        <a:xfrm>
          <a:off x="14909800" y="251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159099</xdr:rowOff>
    </xdr:from>
    <xdr:to>
      <xdr:col>21</xdr:col>
      <xdr:colOff>0</xdr:colOff>
      <xdr:row>22</xdr:row>
      <xdr:rowOff>57626</xdr:rowOff>
    </xdr:to>
    <xdr:cxnSp macro="">
      <xdr:nvCxnSpPr>
        <xdr:cNvPr id="450" name="直線コネクタ 449"/>
        <xdr:cNvCxnSpPr/>
      </xdr:nvCxnSpPr>
      <xdr:spPr>
        <a:xfrm flipV="1">
          <a:off x="13512800" y="3759549"/>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55848</xdr:rowOff>
    </xdr:from>
    <xdr:to>
      <xdr:col>21</xdr:col>
      <xdr:colOff>50800</xdr:colOff>
      <xdr:row>16</xdr:row>
      <xdr:rowOff>157448</xdr:rowOff>
    </xdr:to>
    <xdr:sp macro="" textlink="">
      <xdr:nvSpPr>
        <xdr:cNvPr id="451" name="フローチャート : 判断 450"/>
        <xdr:cNvSpPr/>
      </xdr:nvSpPr>
      <xdr:spPr>
        <a:xfrm>
          <a:off x="14351000" y="279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167625</xdr:rowOff>
    </xdr:from>
    <xdr:ext cx="762000" cy="259045"/>
    <xdr:sp macro="" textlink="">
      <xdr:nvSpPr>
        <xdr:cNvPr id="452" name="テキスト ボックス 451"/>
        <xdr:cNvSpPr txBox="1"/>
      </xdr:nvSpPr>
      <xdr:spPr>
        <a:xfrm>
          <a:off x="14020800" y="256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112554</xdr:rowOff>
    </xdr:from>
    <xdr:to>
      <xdr:col>19</xdr:col>
      <xdr:colOff>533400</xdr:colOff>
      <xdr:row>17</xdr:row>
      <xdr:rowOff>42704</xdr:rowOff>
    </xdr:to>
    <xdr:sp macro="" textlink="">
      <xdr:nvSpPr>
        <xdr:cNvPr id="453" name="フローチャート : 判断 452"/>
        <xdr:cNvSpPr/>
      </xdr:nvSpPr>
      <xdr:spPr>
        <a:xfrm>
          <a:off x="13462000" y="285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52881</xdr:rowOff>
    </xdr:from>
    <xdr:ext cx="762000" cy="259045"/>
    <xdr:sp macro="" textlink="">
      <xdr:nvSpPr>
        <xdr:cNvPr id="454" name="テキスト ボックス 453"/>
        <xdr:cNvSpPr txBox="1"/>
      </xdr:nvSpPr>
      <xdr:spPr>
        <a:xfrm>
          <a:off x="13131800" y="262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20</xdr:row>
      <xdr:rowOff>110236</xdr:rowOff>
    </xdr:from>
    <xdr:to>
      <xdr:col>24</xdr:col>
      <xdr:colOff>609600</xdr:colOff>
      <xdr:row>21</xdr:row>
      <xdr:rowOff>40386</xdr:rowOff>
    </xdr:to>
    <xdr:sp macro="" textlink="">
      <xdr:nvSpPr>
        <xdr:cNvPr id="460" name="円/楕円 459"/>
        <xdr:cNvSpPr/>
      </xdr:nvSpPr>
      <xdr:spPr>
        <a:xfrm>
          <a:off x="16967200" y="35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6113</xdr:rowOff>
    </xdr:from>
    <xdr:ext cx="762000" cy="259045"/>
    <xdr:sp macro="" textlink="">
      <xdr:nvSpPr>
        <xdr:cNvPr id="461" name="将来負担の状況該当値テキスト"/>
        <xdr:cNvSpPr txBox="1"/>
      </xdr:nvSpPr>
      <xdr:spPr>
        <a:xfrm>
          <a:off x="17106900" y="343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168.8</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43752</xdr:rowOff>
    </xdr:from>
    <xdr:to>
      <xdr:col>23</xdr:col>
      <xdr:colOff>457200</xdr:colOff>
      <xdr:row>21</xdr:row>
      <xdr:rowOff>145352</xdr:rowOff>
    </xdr:to>
    <xdr:sp macro="" textlink="">
      <xdr:nvSpPr>
        <xdr:cNvPr id="462" name="円/楕円 461"/>
        <xdr:cNvSpPr/>
      </xdr:nvSpPr>
      <xdr:spPr>
        <a:xfrm>
          <a:off x="16129000" y="364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130129</xdr:rowOff>
    </xdr:from>
    <xdr:ext cx="736600" cy="259045"/>
    <xdr:sp macro="" textlink="">
      <xdr:nvSpPr>
        <xdr:cNvPr id="463" name="テキスト ボックス 462"/>
        <xdr:cNvSpPr txBox="1"/>
      </xdr:nvSpPr>
      <xdr:spPr>
        <a:xfrm>
          <a:off x="15798800" y="3730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186.2</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68485</xdr:rowOff>
    </xdr:from>
    <xdr:to>
      <xdr:col>22</xdr:col>
      <xdr:colOff>254000</xdr:colOff>
      <xdr:row>21</xdr:row>
      <xdr:rowOff>170085</xdr:rowOff>
    </xdr:to>
    <xdr:sp macro="" textlink="">
      <xdr:nvSpPr>
        <xdr:cNvPr id="464" name="円/楕円 463"/>
        <xdr:cNvSpPr/>
      </xdr:nvSpPr>
      <xdr:spPr>
        <a:xfrm>
          <a:off x="15240000" y="366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154862</xdr:rowOff>
    </xdr:from>
    <xdr:ext cx="762000" cy="259045"/>
    <xdr:sp macro="" textlink="">
      <xdr:nvSpPr>
        <xdr:cNvPr id="465" name="テキスト ボックス 464"/>
        <xdr:cNvSpPr txBox="1"/>
      </xdr:nvSpPr>
      <xdr:spPr>
        <a:xfrm>
          <a:off x="14909800" y="3755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190.3</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108299</xdr:rowOff>
    </xdr:from>
    <xdr:to>
      <xdr:col>21</xdr:col>
      <xdr:colOff>50800</xdr:colOff>
      <xdr:row>22</xdr:row>
      <xdr:rowOff>38449</xdr:rowOff>
    </xdr:to>
    <xdr:sp macro="" textlink="">
      <xdr:nvSpPr>
        <xdr:cNvPr id="466" name="円/楕円 465"/>
        <xdr:cNvSpPr/>
      </xdr:nvSpPr>
      <xdr:spPr>
        <a:xfrm>
          <a:off x="14351000" y="37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23226</xdr:rowOff>
    </xdr:from>
    <xdr:ext cx="762000" cy="259045"/>
    <xdr:sp macro="" textlink="">
      <xdr:nvSpPr>
        <xdr:cNvPr id="467" name="テキスト ボックス 466"/>
        <xdr:cNvSpPr txBox="1"/>
      </xdr:nvSpPr>
      <xdr:spPr>
        <a:xfrm>
          <a:off x="14020800" y="379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196.9</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6826</xdr:rowOff>
    </xdr:from>
    <xdr:to>
      <xdr:col>19</xdr:col>
      <xdr:colOff>533400</xdr:colOff>
      <xdr:row>22</xdr:row>
      <xdr:rowOff>108426</xdr:rowOff>
    </xdr:to>
    <xdr:sp macro="" textlink="">
      <xdr:nvSpPr>
        <xdr:cNvPr id="468" name="円/楕円 467"/>
        <xdr:cNvSpPr/>
      </xdr:nvSpPr>
      <xdr:spPr>
        <a:xfrm>
          <a:off x="13462000" y="377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93203</xdr:rowOff>
    </xdr:from>
    <xdr:ext cx="762000" cy="259045"/>
    <xdr:sp macro="" textlink="">
      <xdr:nvSpPr>
        <xdr:cNvPr id="469" name="テキスト ボックス 468"/>
        <xdr:cNvSpPr txBox="1"/>
      </xdr:nvSpPr>
      <xdr:spPr>
        <a:xfrm>
          <a:off x="13131800" y="3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石川県小松市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108,573
107,044
371.05
42,142,987
41,311,686
593,807
25,015,211
66,589,293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168.8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集中改革プラン等の実施による職員数の削減により類似団体平均・全国平均を下回っている状況である。</a:t>
          </a:r>
          <a:endParaRPr lang="ja-JP" altLang="ja-JP" sz="1400">
            <a:effectLst/>
          </a:endParaRPr>
        </a:p>
        <a:p>
          <a:pPr rtl="0"/>
          <a:r>
            <a:rPr lang="ja-JP" altLang="ja-JP" sz="1100" b="0" i="0" baseline="0">
              <a:solidFill>
                <a:schemeClr val="dk1"/>
              </a:solidFill>
              <a:effectLst/>
              <a:latin typeface="+mn-lt"/>
              <a:ea typeface="+mn-ea"/>
              <a:cs typeface="+mn-cs"/>
            </a:rPr>
            <a:t>　経常収支比率の人件費分が低くなっているのは、上記理由だけでなく、公債費・補助費等の割合が類似団体平均・全国平均より高くなっているため、相対的に低くなっているという要因もある。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124278</xdr:rowOff>
    </xdr:from>
    <xdr:to>
      <xdr:col>7</xdr:col>
      <xdr:colOff>15875</xdr:colOff>
      <xdr:row>40</xdr:row>
      <xdr:rowOff>154215</xdr:rowOff>
    </xdr:to>
    <xdr:cxnSp macro="">
      <xdr:nvCxnSpPr>
        <xdr:cNvPr id="63" name="直線コネクタ 62"/>
        <xdr:cNvCxnSpPr/>
      </xdr:nvCxnSpPr>
      <xdr:spPr>
        <a:xfrm flipV="1">
          <a:off x="4826000" y="5782128"/>
          <a:ext cx="0" cy="1230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33</xdr:row>
      <xdr:rowOff>124278</xdr:rowOff>
    </xdr:from>
    <xdr:to>
      <xdr:col>7</xdr:col>
      <xdr:colOff>104775</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20864</xdr:rowOff>
    </xdr:from>
    <xdr:to>
      <xdr:col>7</xdr:col>
      <xdr:colOff>15875</xdr:colOff>
      <xdr:row>35</xdr:row>
      <xdr:rowOff>64407</xdr:rowOff>
    </xdr:to>
    <xdr:cxnSp macro="">
      <xdr:nvCxnSpPr>
        <xdr:cNvPr id="68" name="直線コネクタ 67"/>
        <xdr:cNvCxnSpPr/>
      </xdr:nvCxnSpPr>
      <xdr:spPr>
        <a:xfrm flipV="1">
          <a:off x="3987800" y="60216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9"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70" name="フローチャート : 判断 69"/>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64407</xdr:rowOff>
    </xdr:from>
    <xdr:to>
      <xdr:col>5</xdr:col>
      <xdr:colOff>549275</xdr:colOff>
      <xdr:row>35</xdr:row>
      <xdr:rowOff>107950</xdr:rowOff>
    </xdr:to>
    <xdr:cxnSp macro="">
      <xdr:nvCxnSpPr>
        <xdr:cNvPr id="71" name="直線コネクタ 70"/>
        <xdr:cNvCxnSpPr/>
      </xdr:nvCxnSpPr>
      <xdr:spPr>
        <a:xfrm flipV="1">
          <a:off x="3098800" y="6065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0</xdr:rowOff>
    </xdr:from>
    <xdr:to>
      <xdr:col>5</xdr:col>
      <xdr:colOff>600075</xdr:colOff>
      <xdr:row>38</xdr:row>
      <xdr:rowOff>101600</xdr:rowOff>
    </xdr:to>
    <xdr:sp macro="" textlink="">
      <xdr:nvSpPr>
        <xdr:cNvPr id="72" name="フローチャート : 判断 71"/>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86377</xdr:rowOff>
    </xdr:from>
    <xdr:ext cx="736600" cy="259045"/>
    <xdr:sp macro="" textlink="">
      <xdr:nvSpPr>
        <xdr:cNvPr id="73" name="テキスト ボックス 72"/>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107950</xdr:rowOff>
    </xdr:from>
    <xdr:to>
      <xdr:col>4</xdr:col>
      <xdr:colOff>346075</xdr:colOff>
      <xdr:row>35</xdr:row>
      <xdr:rowOff>140607</xdr:rowOff>
    </xdr:to>
    <xdr:cxnSp macro="">
      <xdr:nvCxnSpPr>
        <xdr:cNvPr id="74" name="直線コネクタ 73"/>
        <xdr:cNvCxnSpPr/>
      </xdr:nvCxnSpPr>
      <xdr:spPr>
        <a:xfrm flipV="1">
          <a:off x="2209800" y="6108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0</xdr:rowOff>
    </xdr:from>
    <xdr:to>
      <xdr:col>4</xdr:col>
      <xdr:colOff>396875</xdr:colOff>
      <xdr:row>38</xdr:row>
      <xdr:rowOff>101600</xdr:rowOff>
    </xdr:to>
    <xdr:sp macro="" textlink="">
      <xdr:nvSpPr>
        <xdr:cNvPr id="75" name="フローチャート : 判断 74"/>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86377</xdr:rowOff>
    </xdr:from>
    <xdr:ext cx="762000" cy="259045"/>
    <xdr:sp macro="" textlink="">
      <xdr:nvSpPr>
        <xdr:cNvPr id="76" name="テキスト ボックス 75"/>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140607</xdr:rowOff>
    </xdr:from>
    <xdr:to>
      <xdr:col>3</xdr:col>
      <xdr:colOff>142875</xdr:colOff>
      <xdr:row>36</xdr:row>
      <xdr:rowOff>1814</xdr:rowOff>
    </xdr:to>
    <xdr:cxnSp macro="">
      <xdr:nvCxnSpPr>
        <xdr:cNvPr id="77" name="直線コネクタ 76"/>
        <xdr:cNvCxnSpPr/>
      </xdr:nvCxnSpPr>
      <xdr:spPr>
        <a:xfrm flipV="1">
          <a:off x="1320800" y="61413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152400</xdr:rowOff>
    </xdr:from>
    <xdr:to>
      <xdr:col>3</xdr:col>
      <xdr:colOff>193675</xdr:colOff>
      <xdr:row>39</xdr:row>
      <xdr:rowOff>82550</xdr:rowOff>
    </xdr:to>
    <xdr:sp macro="" textlink="">
      <xdr:nvSpPr>
        <xdr:cNvPr id="78" name="フローチャート : 判断 77"/>
        <xdr:cNvSpPr/>
      </xdr:nvSpPr>
      <xdr:spPr>
        <a:xfrm>
          <a:off x="2159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67327</xdr:rowOff>
    </xdr:from>
    <xdr:ext cx="762000" cy="259045"/>
    <xdr:sp macro="" textlink="">
      <xdr:nvSpPr>
        <xdr:cNvPr id="79" name="テキスト ボックス 78"/>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80" name="フローチャート : 判断 79"/>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81" name="テキスト ボックス 80"/>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141514</xdr:rowOff>
    </xdr:from>
    <xdr:to>
      <xdr:col>7</xdr:col>
      <xdr:colOff>66675</xdr:colOff>
      <xdr:row>35</xdr:row>
      <xdr:rowOff>71664</xdr:rowOff>
    </xdr:to>
    <xdr:sp macro="" textlink="">
      <xdr:nvSpPr>
        <xdr:cNvPr id="87" name="円/楕円 86"/>
        <xdr:cNvSpPr/>
      </xdr:nvSpPr>
      <xdr:spPr>
        <a:xfrm>
          <a:off x="47752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158041</xdr:rowOff>
    </xdr:from>
    <xdr:ext cx="762000" cy="259045"/>
    <xdr:sp macro="" textlink="">
      <xdr:nvSpPr>
        <xdr:cNvPr id="88" name="人件費該当値テキスト"/>
        <xdr:cNvSpPr txBox="1"/>
      </xdr:nvSpPr>
      <xdr:spPr>
        <a:xfrm>
          <a:off x="49149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13607</xdr:rowOff>
    </xdr:from>
    <xdr:to>
      <xdr:col>5</xdr:col>
      <xdr:colOff>600075</xdr:colOff>
      <xdr:row>35</xdr:row>
      <xdr:rowOff>115207</xdr:rowOff>
    </xdr:to>
    <xdr:sp macro="" textlink="">
      <xdr:nvSpPr>
        <xdr:cNvPr id="89" name="円/楕円 88"/>
        <xdr:cNvSpPr/>
      </xdr:nvSpPr>
      <xdr:spPr>
        <a:xfrm>
          <a:off x="3937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125384</xdr:rowOff>
    </xdr:from>
    <xdr:ext cx="736600" cy="259045"/>
    <xdr:sp macro="" textlink="">
      <xdr:nvSpPr>
        <xdr:cNvPr id="90" name="テキスト ボックス 89"/>
        <xdr:cNvSpPr txBox="1"/>
      </xdr:nvSpPr>
      <xdr:spPr>
        <a:xfrm>
          <a:off x="3606800" y="578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57150</xdr:rowOff>
    </xdr:from>
    <xdr:to>
      <xdr:col>4</xdr:col>
      <xdr:colOff>396875</xdr:colOff>
      <xdr:row>35</xdr:row>
      <xdr:rowOff>158750</xdr:rowOff>
    </xdr:to>
    <xdr:sp macro="" textlink="">
      <xdr:nvSpPr>
        <xdr:cNvPr id="91" name="円/楕円 90"/>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168927</xdr:rowOff>
    </xdr:from>
    <xdr:ext cx="762000" cy="259045"/>
    <xdr:sp macro="" textlink="">
      <xdr:nvSpPr>
        <xdr:cNvPr id="92" name="テキスト ボックス 91"/>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89807</xdr:rowOff>
    </xdr:from>
    <xdr:to>
      <xdr:col>3</xdr:col>
      <xdr:colOff>193675</xdr:colOff>
      <xdr:row>36</xdr:row>
      <xdr:rowOff>19957</xdr:rowOff>
    </xdr:to>
    <xdr:sp macro="" textlink="">
      <xdr:nvSpPr>
        <xdr:cNvPr id="93" name="円/楕円 92"/>
        <xdr:cNvSpPr/>
      </xdr:nvSpPr>
      <xdr:spPr>
        <a:xfrm>
          <a:off x="2159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30134</xdr:rowOff>
    </xdr:from>
    <xdr:ext cx="762000" cy="259045"/>
    <xdr:sp macro="" textlink="">
      <xdr:nvSpPr>
        <xdr:cNvPr id="94" name="テキスト ボックス 93"/>
        <xdr:cNvSpPr txBox="1"/>
      </xdr:nvSpPr>
      <xdr:spPr>
        <a:xfrm>
          <a:off x="1828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122464</xdr:rowOff>
    </xdr:from>
    <xdr:to>
      <xdr:col>1</xdr:col>
      <xdr:colOff>676275</xdr:colOff>
      <xdr:row>36</xdr:row>
      <xdr:rowOff>52614</xdr:rowOff>
    </xdr:to>
    <xdr:sp macro="" textlink="">
      <xdr:nvSpPr>
        <xdr:cNvPr id="95" name="円/楕円 94"/>
        <xdr:cNvSpPr/>
      </xdr:nvSpPr>
      <xdr:spPr>
        <a:xfrm>
          <a:off x="1270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62791</xdr:rowOff>
    </xdr:from>
    <xdr:ext cx="762000" cy="259045"/>
    <xdr:sp macro="" textlink="">
      <xdr:nvSpPr>
        <xdr:cNvPr id="96" name="テキスト ボックス 95"/>
        <xdr:cNvSpPr txBox="1"/>
      </xdr:nvSpPr>
      <xdr:spPr>
        <a:xfrm>
          <a:off x="939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物件費に係る経常収支比率は、類似団体平均・全国平均を下回って</a:t>
          </a:r>
          <a:r>
            <a:rPr lang="ja-JP" altLang="en-US" sz="1100" b="0" i="0" baseline="0">
              <a:solidFill>
                <a:schemeClr val="dk1"/>
              </a:solidFill>
              <a:effectLst/>
              <a:latin typeface="+mn-lt"/>
              <a:ea typeface="+mn-ea"/>
              <a:cs typeface="+mn-cs"/>
            </a:rPr>
            <a:t>おり、固定費の圧縮等を通じて前年度から減少</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　今後も事業の３ム（ムリ・ムダ・ムラ）改善や委託料の全庁的精査・見直し等に努め、固定費の圧縮を図る。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58964</xdr:rowOff>
    </xdr:from>
    <xdr:to>
      <xdr:col>24</xdr:col>
      <xdr:colOff>31750</xdr:colOff>
      <xdr:row>22</xdr:row>
      <xdr:rowOff>72572</xdr:rowOff>
    </xdr:to>
    <xdr:cxnSp macro="">
      <xdr:nvCxnSpPr>
        <xdr:cNvPr id="126" name="直線コネクタ 125"/>
        <xdr:cNvCxnSpPr/>
      </xdr:nvCxnSpPr>
      <xdr:spPr>
        <a:xfrm flipV="1">
          <a:off x="16510000" y="22878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44649</xdr:rowOff>
    </xdr:from>
    <xdr:ext cx="762000" cy="259045"/>
    <xdr:sp macro="" textlink="">
      <xdr:nvSpPr>
        <xdr:cNvPr id="127"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22</xdr:row>
      <xdr:rowOff>72572</xdr:rowOff>
    </xdr:from>
    <xdr:to>
      <xdr:col>24</xdr:col>
      <xdr:colOff>120650</xdr:colOff>
      <xdr:row>22</xdr:row>
      <xdr:rowOff>72572</xdr:rowOff>
    </xdr:to>
    <xdr:cxnSp macro="">
      <xdr:nvCxnSpPr>
        <xdr:cNvPr id="128" name="直線コネクタ 127"/>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145341</xdr:rowOff>
    </xdr:from>
    <xdr:ext cx="762000" cy="259045"/>
    <xdr:sp macro="" textlink="">
      <xdr:nvSpPr>
        <xdr:cNvPr id="129"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58964</xdr:rowOff>
    </xdr:from>
    <xdr:to>
      <xdr:col>24</xdr:col>
      <xdr:colOff>120650</xdr:colOff>
      <xdr:row>13</xdr:row>
      <xdr:rowOff>58964</xdr:rowOff>
    </xdr:to>
    <xdr:cxnSp macro="">
      <xdr:nvCxnSpPr>
        <xdr:cNvPr id="130" name="直線コネクタ 129"/>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97064</xdr:rowOff>
    </xdr:from>
    <xdr:to>
      <xdr:col>24</xdr:col>
      <xdr:colOff>31750</xdr:colOff>
      <xdr:row>15</xdr:row>
      <xdr:rowOff>140607</xdr:rowOff>
    </xdr:to>
    <xdr:cxnSp macro="">
      <xdr:nvCxnSpPr>
        <xdr:cNvPr id="131" name="直線コネクタ 130"/>
        <xdr:cNvCxnSpPr/>
      </xdr:nvCxnSpPr>
      <xdr:spPr>
        <a:xfrm flipV="1">
          <a:off x="15671800" y="26688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2"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3" name="フローチャート :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64407</xdr:rowOff>
    </xdr:from>
    <xdr:to>
      <xdr:col>22</xdr:col>
      <xdr:colOff>565150</xdr:colOff>
      <xdr:row>15</xdr:row>
      <xdr:rowOff>140607</xdr:rowOff>
    </xdr:to>
    <xdr:cxnSp macro="">
      <xdr:nvCxnSpPr>
        <xdr:cNvPr id="134" name="直線コネクタ 133"/>
        <xdr:cNvCxnSpPr/>
      </xdr:nvCxnSpPr>
      <xdr:spPr>
        <a:xfrm>
          <a:off x="14782800" y="26361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5" name="フローチャート : 判断 134"/>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6" name="テキスト ボックス 135"/>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9979</xdr:rowOff>
    </xdr:from>
    <xdr:to>
      <xdr:col>21</xdr:col>
      <xdr:colOff>361950</xdr:colOff>
      <xdr:row>15</xdr:row>
      <xdr:rowOff>64407</xdr:rowOff>
    </xdr:to>
    <xdr:cxnSp macro="">
      <xdr:nvCxnSpPr>
        <xdr:cNvPr id="137" name="直線コネクタ 136"/>
        <xdr:cNvCxnSpPr/>
      </xdr:nvCxnSpPr>
      <xdr:spPr>
        <a:xfrm>
          <a:off x="13893800" y="25817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8" name="フローチャート : 判断 137"/>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113591</xdr:rowOff>
    </xdr:from>
    <xdr:ext cx="762000" cy="259045"/>
    <xdr:sp macro="" textlink="">
      <xdr:nvSpPr>
        <xdr:cNvPr id="139" name="テキスト ボックス 138"/>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61686</xdr:rowOff>
    </xdr:from>
    <xdr:to>
      <xdr:col>20</xdr:col>
      <xdr:colOff>158750</xdr:colOff>
      <xdr:row>15</xdr:row>
      <xdr:rowOff>9979</xdr:rowOff>
    </xdr:to>
    <xdr:cxnSp macro="">
      <xdr:nvCxnSpPr>
        <xdr:cNvPr id="140" name="直線コネクタ 139"/>
        <xdr:cNvCxnSpPr/>
      </xdr:nvCxnSpPr>
      <xdr:spPr>
        <a:xfrm>
          <a:off x="13004800" y="2461986"/>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41" name="フローチャート : 判断 140"/>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70048</xdr:rowOff>
    </xdr:from>
    <xdr:ext cx="762000" cy="259045"/>
    <xdr:sp macro="" textlink="">
      <xdr:nvSpPr>
        <xdr:cNvPr id="142" name="テキスト ボックス 141"/>
        <xdr:cNvSpPr txBox="1"/>
      </xdr:nvSpPr>
      <xdr:spPr>
        <a:xfrm>
          <a:off x="13512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3" name="フローチャート : 判断 142"/>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4" name="テキスト ボックス 143"/>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46264</xdr:rowOff>
    </xdr:from>
    <xdr:to>
      <xdr:col>24</xdr:col>
      <xdr:colOff>82550</xdr:colOff>
      <xdr:row>15</xdr:row>
      <xdr:rowOff>147864</xdr:rowOff>
    </xdr:to>
    <xdr:sp macro="" textlink="">
      <xdr:nvSpPr>
        <xdr:cNvPr id="150" name="円/楕円 149"/>
        <xdr:cNvSpPr/>
      </xdr:nvSpPr>
      <xdr:spPr>
        <a:xfrm>
          <a:off x="164592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62791</xdr:rowOff>
    </xdr:from>
    <xdr:ext cx="762000" cy="259045"/>
    <xdr:sp macro="" textlink="">
      <xdr:nvSpPr>
        <xdr:cNvPr id="151" name="物件費該当値テキスト"/>
        <xdr:cNvSpPr txBox="1"/>
      </xdr:nvSpPr>
      <xdr:spPr>
        <a:xfrm>
          <a:off x="165989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89807</xdr:rowOff>
    </xdr:from>
    <xdr:to>
      <xdr:col>22</xdr:col>
      <xdr:colOff>615950</xdr:colOff>
      <xdr:row>16</xdr:row>
      <xdr:rowOff>19957</xdr:rowOff>
    </xdr:to>
    <xdr:sp macro="" textlink="">
      <xdr:nvSpPr>
        <xdr:cNvPr id="152" name="円/楕円 151"/>
        <xdr:cNvSpPr/>
      </xdr:nvSpPr>
      <xdr:spPr>
        <a:xfrm>
          <a:off x="15621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30134</xdr:rowOff>
    </xdr:from>
    <xdr:ext cx="736600" cy="259045"/>
    <xdr:sp macro="" textlink="">
      <xdr:nvSpPr>
        <xdr:cNvPr id="153" name="テキスト ボックス 152"/>
        <xdr:cNvSpPr txBox="1"/>
      </xdr:nvSpPr>
      <xdr:spPr>
        <a:xfrm>
          <a:off x="15290800" y="243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13607</xdr:rowOff>
    </xdr:from>
    <xdr:to>
      <xdr:col>21</xdr:col>
      <xdr:colOff>412750</xdr:colOff>
      <xdr:row>15</xdr:row>
      <xdr:rowOff>115207</xdr:rowOff>
    </xdr:to>
    <xdr:sp macro="" textlink="">
      <xdr:nvSpPr>
        <xdr:cNvPr id="154" name="円/楕円 153"/>
        <xdr:cNvSpPr/>
      </xdr:nvSpPr>
      <xdr:spPr>
        <a:xfrm>
          <a:off x="14732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125384</xdr:rowOff>
    </xdr:from>
    <xdr:ext cx="762000" cy="259045"/>
    <xdr:sp macro="" textlink="">
      <xdr:nvSpPr>
        <xdr:cNvPr id="155" name="テキスト ボックス 154"/>
        <xdr:cNvSpPr txBox="1"/>
      </xdr:nvSpPr>
      <xdr:spPr>
        <a:xfrm>
          <a:off x="14401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130629</xdr:rowOff>
    </xdr:from>
    <xdr:to>
      <xdr:col>20</xdr:col>
      <xdr:colOff>209550</xdr:colOff>
      <xdr:row>15</xdr:row>
      <xdr:rowOff>60779</xdr:rowOff>
    </xdr:to>
    <xdr:sp macro="" textlink="">
      <xdr:nvSpPr>
        <xdr:cNvPr id="156" name="円/楕円 155"/>
        <xdr:cNvSpPr/>
      </xdr:nvSpPr>
      <xdr:spPr>
        <a:xfrm>
          <a:off x="13843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70956</xdr:rowOff>
    </xdr:from>
    <xdr:ext cx="762000" cy="259045"/>
    <xdr:sp macro="" textlink="">
      <xdr:nvSpPr>
        <xdr:cNvPr id="157" name="テキスト ボックス 156"/>
        <xdr:cNvSpPr txBox="1"/>
      </xdr:nvSpPr>
      <xdr:spPr>
        <a:xfrm>
          <a:off x="13512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10886</xdr:rowOff>
    </xdr:from>
    <xdr:to>
      <xdr:col>19</xdr:col>
      <xdr:colOff>6350</xdr:colOff>
      <xdr:row>14</xdr:row>
      <xdr:rowOff>112486</xdr:rowOff>
    </xdr:to>
    <xdr:sp macro="" textlink="">
      <xdr:nvSpPr>
        <xdr:cNvPr id="158" name="円/楕円 157"/>
        <xdr:cNvSpPr/>
      </xdr:nvSpPr>
      <xdr:spPr>
        <a:xfrm>
          <a:off x="12954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122663</xdr:rowOff>
    </xdr:from>
    <xdr:ext cx="762000" cy="259045"/>
    <xdr:sp macro="" textlink="">
      <xdr:nvSpPr>
        <xdr:cNvPr id="159" name="テキスト ボックス 158"/>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年度の扶助費に係る経常収支比率は、前年度比</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ポイント増加しており、扶助費全体としては年々増加傾向にある。</a:t>
          </a:r>
          <a:r>
            <a:rPr lang="ja-JP" altLang="en-US" sz="1100" b="0" i="0" baseline="0">
              <a:solidFill>
                <a:schemeClr val="dk1"/>
              </a:solidFill>
              <a:effectLst/>
              <a:latin typeface="+mn-lt"/>
              <a:ea typeface="+mn-ea"/>
              <a:cs typeface="+mn-cs"/>
            </a:rPr>
            <a:t>特に今年度は，子ども・子育て支援新制度の開始に伴う扶助費の大幅な増加があった。</a:t>
          </a:r>
          <a:r>
            <a:rPr lang="ja-JP" altLang="ja-JP" sz="1100" b="0" i="0" baseline="0">
              <a:solidFill>
                <a:schemeClr val="dk1"/>
              </a:solidFill>
              <a:effectLst/>
              <a:latin typeface="+mn-lt"/>
              <a:ea typeface="+mn-ea"/>
              <a:cs typeface="+mn-cs"/>
            </a:rPr>
            <a:t>今後も生活保護のうち医療扶助の適正化（ジェネリック医薬品推進など）などにより財政への影響を抑える。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107950</xdr:rowOff>
    </xdr:to>
    <xdr:cxnSp macro="">
      <xdr:nvCxnSpPr>
        <xdr:cNvPr id="187" name="直線コネクタ 186"/>
        <xdr:cNvCxnSpPr/>
      </xdr:nvCxnSpPr>
      <xdr:spPr>
        <a:xfrm flipV="1">
          <a:off x="4826000" y="9042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9" name="直線コネクタ 18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127000</xdr:rowOff>
    </xdr:from>
    <xdr:to>
      <xdr:col>7</xdr:col>
      <xdr:colOff>15875</xdr:colOff>
      <xdr:row>56</xdr:row>
      <xdr:rowOff>146050</xdr:rowOff>
    </xdr:to>
    <xdr:cxnSp macro="">
      <xdr:nvCxnSpPr>
        <xdr:cNvPr id="192" name="直線コネクタ 191"/>
        <xdr:cNvCxnSpPr/>
      </xdr:nvCxnSpPr>
      <xdr:spPr>
        <a:xfrm>
          <a:off x="3987800" y="95567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93"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4" name="フローチャート : 判断 193"/>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55</xdr:row>
      <xdr:rowOff>127000</xdr:rowOff>
    </xdr:to>
    <xdr:cxnSp macro="">
      <xdr:nvCxnSpPr>
        <xdr:cNvPr id="195" name="直線コネクタ 194"/>
        <xdr:cNvCxnSpPr/>
      </xdr:nvCxnSpPr>
      <xdr:spPr>
        <a:xfrm>
          <a:off x="3098800" y="93853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6" name="フローチャート : 判断 195"/>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197" name="テキスト ボックス 196"/>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127000</xdr:rowOff>
    </xdr:to>
    <xdr:cxnSp macro="">
      <xdr:nvCxnSpPr>
        <xdr:cNvPr id="198" name="直線コネクタ 197"/>
        <xdr:cNvCxnSpPr/>
      </xdr:nvCxnSpPr>
      <xdr:spPr>
        <a:xfrm>
          <a:off x="2209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9" name="フローチャート : 判断 198"/>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200" name="テキスト ボックス 199"/>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107950</xdr:rowOff>
    </xdr:from>
    <xdr:to>
      <xdr:col>3</xdr:col>
      <xdr:colOff>142875</xdr:colOff>
      <xdr:row>54</xdr:row>
      <xdr:rowOff>127000</xdr:rowOff>
    </xdr:to>
    <xdr:cxnSp macro="">
      <xdr:nvCxnSpPr>
        <xdr:cNvPr id="201" name="直線コネクタ 200"/>
        <xdr:cNvCxnSpPr/>
      </xdr:nvCxnSpPr>
      <xdr:spPr>
        <a:xfrm>
          <a:off x="1320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0</xdr:rowOff>
    </xdr:from>
    <xdr:to>
      <xdr:col>3</xdr:col>
      <xdr:colOff>193675</xdr:colOff>
      <xdr:row>56</xdr:row>
      <xdr:rowOff>101600</xdr:rowOff>
    </xdr:to>
    <xdr:sp macro="" textlink="">
      <xdr:nvSpPr>
        <xdr:cNvPr id="202" name="フローチャート : 判断 201"/>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03" name="テキスト ボックス 202"/>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4" name="フローチャート : 判断 203"/>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05" name="テキスト ボックス 204"/>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211" name="円/楕円 210"/>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67327</xdr:rowOff>
    </xdr:from>
    <xdr:ext cx="762000" cy="259045"/>
    <xdr:sp macro="" textlink="">
      <xdr:nvSpPr>
        <xdr:cNvPr id="212" name="扶助費該当値テキスト"/>
        <xdr:cNvSpPr txBox="1"/>
      </xdr:nvSpPr>
      <xdr:spPr>
        <a:xfrm>
          <a:off x="4914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76200</xdr:rowOff>
    </xdr:from>
    <xdr:to>
      <xdr:col>5</xdr:col>
      <xdr:colOff>600075</xdr:colOff>
      <xdr:row>56</xdr:row>
      <xdr:rowOff>6350</xdr:rowOff>
    </xdr:to>
    <xdr:sp macro="" textlink="">
      <xdr:nvSpPr>
        <xdr:cNvPr id="213" name="円/楕円 212"/>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214" name="テキスト ボックス 213"/>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5" name="円/楕円 214"/>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6" name="テキスト ボックス 215"/>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7" name="円/楕円 216"/>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8" name="テキスト ボックス 217"/>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19" name="円/楕円 218"/>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220" name="テキスト ボックス 219"/>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平成２１年度に公共下水道会計を法適用としたことにより平成２０年度（</a:t>
          </a:r>
          <a:r>
            <a:rPr lang="en-US" altLang="ja-JP" sz="1100" b="0" i="0" baseline="0">
              <a:solidFill>
                <a:schemeClr val="dk1"/>
              </a:solidFill>
              <a:effectLst/>
              <a:latin typeface="+mn-lt"/>
              <a:ea typeface="+mn-ea"/>
              <a:cs typeface="+mn-cs"/>
            </a:rPr>
            <a:t>16.2</a:t>
          </a:r>
          <a:r>
            <a:rPr lang="ja-JP" altLang="ja-JP" sz="1100" b="0" i="0" baseline="0">
              <a:solidFill>
                <a:schemeClr val="dk1"/>
              </a:solidFill>
              <a:effectLst/>
              <a:latin typeface="+mn-lt"/>
              <a:ea typeface="+mn-ea"/>
              <a:cs typeface="+mn-cs"/>
            </a:rPr>
            <a:t>）から２１年度にかけて大幅に改善している。（逆に補助費等の比率が上昇）</a:t>
          </a:r>
          <a:endParaRPr lang="ja-JP" altLang="ja-JP" sz="1400">
            <a:effectLst/>
          </a:endParaRPr>
        </a:p>
        <a:p>
          <a:pPr rtl="0"/>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、社会保障関係の特別会計への繰出が増加したものの、除雪に係る維持補修費が減少したことにより、大きく変化しなかった</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62</xdr:row>
      <xdr:rowOff>12700</xdr:rowOff>
    </xdr:to>
    <xdr:cxnSp macro="">
      <xdr:nvCxnSpPr>
        <xdr:cNvPr id="248" name="直線コネクタ 247"/>
        <xdr:cNvCxnSpPr/>
      </xdr:nvCxnSpPr>
      <xdr:spPr>
        <a:xfrm flipV="1">
          <a:off x="16510000" y="90805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9"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50" name="直線コネクタ 249"/>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1"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2" name="直線コネクタ 251"/>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152400</xdr:rowOff>
    </xdr:from>
    <xdr:to>
      <xdr:col>24</xdr:col>
      <xdr:colOff>31750</xdr:colOff>
      <xdr:row>54</xdr:row>
      <xdr:rowOff>165100</xdr:rowOff>
    </xdr:to>
    <xdr:cxnSp macro="">
      <xdr:nvCxnSpPr>
        <xdr:cNvPr id="253" name="直線コネクタ 252"/>
        <xdr:cNvCxnSpPr/>
      </xdr:nvCxnSpPr>
      <xdr:spPr>
        <a:xfrm>
          <a:off x="15671800" y="9410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5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55" name="フローチャート : 判断 254"/>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101600</xdr:rowOff>
    </xdr:from>
    <xdr:to>
      <xdr:col>22</xdr:col>
      <xdr:colOff>565150</xdr:colOff>
      <xdr:row>54</xdr:row>
      <xdr:rowOff>152400</xdr:rowOff>
    </xdr:to>
    <xdr:cxnSp macro="">
      <xdr:nvCxnSpPr>
        <xdr:cNvPr id="256" name="直線コネクタ 255"/>
        <xdr:cNvCxnSpPr/>
      </xdr:nvCxnSpPr>
      <xdr:spPr>
        <a:xfrm>
          <a:off x="14782800" y="9359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7" name="フローチャート : 判断 256"/>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8" name="テキスト ボックス 257"/>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101600</xdr:rowOff>
    </xdr:from>
    <xdr:to>
      <xdr:col>21</xdr:col>
      <xdr:colOff>361950</xdr:colOff>
      <xdr:row>54</xdr:row>
      <xdr:rowOff>165100</xdr:rowOff>
    </xdr:to>
    <xdr:cxnSp macro="">
      <xdr:nvCxnSpPr>
        <xdr:cNvPr id="259" name="直線コネクタ 258"/>
        <xdr:cNvCxnSpPr/>
      </xdr:nvCxnSpPr>
      <xdr:spPr>
        <a:xfrm flipV="1">
          <a:off x="13893800" y="9359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25400</xdr:rowOff>
    </xdr:from>
    <xdr:to>
      <xdr:col>21</xdr:col>
      <xdr:colOff>412750</xdr:colOff>
      <xdr:row>56</xdr:row>
      <xdr:rowOff>127000</xdr:rowOff>
    </xdr:to>
    <xdr:sp macro="" textlink="">
      <xdr:nvSpPr>
        <xdr:cNvPr id="260" name="フローチャート : 判断 259"/>
        <xdr:cNvSpPr/>
      </xdr:nvSpPr>
      <xdr:spPr>
        <a:xfrm>
          <a:off x="14732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111777</xdr:rowOff>
    </xdr:from>
    <xdr:ext cx="762000" cy="259045"/>
    <xdr:sp macro="" textlink="">
      <xdr:nvSpPr>
        <xdr:cNvPr id="261" name="テキスト ボックス 260"/>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63500</xdr:rowOff>
    </xdr:from>
    <xdr:to>
      <xdr:col>20</xdr:col>
      <xdr:colOff>158750</xdr:colOff>
      <xdr:row>54</xdr:row>
      <xdr:rowOff>165100</xdr:rowOff>
    </xdr:to>
    <xdr:cxnSp macro="">
      <xdr:nvCxnSpPr>
        <xdr:cNvPr id="262" name="直線コネクタ 261"/>
        <xdr:cNvCxnSpPr/>
      </xdr:nvCxnSpPr>
      <xdr:spPr>
        <a:xfrm>
          <a:off x="13004800" y="9321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3" name="フローチャート : 判断 262"/>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99077</xdr:rowOff>
    </xdr:from>
    <xdr:ext cx="762000" cy="259045"/>
    <xdr:sp macro="" textlink="">
      <xdr:nvSpPr>
        <xdr:cNvPr id="264" name="テキスト ボックス 263"/>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5" name="フローチャート : 判断 264"/>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60977</xdr:rowOff>
    </xdr:from>
    <xdr:ext cx="762000" cy="259045"/>
    <xdr:sp macro="" textlink="">
      <xdr:nvSpPr>
        <xdr:cNvPr id="266" name="テキスト ボックス 265"/>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114300</xdr:rowOff>
    </xdr:from>
    <xdr:to>
      <xdr:col>24</xdr:col>
      <xdr:colOff>82550</xdr:colOff>
      <xdr:row>55</xdr:row>
      <xdr:rowOff>44450</xdr:rowOff>
    </xdr:to>
    <xdr:sp macro="" textlink="">
      <xdr:nvSpPr>
        <xdr:cNvPr id="272" name="円/楕円 271"/>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130827</xdr:rowOff>
    </xdr:from>
    <xdr:ext cx="762000" cy="259045"/>
    <xdr:sp macro="" textlink="">
      <xdr:nvSpPr>
        <xdr:cNvPr id="273" name="その他該当値テキスト"/>
        <xdr:cNvSpPr txBox="1"/>
      </xdr:nvSpPr>
      <xdr:spPr>
        <a:xfrm>
          <a:off x="16598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101600</xdr:rowOff>
    </xdr:from>
    <xdr:to>
      <xdr:col>22</xdr:col>
      <xdr:colOff>615950</xdr:colOff>
      <xdr:row>55</xdr:row>
      <xdr:rowOff>31750</xdr:rowOff>
    </xdr:to>
    <xdr:sp macro="" textlink="">
      <xdr:nvSpPr>
        <xdr:cNvPr id="274" name="円/楕円 273"/>
        <xdr:cNvSpPr/>
      </xdr:nvSpPr>
      <xdr:spPr>
        <a:xfrm>
          <a:off x="15621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41927</xdr:rowOff>
    </xdr:from>
    <xdr:ext cx="736600" cy="259045"/>
    <xdr:sp macro="" textlink="">
      <xdr:nvSpPr>
        <xdr:cNvPr id="275" name="テキスト ボックス 274"/>
        <xdr:cNvSpPr txBox="1"/>
      </xdr:nvSpPr>
      <xdr:spPr>
        <a:xfrm>
          <a:off x="15290800" y="912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50800</xdr:rowOff>
    </xdr:from>
    <xdr:to>
      <xdr:col>21</xdr:col>
      <xdr:colOff>412750</xdr:colOff>
      <xdr:row>54</xdr:row>
      <xdr:rowOff>152400</xdr:rowOff>
    </xdr:to>
    <xdr:sp macro="" textlink="">
      <xdr:nvSpPr>
        <xdr:cNvPr id="276" name="円/楕円 275"/>
        <xdr:cNvSpPr/>
      </xdr:nvSpPr>
      <xdr:spPr>
        <a:xfrm>
          <a:off x="14732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162577</xdr:rowOff>
    </xdr:from>
    <xdr:ext cx="762000" cy="259045"/>
    <xdr:sp macro="" textlink="">
      <xdr:nvSpPr>
        <xdr:cNvPr id="277" name="テキスト ボックス 276"/>
        <xdr:cNvSpPr txBox="1"/>
      </xdr:nvSpPr>
      <xdr:spPr>
        <a:xfrm>
          <a:off x="14401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114300</xdr:rowOff>
    </xdr:from>
    <xdr:to>
      <xdr:col>20</xdr:col>
      <xdr:colOff>209550</xdr:colOff>
      <xdr:row>55</xdr:row>
      <xdr:rowOff>44450</xdr:rowOff>
    </xdr:to>
    <xdr:sp macro="" textlink="">
      <xdr:nvSpPr>
        <xdr:cNvPr id="278" name="円/楕円 277"/>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79" name="テキスト ボックス 278"/>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12700</xdr:rowOff>
    </xdr:from>
    <xdr:to>
      <xdr:col>19</xdr:col>
      <xdr:colOff>6350</xdr:colOff>
      <xdr:row>54</xdr:row>
      <xdr:rowOff>114300</xdr:rowOff>
    </xdr:to>
    <xdr:sp macro="" textlink="">
      <xdr:nvSpPr>
        <xdr:cNvPr id="280" name="円/楕円 279"/>
        <xdr:cNvSpPr/>
      </xdr:nvSpPr>
      <xdr:spPr>
        <a:xfrm>
          <a:off x="12954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124477</xdr:rowOff>
    </xdr:from>
    <xdr:ext cx="762000" cy="259045"/>
    <xdr:sp macro="" textlink="">
      <xdr:nvSpPr>
        <xdr:cNvPr id="281" name="テキスト ボックス 280"/>
        <xdr:cNvSpPr txBox="1"/>
      </xdr:nvSpPr>
      <xdr:spPr>
        <a:xfrm>
          <a:off x="12623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平成２１年度に公共下水道会計を法適用としたことにより平成２０年度（</a:t>
          </a:r>
          <a:r>
            <a:rPr lang="en-US" altLang="ja-JP" sz="1100" b="0" i="0" baseline="0">
              <a:solidFill>
                <a:schemeClr val="dk1"/>
              </a:solidFill>
              <a:effectLst/>
              <a:latin typeface="+mn-lt"/>
              <a:ea typeface="+mn-ea"/>
              <a:cs typeface="+mn-cs"/>
            </a:rPr>
            <a:t>6.6</a:t>
          </a:r>
          <a:r>
            <a:rPr lang="ja-JP" altLang="ja-JP" sz="1100" b="0" i="0" baseline="0">
              <a:solidFill>
                <a:schemeClr val="dk1"/>
              </a:solidFill>
              <a:effectLst/>
              <a:latin typeface="+mn-lt"/>
              <a:ea typeface="+mn-ea"/>
              <a:cs typeface="+mn-cs"/>
            </a:rPr>
            <a:t>）から21年度にかけて大幅に悪化したが、それ以降は比率としては横ばい状態となっている。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県内平均は下回っているものの、類似団体平均・全国平均は上回っている。</a:t>
          </a:r>
          <a:endParaRPr lang="ja-JP" altLang="ja-JP" sz="1400">
            <a:effectLst/>
          </a:endParaRPr>
        </a:p>
        <a:p>
          <a:pPr rtl="0"/>
          <a:r>
            <a:rPr lang="ja-JP" altLang="ja-JP" sz="1100" b="0" i="0" baseline="0">
              <a:solidFill>
                <a:schemeClr val="dk1"/>
              </a:solidFill>
              <a:effectLst/>
              <a:latin typeface="+mn-lt"/>
              <a:ea typeface="+mn-ea"/>
              <a:cs typeface="+mn-cs"/>
            </a:rPr>
            <a:t>　その要因は公共下水道事業への繰出しの割合の高さにある。公共下水道事業においては、①市域が広い、②集落が平坦部に点在している、などにより整備費用が多額となるため企業債発行額が増加した結果、公債費繰出が多額となっており、①整備計画の見直し、②接続促進策の実施による料金収入の確保などにより繰出金の圧縮を目指して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77470</xdr:rowOff>
    </xdr:from>
    <xdr:to>
      <xdr:col>24</xdr:col>
      <xdr:colOff>31750</xdr:colOff>
      <xdr:row>40</xdr:row>
      <xdr:rowOff>157480</xdr:rowOff>
    </xdr:to>
    <xdr:cxnSp macro="">
      <xdr:nvCxnSpPr>
        <xdr:cNvPr id="308" name="直線コネクタ 307"/>
        <xdr:cNvCxnSpPr/>
      </xdr:nvCxnSpPr>
      <xdr:spPr>
        <a:xfrm flipV="1">
          <a:off x="16510000" y="57353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9"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0" name="直線コネクタ 309"/>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163847</xdr:rowOff>
    </xdr:from>
    <xdr:ext cx="762000" cy="259045"/>
    <xdr:sp macro="" textlink="">
      <xdr:nvSpPr>
        <xdr:cNvPr id="311"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77470</xdr:rowOff>
    </xdr:from>
    <xdr:to>
      <xdr:col>24</xdr:col>
      <xdr:colOff>120650</xdr:colOff>
      <xdr:row>33</xdr:row>
      <xdr:rowOff>77470</xdr:rowOff>
    </xdr:to>
    <xdr:cxnSp macro="">
      <xdr:nvCxnSpPr>
        <xdr:cNvPr id="312" name="直線コネクタ 311"/>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81280</xdr:rowOff>
    </xdr:from>
    <xdr:to>
      <xdr:col>24</xdr:col>
      <xdr:colOff>31750</xdr:colOff>
      <xdr:row>38</xdr:row>
      <xdr:rowOff>88900</xdr:rowOff>
    </xdr:to>
    <xdr:cxnSp macro="">
      <xdr:nvCxnSpPr>
        <xdr:cNvPr id="313" name="直線コネクタ 312"/>
        <xdr:cNvCxnSpPr/>
      </xdr:nvCxnSpPr>
      <xdr:spPr>
        <a:xfrm>
          <a:off x="15671800" y="6596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146067</xdr:rowOff>
    </xdr:from>
    <xdr:ext cx="762000" cy="259045"/>
    <xdr:sp macro="" textlink="">
      <xdr:nvSpPr>
        <xdr:cNvPr id="314" name="補助費等平均値テキスト"/>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129540</xdr:rowOff>
    </xdr:from>
    <xdr:to>
      <xdr:col>24</xdr:col>
      <xdr:colOff>82550</xdr:colOff>
      <xdr:row>37</xdr:row>
      <xdr:rowOff>59690</xdr:rowOff>
    </xdr:to>
    <xdr:sp macro="" textlink="">
      <xdr:nvSpPr>
        <xdr:cNvPr id="315" name="フローチャート : 判断 314"/>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50800</xdr:rowOff>
    </xdr:from>
    <xdr:to>
      <xdr:col>22</xdr:col>
      <xdr:colOff>565150</xdr:colOff>
      <xdr:row>38</xdr:row>
      <xdr:rowOff>81280</xdr:rowOff>
    </xdr:to>
    <xdr:cxnSp macro="">
      <xdr:nvCxnSpPr>
        <xdr:cNvPr id="316" name="直線コネクタ 315"/>
        <xdr:cNvCxnSpPr/>
      </xdr:nvCxnSpPr>
      <xdr:spPr>
        <a:xfrm>
          <a:off x="14782800" y="6565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7" name="フローチャート : 判断 316"/>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8" name="テキスト ボックス 317"/>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50800</xdr:rowOff>
    </xdr:from>
    <xdr:to>
      <xdr:col>21</xdr:col>
      <xdr:colOff>361950</xdr:colOff>
      <xdr:row>38</xdr:row>
      <xdr:rowOff>73660</xdr:rowOff>
    </xdr:to>
    <xdr:cxnSp macro="">
      <xdr:nvCxnSpPr>
        <xdr:cNvPr id="319" name="直線コネクタ 318"/>
        <xdr:cNvCxnSpPr/>
      </xdr:nvCxnSpPr>
      <xdr:spPr>
        <a:xfrm flipV="1">
          <a:off x="13893800" y="6565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106680</xdr:rowOff>
    </xdr:from>
    <xdr:to>
      <xdr:col>21</xdr:col>
      <xdr:colOff>412750</xdr:colOff>
      <xdr:row>37</xdr:row>
      <xdr:rowOff>36830</xdr:rowOff>
    </xdr:to>
    <xdr:sp macro="" textlink="">
      <xdr:nvSpPr>
        <xdr:cNvPr id="320" name="フローチャート : 判断 319"/>
        <xdr:cNvSpPr/>
      </xdr:nvSpPr>
      <xdr:spPr>
        <a:xfrm>
          <a:off x="14732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47007</xdr:rowOff>
    </xdr:from>
    <xdr:ext cx="762000" cy="259045"/>
    <xdr:sp macro="" textlink="">
      <xdr:nvSpPr>
        <xdr:cNvPr id="321" name="テキスト ボックス 320"/>
        <xdr:cNvSpPr txBox="1"/>
      </xdr:nvSpPr>
      <xdr:spPr>
        <a:xfrm>
          <a:off x="14401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66040</xdr:rowOff>
    </xdr:from>
    <xdr:to>
      <xdr:col>20</xdr:col>
      <xdr:colOff>158750</xdr:colOff>
      <xdr:row>38</xdr:row>
      <xdr:rowOff>73660</xdr:rowOff>
    </xdr:to>
    <xdr:cxnSp macro="">
      <xdr:nvCxnSpPr>
        <xdr:cNvPr id="322" name="直線コネクタ 321"/>
        <xdr:cNvCxnSpPr/>
      </xdr:nvCxnSpPr>
      <xdr:spPr>
        <a:xfrm>
          <a:off x="13004800" y="6581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23" name="フローチャート : 判断 322"/>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24" name="テキスト ボックス 323"/>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5" name="フローチャート : 判断 324"/>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26" name="テキスト ボックス 325"/>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38100</xdr:rowOff>
    </xdr:from>
    <xdr:to>
      <xdr:col>24</xdr:col>
      <xdr:colOff>82550</xdr:colOff>
      <xdr:row>38</xdr:row>
      <xdr:rowOff>139700</xdr:rowOff>
    </xdr:to>
    <xdr:sp macro="" textlink="">
      <xdr:nvSpPr>
        <xdr:cNvPr id="332" name="円/楕円 331"/>
        <xdr:cNvSpPr/>
      </xdr:nvSpPr>
      <xdr:spPr>
        <a:xfrm>
          <a:off x="16459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10177</xdr:rowOff>
    </xdr:from>
    <xdr:ext cx="762000" cy="259045"/>
    <xdr:sp macro="" textlink="">
      <xdr:nvSpPr>
        <xdr:cNvPr id="333" name="補助費等該当値テキスト"/>
        <xdr:cNvSpPr txBox="1"/>
      </xdr:nvSpPr>
      <xdr:spPr>
        <a:xfrm>
          <a:off x="16598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30480</xdr:rowOff>
    </xdr:from>
    <xdr:to>
      <xdr:col>22</xdr:col>
      <xdr:colOff>615950</xdr:colOff>
      <xdr:row>38</xdr:row>
      <xdr:rowOff>132080</xdr:rowOff>
    </xdr:to>
    <xdr:sp macro="" textlink="">
      <xdr:nvSpPr>
        <xdr:cNvPr id="334" name="円/楕円 333"/>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116857</xdr:rowOff>
    </xdr:from>
    <xdr:ext cx="736600" cy="259045"/>
    <xdr:sp macro="" textlink="">
      <xdr:nvSpPr>
        <xdr:cNvPr id="335" name="テキスト ボックス 334"/>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0</xdr:rowOff>
    </xdr:from>
    <xdr:to>
      <xdr:col>21</xdr:col>
      <xdr:colOff>412750</xdr:colOff>
      <xdr:row>38</xdr:row>
      <xdr:rowOff>101600</xdr:rowOff>
    </xdr:to>
    <xdr:sp macro="" textlink="">
      <xdr:nvSpPr>
        <xdr:cNvPr id="336" name="円/楕円 335"/>
        <xdr:cNvSpPr/>
      </xdr:nvSpPr>
      <xdr:spPr>
        <a:xfrm>
          <a:off x="14732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86377</xdr:rowOff>
    </xdr:from>
    <xdr:ext cx="762000" cy="259045"/>
    <xdr:sp macro="" textlink="">
      <xdr:nvSpPr>
        <xdr:cNvPr id="337" name="テキスト ボックス 336"/>
        <xdr:cNvSpPr txBox="1"/>
      </xdr:nvSpPr>
      <xdr:spPr>
        <a:xfrm>
          <a:off x="14401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22860</xdr:rowOff>
    </xdr:from>
    <xdr:to>
      <xdr:col>20</xdr:col>
      <xdr:colOff>209550</xdr:colOff>
      <xdr:row>38</xdr:row>
      <xdr:rowOff>124460</xdr:rowOff>
    </xdr:to>
    <xdr:sp macro="" textlink="">
      <xdr:nvSpPr>
        <xdr:cNvPr id="338" name="円/楕円 337"/>
        <xdr:cNvSpPr/>
      </xdr:nvSpPr>
      <xdr:spPr>
        <a:xfrm>
          <a:off x="13843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109237</xdr:rowOff>
    </xdr:from>
    <xdr:ext cx="762000" cy="259045"/>
    <xdr:sp macro="" textlink="">
      <xdr:nvSpPr>
        <xdr:cNvPr id="339" name="テキスト ボックス 338"/>
        <xdr:cNvSpPr txBox="1"/>
      </xdr:nvSpPr>
      <xdr:spPr>
        <a:xfrm>
          <a:off x="13512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15240</xdr:rowOff>
    </xdr:from>
    <xdr:to>
      <xdr:col>19</xdr:col>
      <xdr:colOff>6350</xdr:colOff>
      <xdr:row>38</xdr:row>
      <xdr:rowOff>116840</xdr:rowOff>
    </xdr:to>
    <xdr:sp macro="" textlink="">
      <xdr:nvSpPr>
        <xdr:cNvPr id="340" name="円/楕円 339"/>
        <xdr:cNvSpPr/>
      </xdr:nvSpPr>
      <xdr:spPr>
        <a:xfrm>
          <a:off x="12954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101617</xdr:rowOff>
    </xdr:from>
    <xdr:ext cx="762000" cy="259045"/>
    <xdr:sp macro="" textlink="">
      <xdr:nvSpPr>
        <xdr:cNvPr id="341" name="テキスト ボックス 340"/>
        <xdr:cNvSpPr txBox="1"/>
      </xdr:nvSpPr>
      <xdr:spPr>
        <a:xfrm>
          <a:off x="12623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公債費に係る経常収支については、</a:t>
          </a:r>
          <a:r>
            <a:rPr lang="ja-JP" altLang="en-US" sz="1100" b="0" i="0" baseline="0">
              <a:solidFill>
                <a:schemeClr val="dk1"/>
              </a:solidFill>
              <a:effectLst/>
              <a:latin typeface="+mn-lt"/>
              <a:ea typeface="+mn-ea"/>
              <a:cs typeface="+mn-cs"/>
            </a:rPr>
            <a:t>前年度から変更がなかったが、中身（元金と利子の比率）は費用である利子が大きく減少し、将来負担の軽減に繋がる元金償還額が大きく増加している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過去に実施した大型プロジェクトや国の経済対策に伴って発行した市債の償還のピーク期は過ぎたものの、依然として経常経費に占める公債費の割合は高く、類似団体平均・全国平均を大きく上回る状況となっている。今後も引き続き</a:t>
          </a:r>
          <a:r>
            <a:rPr lang="ja-JP" altLang="en-US"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①事業の選択と集中による市債発行額の管理</a:t>
          </a:r>
          <a:endParaRPr lang="ja-JP" altLang="ja-JP" sz="1400">
            <a:effectLst/>
          </a:endParaRPr>
        </a:p>
        <a:p>
          <a:pPr rtl="0"/>
          <a:r>
            <a:rPr lang="ja-JP" altLang="ja-JP" sz="1100" b="0" i="0" baseline="0">
              <a:solidFill>
                <a:schemeClr val="dk1"/>
              </a:solidFill>
              <a:effectLst/>
              <a:latin typeface="+mn-lt"/>
              <a:ea typeface="+mn-ea"/>
              <a:cs typeface="+mn-cs"/>
            </a:rPr>
            <a:t>　②財政状況に応じた繰上償還の実施</a:t>
          </a:r>
          <a:endParaRPr lang="ja-JP" altLang="ja-JP" sz="1400">
            <a:effectLst/>
          </a:endParaRPr>
        </a:p>
        <a:p>
          <a:pPr rtl="0"/>
          <a:r>
            <a:rPr lang="ja-JP" altLang="ja-JP" sz="1100" b="0" i="0" baseline="0">
              <a:solidFill>
                <a:schemeClr val="dk1"/>
              </a:solidFill>
              <a:effectLst/>
              <a:latin typeface="+mn-lt"/>
              <a:ea typeface="+mn-ea"/>
              <a:cs typeface="+mn-cs"/>
            </a:rPr>
            <a:t>などを通じて公債費の抑制に努める。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165863</xdr:rowOff>
    </xdr:to>
    <xdr:cxnSp macro="">
      <xdr:nvCxnSpPr>
        <xdr:cNvPr id="366" name="直線コネクタ 365"/>
        <xdr:cNvCxnSpPr/>
      </xdr:nvCxnSpPr>
      <xdr:spPr>
        <a:xfrm flipV="1">
          <a:off x="4826000" y="12796012"/>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79</xdr:row>
      <xdr:rowOff>165863</xdr:rowOff>
    </xdr:from>
    <xdr:to>
      <xdr:col>7</xdr:col>
      <xdr:colOff>104775</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9"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70" name="直線コネクタ 369"/>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165863</xdr:rowOff>
    </xdr:from>
    <xdr:to>
      <xdr:col>7</xdr:col>
      <xdr:colOff>15875</xdr:colOff>
      <xdr:row>79</xdr:row>
      <xdr:rowOff>165863</xdr:rowOff>
    </xdr:to>
    <xdr:cxnSp macro="">
      <xdr:nvCxnSpPr>
        <xdr:cNvPr id="371" name="直線コネクタ 370"/>
        <xdr:cNvCxnSpPr/>
      </xdr:nvCxnSpPr>
      <xdr:spPr>
        <a:xfrm>
          <a:off x="3987800" y="137104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2"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165863</xdr:rowOff>
    </xdr:from>
    <xdr:to>
      <xdr:col>5</xdr:col>
      <xdr:colOff>549275</xdr:colOff>
      <xdr:row>80</xdr:row>
      <xdr:rowOff>35561</xdr:rowOff>
    </xdr:to>
    <xdr:cxnSp macro="">
      <xdr:nvCxnSpPr>
        <xdr:cNvPr id="374" name="直線コネクタ 373"/>
        <xdr:cNvCxnSpPr/>
      </xdr:nvCxnSpPr>
      <xdr:spPr>
        <a:xfrm flipV="1">
          <a:off x="3098800" y="137104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75" name="フローチャート : 判断 37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76" name="テキスト ボックス 375"/>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35561</xdr:rowOff>
    </xdr:from>
    <xdr:to>
      <xdr:col>4</xdr:col>
      <xdr:colOff>346075</xdr:colOff>
      <xdr:row>80</xdr:row>
      <xdr:rowOff>81280</xdr:rowOff>
    </xdr:to>
    <xdr:cxnSp macro="">
      <xdr:nvCxnSpPr>
        <xdr:cNvPr id="377" name="直線コネクタ 376"/>
        <xdr:cNvCxnSpPr/>
      </xdr:nvCxnSpPr>
      <xdr:spPr>
        <a:xfrm flipV="1">
          <a:off x="2209800" y="137515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78" name="フローチャート : 判断 377"/>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46245</xdr:rowOff>
    </xdr:from>
    <xdr:ext cx="762000" cy="259045"/>
    <xdr:sp macro="" textlink="">
      <xdr:nvSpPr>
        <xdr:cNvPr id="379" name="テキスト ボックス 378"/>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81280</xdr:rowOff>
    </xdr:from>
    <xdr:to>
      <xdr:col>3</xdr:col>
      <xdr:colOff>142875</xdr:colOff>
      <xdr:row>80</xdr:row>
      <xdr:rowOff>94996</xdr:rowOff>
    </xdr:to>
    <xdr:cxnSp macro="">
      <xdr:nvCxnSpPr>
        <xdr:cNvPr id="380" name="直線コネクタ 379"/>
        <xdr:cNvCxnSpPr/>
      </xdr:nvCxnSpPr>
      <xdr:spPr>
        <a:xfrm flipV="1">
          <a:off x="1320800" y="137972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1" name="フローチャート : 判断 380"/>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82" name="テキスト ボックス 381"/>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3" name="フローチャート : 判断 382"/>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84" name="テキスト ボックス 383"/>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115063</xdr:rowOff>
    </xdr:from>
    <xdr:to>
      <xdr:col>7</xdr:col>
      <xdr:colOff>66675</xdr:colOff>
      <xdr:row>80</xdr:row>
      <xdr:rowOff>45213</xdr:rowOff>
    </xdr:to>
    <xdr:sp macro="" textlink="">
      <xdr:nvSpPr>
        <xdr:cNvPr id="390" name="円/楕円 389"/>
        <xdr:cNvSpPr/>
      </xdr:nvSpPr>
      <xdr:spPr>
        <a:xfrm>
          <a:off x="47752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23640</xdr:rowOff>
    </xdr:from>
    <xdr:ext cx="762000" cy="259045"/>
    <xdr:sp macro="" textlink="">
      <xdr:nvSpPr>
        <xdr:cNvPr id="391" name="公債費該当値テキスト"/>
        <xdr:cNvSpPr txBox="1"/>
      </xdr:nvSpPr>
      <xdr:spPr>
        <a:xfrm>
          <a:off x="4914900" y="13568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115063</xdr:rowOff>
    </xdr:from>
    <xdr:to>
      <xdr:col>5</xdr:col>
      <xdr:colOff>600075</xdr:colOff>
      <xdr:row>80</xdr:row>
      <xdr:rowOff>45213</xdr:rowOff>
    </xdr:to>
    <xdr:sp macro="" textlink="">
      <xdr:nvSpPr>
        <xdr:cNvPr id="392" name="円/楕円 391"/>
        <xdr:cNvSpPr/>
      </xdr:nvSpPr>
      <xdr:spPr>
        <a:xfrm>
          <a:off x="3937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29990</xdr:rowOff>
    </xdr:from>
    <xdr:ext cx="736600" cy="259045"/>
    <xdr:sp macro="" textlink="">
      <xdr:nvSpPr>
        <xdr:cNvPr id="393" name="テキスト ボックス 392"/>
        <xdr:cNvSpPr txBox="1"/>
      </xdr:nvSpPr>
      <xdr:spPr>
        <a:xfrm>
          <a:off x="3606800" y="1374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156211</xdr:rowOff>
    </xdr:from>
    <xdr:to>
      <xdr:col>4</xdr:col>
      <xdr:colOff>396875</xdr:colOff>
      <xdr:row>80</xdr:row>
      <xdr:rowOff>86361</xdr:rowOff>
    </xdr:to>
    <xdr:sp macro="" textlink="">
      <xdr:nvSpPr>
        <xdr:cNvPr id="394" name="円/楕円 393"/>
        <xdr:cNvSpPr/>
      </xdr:nvSpPr>
      <xdr:spPr>
        <a:xfrm>
          <a:off x="3048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71138</xdr:rowOff>
    </xdr:from>
    <xdr:ext cx="762000" cy="259045"/>
    <xdr:sp macro="" textlink="">
      <xdr:nvSpPr>
        <xdr:cNvPr id="395" name="テキスト ボックス 394"/>
        <xdr:cNvSpPr txBox="1"/>
      </xdr:nvSpPr>
      <xdr:spPr>
        <a:xfrm>
          <a:off x="2717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30480</xdr:rowOff>
    </xdr:from>
    <xdr:to>
      <xdr:col>3</xdr:col>
      <xdr:colOff>193675</xdr:colOff>
      <xdr:row>80</xdr:row>
      <xdr:rowOff>132080</xdr:rowOff>
    </xdr:to>
    <xdr:sp macro="" textlink="">
      <xdr:nvSpPr>
        <xdr:cNvPr id="396" name="円/楕円 395"/>
        <xdr:cNvSpPr/>
      </xdr:nvSpPr>
      <xdr:spPr>
        <a:xfrm>
          <a:off x="2159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116857</xdr:rowOff>
    </xdr:from>
    <xdr:ext cx="762000" cy="259045"/>
    <xdr:sp macro="" textlink="">
      <xdr:nvSpPr>
        <xdr:cNvPr id="397" name="テキスト ボックス 396"/>
        <xdr:cNvSpPr txBox="1"/>
      </xdr:nvSpPr>
      <xdr:spPr>
        <a:xfrm>
          <a:off x="1828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44196</xdr:rowOff>
    </xdr:from>
    <xdr:to>
      <xdr:col>1</xdr:col>
      <xdr:colOff>676275</xdr:colOff>
      <xdr:row>80</xdr:row>
      <xdr:rowOff>145796</xdr:rowOff>
    </xdr:to>
    <xdr:sp macro="" textlink="">
      <xdr:nvSpPr>
        <xdr:cNvPr id="398" name="円/楕円 397"/>
        <xdr:cNvSpPr/>
      </xdr:nvSpPr>
      <xdr:spPr>
        <a:xfrm>
          <a:off x="1270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130573</xdr:rowOff>
    </xdr:from>
    <xdr:ext cx="762000" cy="259045"/>
    <xdr:sp macro="" textlink="">
      <xdr:nvSpPr>
        <xdr:cNvPr id="399" name="テキスト ボックス 398"/>
        <xdr:cNvSpPr txBox="1"/>
      </xdr:nvSpPr>
      <xdr:spPr>
        <a:xfrm>
          <a:off x="939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本市は公債費の割合が高いことから、逆に公債費以外の割合が低くなっている。</a:t>
          </a:r>
          <a:endParaRPr lang="ja-JP" altLang="ja-JP" sz="1400">
            <a:effectLst/>
          </a:endParaRPr>
        </a:p>
        <a:p>
          <a:pPr rtl="0"/>
          <a:r>
            <a:rPr lang="ja-JP" altLang="ja-JP" sz="1100" b="0" i="0" baseline="0">
              <a:solidFill>
                <a:schemeClr val="dk1"/>
              </a:solidFill>
              <a:effectLst/>
              <a:latin typeface="+mn-lt"/>
              <a:ea typeface="+mn-ea"/>
              <a:cs typeface="+mn-cs"/>
            </a:rPr>
            <a:t>　特に人件費については、職員数の削減効果も相まって相対的に数値が低くなっている。また、物件費についても事業の３ム（ムリ・ムダ・ムラ）業務改善や固定費の圧縮，委託料の全庁的精査・見直し等に努め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人件費・物件費が減少</a:t>
          </a:r>
          <a:r>
            <a:rPr lang="ja-JP" altLang="ja-JP" sz="1100" b="0" i="0" baseline="0">
              <a:solidFill>
                <a:schemeClr val="dk1"/>
              </a:solidFill>
              <a:effectLst/>
              <a:latin typeface="+mn-lt"/>
              <a:ea typeface="+mn-ea"/>
              <a:cs typeface="+mn-cs"/>
            </a:rPr>
            <a:t>したものの、それ以上に公債費以外の経常経費</a:t>
          </a:r>
          <a:r>
            <a:rPr lang="ja-JP" altLang="en-US" sz="1100" b="0" i="0" baseline="0">
              <a:solidFill>
                <a:schemeClr val="dk1"/>
              </a:solidFill>
              <a:effectLst/>
              <a:latin typeface="+mn-lt"/>
              <a:ea typeface="+mn-ea"/>
              <a:cs typeface="+mn-cs"/>
            </a:rPr>
            <a:t>、特に認定こども園への扶助費が大きく</a:t>
          </a:r>
          <a:r>
            <a:rPr lang="ja-JP" altLang="ja-JP" sz="1100" b="0" i="0" baseline="0">
              <a:solidFill>
                <a:schemeClr val="dk1"/>
              </a:solidFill>
              <a:effectLst/>
              <a:latin typeface="+mn-lt"/>
              <a:ea typeface="+mn-ea"/>
              <a:cs typeface="+mn-cs"/>
            </a:rPr>
            <a:t>増加したため、前年度比</a:t>
          </a:r>
          <a:r>
            <a:rPr lang="ja-JP" altLang="en-US" sz="1100" b="0" i="0" baseline="0">
              <a:solidFill>
                <a:schemeClr val="dk1"/>
              </a:solidFill>
              <a:effectLst/>
              <a:latin typeface="+mn-lt"/>
              <a:ea typeface="+mn-ea"/>
              <a:cs typeface="+mn-cs"/>
            </a:rPr>
            <a:t>０．４</a:t>
          </a:r>
          <a:r>
            <a:rPr lang="ja-JP" altLang="ja-JP" sz="1100" b="0" i="0" baseline="0">
              <a:solidFill>
                <a:schemeClr val="dk1"/>
              </a:solidFill>
              <a:effectLst/>
              <a:latin typeface="+mn-lt"/>
              <a:ea typeface="+mn-ea"/>
              <a:cs typeface="+mn-cs"/>
            </a:rPr>
            <a:t>ポイント増となった。</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79</xdr:row>
      <xdr:rowOff>152146</xdr:rowOff>
    </xdr:to>
    <xdr:cxnSp macro="">
      <xdr:nvCxnSpPr>
        <xdr:cNvPr id="425" name="直線コネクタ 424"/>
        <xdr:cNvCxnSpPr/>
      </xdr:nvCxnSpPr>
      <xdr:spPr>
        <a:xfrm flipV="1">
          <a:off x="16510000" y="1263142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124223</xdr:rowOff>
    </xdr:from>
    <xdr:ext cx="762000" cy="259045"/>
    <xdr:sp macro="" textlink="">
      <xdr:nvSpPr>
        <xdr:cNvPr id="426" name="公債費以外最小値テキスト"/>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79</xdr:row>
      <xdr:rowOff>152146</xdr:rowOff>
    </xdr:from>
    <xdr:to>
      <xdr:col>24</xdr:col>
      <xdr:colOff>120650</xdr:colOff>
      <xdr:row>79</xdr:row>
      <xdr:rowOff>152146</xdr:rowOff>
    </xdr:to>
    <xdr:cxnSp macro="">
      <xdr:nvCxnSpPr>
        <xdr:cNvPr id="427" name="直線コネクタ 426"/>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8"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9" name="直線コネクタ 428"/>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83566</xdr:rowOff>
    </xdr:from>
    <xdr:to>
      <xdr:col>24</xdr:col>
      <xdr:colOff>31750</xdr:colOff>
      <xdr:row>75</xdr:row>
      <xdr:rowOff>101854</xdr:rowOff>
    </xdr:to>
    <xdr:cxnSp macro="">
      <xdr:nvCxnSpPr>
        <xdr:cNvPr id="430" name="直線コネクタ 429"/>
        <xdr:cNvCxnSpPr/>
      </xdr:nvCxnSpPr>
      <xdr:spPr>
        <a:xfrm>
          <a:off x="15671800" y="129423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48277</xdr:rowOff>
    </xdr:from>
    <xdr:ext cx="762000" cy="259045"/>
    <xdr:sp macro="" textlink="">
      <xdr:nvSpPr>
        <xdr:cNvPr id="431" name="公債費以外平均値テキスト"/>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32" name="フローチャート : 判断 431"/>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163576</xdr:rowOff>
    </xdr:from>
    <xdr:to>
      <xdr:col>22</xdr:col>
      <xdr:colOff>565150</xdr:colOff>
      <xdr:row>75</xdr:row>
      <xdr:rowOff>83566</xdr:rowOff>
    </xdr:to>
    <xdr:cxnSp macro="">
      <xdr:nvCxnSpPr>
        <xdr:cNvPr id="433" name="直線コネクタ 432"/>
        <xdr:cNvCxnSpPr/>
      </xdr:nvCxnSpPr>
      <xdr:spPr>
        <a:xfrm>
          <a:off x="14782800" y="128508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4" name="フローチャート : 判断 433"/>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68851</xdr:rowOff>
    </xdr:from>
    <xdr:ext cx="736600" cy="259045"/>
    <xdr:sp macro="" textlink="">
      <xdr:nvSpPr>
        <xdr:cNvPr id="435" name="テキスト ボックス 434"/>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163576</xdr:rowOff>
    </xdr:from>
    <xdr:to>
      <xdr:col>21</xdr:col>
      <xdr:colOff>361950</xdr:colOff>
      <xdr:row>75</xdr:row>
      <xdr:rowOff>19558</xdr:rowOff>
    </xdr:to>
    <xdr:cxnSp macro="">
      <xdr:nvCxnSpPr>
        <xdr:cNvPr id="436" name="直線コネクタ 435"/>
        <xdr:cNvCxnSpPr/>
      </xdr:nvCxnSpPr>
      <xdr:spPr>
        <a:xfrm flipV="1">
          <a:off x="13893800" y="128508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7" name="フローチャート : 判断 436"/>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8" name="テキスト ボックス 437"/>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108712</xdr:rowOff>
    </xdr:from>
    <xdr:to>
      <xdr:col>20</xdr:col>
      <xdr:colOff>158750</xdr:colOff>
      <xdr:row>75</xdr:row>
      <xdr:rowOff>19558</xdr:rowOff>
    </xdr:to>
    <xdr:cxnSp macro="">
      <xdr:nvCxnSpPr>
        <xdr:cNvPr id="439" name="直線コネクタ 438"/>
        <xdr:cNvCxnSpPr/>
      </xdr:nvCxnSpPr>
      <xdr:spPr>
        <a:xfrm>
          <a:off x="13004800" y="127960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0" name="フローチャート : 判断 439"/>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27703</xdr:rowOff>
    </xdr:from>
    <xdr:ext cx="762000" cy="259045"/>
    <xdr:sp macro="" textlink="">
      <xdr:nvSpPr>
        <xdr:cNvPr id="441" name="テキスト ボックス 440"/>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2" name="フローチャート : 判断 441"/>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271</xdr:rowOff>
    </xdr:from>
    <xdr:ext cx="762000" cy="259045"/>
    <xdr:sp macro="" textlink="">
      <xdr:nvSpPr>
        <xdr:cNvPr id="443" name="テキスト ボックス 442"/>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51054</xdr:rowOff>
    </xdr:from>
    <xdr:to>
      <xdr:col>24</xdr:col>
      <xdr:colOff>82550</xdr:colOff>
      <xdr:row>75</xdr:row>
      <xdr:rowOff>152654</xdr:rowOff>
    </xdr:to>
    <xdr:sp macro="" textlink="">
      <xdr:nvSpPr>
        <xdr:cNvPr id="449" name="円/楕円 448"/>
        <xdr:cNvSpPr/>
      </xdr:nvSpPr>
      <xdr:spPr>
        <a:xfrm>
          <a:off x="16459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67581</xdr:rowOff>
    </xdr:from>
    <xdr:ext cx="762000" cy="259045"/>
    <xdr:sp macro="" textlink="">
      <xdr:nvSpPr>
        <xdr:cNvPr id="450" name="公債費以外該当値テキスト"/>
        <xdr:cNvSpPr txBox="1"/>
      </xdr:nvSpPr>
      <xdr:spPr>
        <a:xfrm>
          <a:off x="16598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32766</xdr:rowOff>
    </xdr:from>
    <xdr:to>
      <xdr:col>22</xdr:col>
      <xdr:colOff>615950</xdr:colOff>
      <xdr:row>75</xdr:row>
      <xdr:rowOff>134366</xdr:rowOff>
    </xdr:to>
    <xdr:sp macro="" textlink="">
      <xdr:nvSpPr>
        <xdr:cNvPr id="451" name="円/楕円 450"/>
        <xdr:cNvSpPr/>
      </xdr:nvSpPr>
      <xdr:spPr>
        <a:xfrm>
          <a:off x="15621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144543</xdr:rowOff>
    </xdr:from>
    <xdr:ext cx="736600" cy="259045"/>
    <xdr:sp macro="" textlink="">
      <xdr:nvSpPr>
        <xdr:cNvPr id="452" name="テキスト ボックス 451"/>
        <xdr:cNvSpPr txBox="1"/>
      </xdr:nvSpPr>
      <xdr:spPr>
        <a:xfrm>
          <a:off x="15290800" y="1266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112776</xdr:rowOff>
    </xdr:from>
    <xdr:to>
      <xdr:col>21</xdr:col>
      <xdr:colOff>412750</xdr:colOff>
      <xdr:row>75</xdr:row>
      <xdr:rowOff>42926</xdr:rowOff>
    </xdr:to>
    <xdr:sp macro="" textlink="">
      <xdr:nvSpPr>
        <xdr:cNvPr id="453" name="円/楕円 452"/>
        <xdr:cNvSpPr/>
      </xdr:nvSpPr>
      <xdr:spPr>
        <a:xfrm>
          <a:off x="14732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53103</xdr:rowOff>
    </xdr:from>
    <xdr:ext cx="762000" cy="259045"/>
    <xdr:sp macro="" textlink="">
      <xdr:nvSpPr>
        <xdr:cNvPr id="454" name="テキスト ボックス 453"/>
        <xdr:cNvSpPr txBox="1"/>
      </xdr:nvSpPr>
      <xdr:spPr>
        <a:xfrm>
          <a:off x="14401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140208</xdr:rowOff>
    </xdr:from>
    <xdr:to>
      <xdr:col>20</xdr:col>
      <xdr:colOff>209550</xdr:colOff>
      <xdr:row>75</xdr:row>
      <xdr:rowOff>70358</xdr:rowOff>
    </xdr:to>
    <xdr:sp macro="" textlink="">
      <xdr:nvSpPr>
        <xdr:cNvPr id="455" name="円/楕円 454"/>
        <xdr:cNvSpPr/>
      </xdr:nvSpPr>
      <xdr:spPr>
        <a:xfrm>
          <a:off x="13843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80535</xdr:rowOff>
    </xdr:from>
    <xdr:ext cx="762000" cy="259045"/>
    <xdr:sp macro="" textlink="">
      <xdr:nvSpPr>
        <xdr:cNvPr id="456" name="テキスト ボックス 455"/>
        <xdr:cNvSpPr txBox="1"/>
      </xdr:nvSpPr>
      <xdr:spPr>
        <a:xfrm>
          <a:off x="13512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57912</xdr:rowOff>
    </xdr:from>
    <xdr:to>
      <xdr:col>19</xdr:col>
      <xdr:colOff>6350</xdr:colOff>
      <xdr:row>74</xdr:row>
      <xdr:rowOff>159512</xdr:rowOff>
    </xdr:to>
    <xdr:sp macro="" textlink="">
      <xdr:nvSpPr>
        <xdr:cNvPr id="457" name="円/楕円 456"/>
        <xdr:cNvSpPr/>
      </xdr:nvSpPr>
      <xdr:spPr>
        <a:xfrm>
          <a:off x="12954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169689</xdr:rowOff>
    </xdr:from>
    <xdr:ext cx="762000" cy="259045"/>
    <xdr:sp macro="" textlink="">
      <xdr:nvSpPr>
        <xdr:cNvPr id="458" name="テキスト ボックス 457"/>
        <xdr:cNvSpPr txBox="1"/>
      </xdr:nvSpPr>
      <xdr:spPr>
        <a:xfrm>
          <a:off x="12623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石川県小松市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96482</xdr:rowOff>
    </xdr:from>
    <xdr:to>
      <xdr:col>4</xdr:col>
      <xdr:colOff>1117600</xdr:colOff>
      <xdr:row>20</xdr:row>
      <xdr:rowOff>145478</xdr:rowOff>
    </xdr:to>
    <xdr:cxnSp macro="">
      <xdr:nvCxnSpPr>
        <xdr:cNvPr id="45" name="直線コネクタ 44"/>
        <xdr:cNvCxnSpPr/>
      </xdr:nvCxnSpPr>
      <xdr:spPr bwMode="auto">
        <a:xfrm flipV="1">
          <a:off x="5651500" y="2030057"/>
          <a:ext cx="0" cy="1592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117555</xdr:rowOff>
    </xdr:from>
    <xdr:ext cx="762000" cy="259045"/>
    <xdr:sp macro="" textlink="">
      <xdr:nvSpPr>
        <xdr:cNvPr id="46" name="人口1人当たり決算額の推移最小値テキスト130"/>
        <xdr:cNvSpPr txBox="1"/>
      </xdr:nvSpPr>
      <xdr:spPr>
        <a:xfrm>
          <a:off x="5740400" y="359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48,265</a:t>
          </a:r>
          <a:endParaRPr kumimoji="1" lang="ja-JP" altLang="en-US" sz="1000" b="1">
            <a:latin typeface="ＭＳ Ｐゴシック"/>
          </a:endParaRPr>
        </a:p>
      </xdr:txBody>
    </xdr:sp>
    <xdr:clientData/>
  </xdr:oneCellAnchor>
  <xdr:twoCellAnchor>
    <xdr:from>
      <xdr:col>4</xdr:col>
      <xdr:colOff>1028700</xdr:colOff>
      <xdr:row>20</xdr:row>
      <xdr:rowOff>145478</xdr:rowOff>
    </xdr:from>
    <xdr:to>
      <xdr:col>5</xdr:col>
      <xdr:colOff>73025</xdr:colOff>
      <xdr:row>20</xdr:row>
      <xdr:rowOff>145478</xdr:rowOff>
    </xdr:to>
    <xdr:cxnSp macro="">
      <xdr:nvCxnSpPr>
        <xdr:cNvPr id="47" name="直線コネクタ 46"/>
        <xdr:cNvCxnSpPr/>
      </xdr:nvCxnSpPr>
      <xdr:spPr bwMode="auto">
        <a:xfrm>
          <a:off x="5562600" y="36221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11409</xdr:rowOff>
    </xdr:from>
    <xdr:ext cx="762000" cy="259045"/>
    <xdr:sp macro="" textlink="">
      <xdr:nvSpPr>
        <xdr:cNvPr id="48" name="人口1人当たり決算額の推移最大値テキスト130"/>
        <xdr:cNvSpPr txBox="1"/>
      </xdr:nvSpPr>
      <xdr:spPr>
        <a:xfrm>
          <a:off x="5740400" y="177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90,051</a:t>
          </a:r>
          <a:endParaRPr kumimoji="1" lang="ja-JP" altLang="en-US" sz="1000" b="1">
            <a:latin typeface="ＭＳ Ｐゴシック"/>
          </a:endParaRPr>
        </a:p>
      </xdr:txBody>
    </xdr:sp>
    <xdr:clientData/>
  </xdr:oneCellAnchor>
  <xdr:twoCellAnchor>
    <xdr:from>
      <xdr:col>4</xdr:col>
      <xdr:colOff>1028700</xdr:colOff>
      <xdr:row>11</xdr:row>
      <xdr:rowOff>96482</xdr:rowOff>
    </xdr:from>
    <xdr:to>
      <xdr:col>5</xdr:col>
      <xdr:colOff>73025</xdr:colOff>
      <xdr:row>11</xdr:row>
      <xdr:rowOff>96482</xdr:rowOff>
    </xdr:to>
    <xdr:cxnSp macro="">
      <xdr:nvCxnSpPr>
        <xdr:cNvPr id="49" name="直線コネクタ 48"/>
        <xdr:cNvCxnSpPr/>
      </xdr:nvCxnSpPr>
      <xdr:spPr bwMode="auto">
        <a:xfrm>
          <a:off x="5562600" y="2030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25578</xdr:rowOff>
    </xdr:from>
    <xdr:to>
      <xdr:col>4</xdr:col>
      <xdr:colOff>1117600</xdr:colOff>
      <xdr:row>18</xdr:row>
      <xdr:rowOff>48781</xdr:rowOff>
    </xdr:to>
    <xdr:cxnSp macro="">
      <xdr:nvCxnSpPr>
        <xdr:cNvPr id="50" name="直線コネクタ 49"/>
        <xdr:cNvCxnSpPr/>
      </xdr:nvCxnSpPr>
      <xdr:spPr bwMode="auto">
        <a:xfrm>
          <a:off x="5003800" y="3159303"/>
          <a:ext cx="647700" cy="23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155059</xdr:rowOff>
    </xdr:from>
    <xdr:ext cx="762000" cy="259045"/>
    <xdr:sp macro="" textlink="">
      <xdr:nvSpPr>
        <xdr:cNvPr id="51" name="人口1人当たり決算額の推移平均値テキスト130"/>
        <xdr:cNvSpPr txBox="1"/>
      </xdr:nvSpPr>
      <xdr:spPr>
        <a:xfrm>
          <a:off x="5740400" y="2774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138532</xdr:rowOff>
    </xdr:from>
    <xdr:to>
      <xdr:col>5</xdr:col>
      <xdr:colOff>34925</xdr:colOff>
      <xdr:row>17</xdr:row>
      <xdr:rowOff>68682</xdr:rowOff>
    </xdr:to>
    <xdr:sp macro="" textlink="">
      <xdr:nvSpPr>
        <xdr:cNvPr id="52" name="フローチャート : 判断 51"/>
        <xdr:cNvSpPr/>
      </xdr:nvSpPr>
      <xdr:spPr bwMode="auto">
        <a:xfrm>
          <a:off x="5600700" y="292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25578</xdr:rowOff>
    </xdr:from>
    <xdr:to>
      <xdr:col>4</xdr:col>
      <xdr:colOff>469900</xdr:colOff>
      <xdr:row>18</xdr:row>
      <xdr:rowOff>48819</xdr:rowOff>
    </xdr:to>
    <xdr:cxnSp macro="">
      <xdr:nvCxnSpPr>
        <xdr:cNvPr id="53" name="直線コネクタ 52"/>
        <xdr:cNvCxnSpPr/>
      </xdr:nvCxnSpPr>
      <xdr:spPr bwMode="auto">
        <a:xfrm flipV="1">
          <a:off x="4305300" y="3159303"/>
          <a:ext cx="698500" cy="23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136893</xdr:rowOff>
    </xdr:from>
    <xdr:to>
      <xdr:col>4</xdr:col>
      <xdr:colOff>520700</xdr:colOff>
      <xdr:row>17</xdr:row>
      <xdr:rowOff>67043</xdr:rowOff>
    </xdr:to>
    <xdr:sp macro="" textlink="">
      <xdr:nvSpPr>
        <xdr:cNvPr id="54" name="フローチャート : 判断 53"/>
        <xdr:cNvSpPr/>
      </xdr:nvSpPr>
      <xdr:spPr bwMode="auto">
        <a:xfrm>
          <a:off x="4953000" y="292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77220</xdr:rowOff>
    </xdr:from>
    <xdr:ext cx="736600" cy="259045"/>
    <xdr:sp macro="" textlink="">
      <xdr:nvSpPr>
        <xdr:cNvPr id="55" name="テキスト ボックス 54"/>
        <xdr:cNvSpPr txBox="1"/>
      </xdr:nvSpPr>
      <xdr:spPr>
        <a:xfrm>
          <a:off x="4622800" y="269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19406</xdr:rowOff>
    </xdr:from>
    <xdr:to>
      <xdr:col>3</xdr:col>
      <xdr:colOff>904875</xdr:colOff>
      <xdr:row>18</xdr:row>
      <xdr:rowOff>48819</xdr:rowOff>
    </xdr:to>
    <xdr:cxnSp macro="">
      <xdr:nvCxnSpPr>
        <xdr:cNvPr id="56" name="直線コネクタ 55"/>
        <xdr:cNvCxnSpPr/>
      </xdr:nvCxnSpPr>
      <xdr:spPr bwMode="auto">
        <a:xfrm>
          <a:off x="3606800" y="3153131"/>
          <a:ext cx="698500" cy="29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16612</xdr:rowOff>
    </xdr:from>
    <xdr:to>
      <xdr:col>3</xdr:col>
      <xdr:colOff>955675</xdr:colOff>
      <xdr:row>17</xdr:row>
      <xdr:rowOff>118212</xdr:rowOff>
    </xdr:to>
    <xdr:sp macro="" textlink="">
      <xdr:nvSpPr>
        <xdr:cNvPr id="57" name="フローチャート : 判断 56"/>
        <xdr:cNvSpPr/>
      </xdr:nvSpPr>
      <xdr:spPr bwMode="auto">
        <a:xfrm>
          <a:off x="4254500" y="2978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128389</xdr:rowOff>
    </xdr:from>
    <xdr:ext cx="762000" cy="259045"/>
    <xdr:sp macro="" textlink="">
      <xdr:nvSpPr>
        <xdr:cNvPr id="58" name="テキスト ボックス 57"/>
        <xdr:cNvSpPr txBox="1"/>
      </xdr:nvSpPr>
      <xdr:spPr>
        <a:xfrm>
          <a:off x="3924300" y="2747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113932</xdr:rowOff>
    </xdr:from>
    <xdr:to>
      <xdr:col>3</xdr:col>
      <xdr:colOff>206375</xdr:colOff>
      <xdr:row>18</xdr:row>
      <xdr:rowOff>19406</xdr:rowOff>
    </xdr:to>
    <xdr:cxnSp macro="">
      <xdr:nvCxnSpPr>
        <xdr:cNvPr id="59" name="直線コネクタ 58"/>
        <xdr:cNvCxnSpPr/>
      </xdr:nvCxnSpPr>
      <xdr:spPr bwMode="auto">
        <a:xfrm>
          <a:off x="2908300" y="3076207"/>
          <a:ext cx="698500" cy="76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107328</xdr:rowOff>
    </xdr:from>
    <xdr:to>
      <xdr:col>3</xdr:col>
      <xdr:colOff>257175</xdr:colOff>
      <xdr:row>17</xdr:row>
      <xdr:rowOff>37478</xdr:rowOff>
    </xdr:to>
    <xdr:sp macro="" textlink="">
      <xdr:nvSpPr>
        <xdr:cNvPr id="60" name="フローチャート : 判断 59"/>
        <xdr:cNvSpPr/>
      </xdr:nvSpPr>
      <xdr:spPr bwMode="auto">
        <a:xfrm>
          <a:off x="3556000" y="2898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47655</xdr:rowOff>
    </xdr:from>
    <xdr:ext cx="762000" cy="259045"/>
    <xdr:sp macro="" textlink="">
      <xdr:nvSpPr>
        <xdr:cNvPr id="61" name="テキスト ボックス 60"/>
        <xdr:cNvSpPr txBox="1"/>
      </xdr:nvSpPr>
      <xdr:spPr>
        <a:xfrm>
          <a:off x="3225800" y="266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13907</xdr:rowOff>
    </xdr:from>
    <xdr:to>
      <xdr:col>2</xdr:col>
      <xdr:colOff>692150</xdr:colOff>
      <xdr:row>16</xdr:row>
      <xdr:rowOff>115507</xdr:rowOff>
    </xdr:to>
    <xdr:sp macro="" textlink="">
      <xdr:nvSpPr>
        <xdr:cNvPr id="62" name="フローチャート : 判断 61"/>
        <xdr:cNvSpPr/>
      </xdr:nvSpPr>
      <xdr:spPr bwMode="auto">
        <a:xfrm>
          <a:off x="2857500" y="28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125684</xdr:rowOff>
    </xdr:from>
    <xdr:ext cx="762000" cy="259045"/>
    <xdr:sp macro="" textlink="">
      <xdr:nvSpPr>
        <xdr:cNvPr id="63" name="テキスト ボックス 62"/>
        <xdr:cNvSpPr txBox="1"/>
      </xdr:nvSpPr>
      <xdr:spPr>
        <a:xfrm>
          <a:off x="2527300" y="257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169431</xdr:rowOff>
    </xdr:from>
    <xdr:to>
      <xdr:col>5</xdr:col>
      <xdr:colOff>34925</xdr:colOff>
      <xdr:row>18</xdr:row>
      <xdr:rowOff>99581</xdr:rowOff>
    </xdr:to>
    <xdr:sp macro="" textlink="">
      <xdr:nvSpPr>
        <xdr:cNvPr id="69" name="円/楕円 68"/>
        <xdr:cNvSpPr/>
      </xdr:nvSpPr>
      <xdr:spPr bwMode="auto">
        <a:xfrm>
          <a:off x="5600700" y="3131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141508</xdr:rowOff>
    </xdr:from>
    <xdr:ext cx="762000" cy="259045"/>
    <xdr:sp macro="" textlink="">
      <xdr:nvSpPr>
        <xdr:cNvPr id="70" name="人口1人当たり決算額の推移該当値テキスト130"/>
        <xdr:cNvSpPr txBox="1"/>
      </xdr:nvSpPr>
      <xdr:spPr>
        <a:xfrm>
          <a:off x="5740400" y="310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59,803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146228</xdr:rowOff>
    </xdr:from>
    <xdr:to>
      <xdr:col>4</xdr:col>
      <xdr:colOff>520700</xdr:colOff>
      <xdr:row>18</xdr:row>
      <xdr:rowOff>76378</xdr:rowOff>
    </xdr:to>
    <xdr:sp macro="" textlink="">
      <xdr:nvSpPr>
        <xdr:cNvPr id="71" name="円/楕円 70"/>
        <xdr:cNvSpPr/>
      </xdr:nvSpPr>
      <xdr:spPr bwMode="auto">
        <a:xfrm>
          <a:off x="4953000" y="3108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61155</xdr:rowOff>
    </xdr:from>
    <xdr:ext cx="736600" cy="259045"/>
    <xdr:sp macro="" textlink="">
      <xdr:nvSpPr>
        <xdr:cNvPr id="72" name="テキスト ボックス 71"/>
        <xdr:cNvSpPr txBox="1"/>
      </xdr:nvSpPr>
      <xdr:spPr>
        <a:xfrm>
          <a:off x="4622800" y="3194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60,412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169469</xdr:rowOff>
    </xdr:from>
    <xdr:to>
      <xdr:col>3</xdr:col>
      <xdr:colOff>955675</xdr:colOff>
      <xdr:row>18</xdr:row>
      <xdr:rowOff>99619</xdr:rowOff>
    </xdr:to>
    <xdr:sp macro="" textlink="">
      <xdr:nvSpPr>
        <xdr:cNvPr id="73" name="円/楕円 72"/>
        <xdr:cNvSpPr/>
      </xdr:nvSpPr>
      <xdr:spPr bwMode="auto">
        <a:xfrm>
          <a:off x="4254500" y="3131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84396</xdr:rowOff>
    </xdr:from>
    <xdr:ext cx="762000" cy="259045"/>
    <xdr:sp macro="" textlink="">
      <xdr:nvSpPr>
        <xdr:cNvPr id="74" name="テキスト ボックス 73"/>
        <xdr:cNvSpPr txBox="1"/>
      </xdr:nvSpPr>
      <xdr:spPr>
        <a:xfrm>
          <a:off x="3924300" y="321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59,802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140056</xdr:rowOff>
    </xdr:from>
    <xdr:to>
      <xdr:col>3</xdr:col>
      <xdr:colOff>257175</xdr:colOff>
      <xdr:row>18</xdr:row>
      <xdr:rowOff>70206</xdr:rowOff>
    </xdr:to>
    <xdr:sp macro="" textlink="">
      <xdr:nvSpPr>
        <xdr:cNvPr id="75" name="円/楕円 74"/>
        <xdr:cNvSpPr/>
      </xdr:nvSpPr>
      <xdr:spPr bwMode="auto">
        <a:xfrm>
          <a:off x="3556000" y="3102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54983</xdr:rowOff>
    </xdr:from>
    <xdr:ext cx="762000" cy="259045"/>
    <xdr:sp macro="" textlink="">
      <xdr:nvSpPr>
        <xdr:cNvPr id="76" name="テキスト ボックス 75"/>
        <xdr:cNvSpPr txBox="1"/>
      </xdr:nvSpPr>
      <xdr:spPr>
        <a:xfrm>
          <a:off x="3225800" y="318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60,574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63132</xdr:rowOff>
    </xdr:from>
    <xdr:to>
      <xdr:col>2</xdr:col>
      <xdr:colOff>692150</xdr:colOff>
      <xdr:row>17</xdr:row>
      <xdr:rowOff>164732</xdr:rowOff>
    </xdr:to>
    <xdr:sp macro="" textlink="">
      <xdr:nvSpPr>
        <xdr:cNvPr id="77" name="円/楕円 76"/>
        <xdr:cNvSpPr/>
      </xdr:nvSpPr>
      <xdr:spPr bwMode="auto">
        <a:xfrm>
          <a:off x="2857500" y="3025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149509</xdr:rowOff>
    </xdr:from>
    <xdr:ext cx="762000" cy="259045"/>
    <xdr:sp macro="" textlink="">
      <xdr:nvSpPr>
        <xdr:cNvPr id="78" name="テキスト ボックス 77"/>
        <xdr:cNvSpPr txBox="1"/>
      </xdr:nvSpPr>
      <xdr:spPr>
        <a:xfrm>
          <a:off x="2527300" y="311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51529</xdr:rowOff>
    </xdr:from>
    <xdr:to>
      <xdr:col>4</xdr:col>
      <xdr:colOff>1117600</xdr:colOff>
      <xdr:row>37</xdr:row>
      <xdr:rowOff>265630</xdr:rowOff>
    </xdr:to>
    <xdr:cxnSp macro="">
      <xdr:nvCxnSpPr>
        <xdr:cNvPr id="108" name="直線コネクタ 107"/>
        <xdr:cNvCxnSpPr/>
      </xdr:nvCxnSpPr>
      <xdr:spPr bwMode="auto">
        <a:xfrm flipV="1">
          <a:off x="5651500" y="6318979"/>
          <a:ext cx="0" cy="10713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237707</xdr:rowOff>
    </xdr:from>
    <xdr:ext cx="762000" cy="259045"/>
    <xdr:sp macro="" textlink="">
      <xdr:nvSpPr>
        <xdr:cNvPr id="109" name="人口1人当たり決算額の推移最小値テキスト445"/>
        <xdr:cNvSpPr txBox="1"/>
      </xdr:nvSpPr>
      <xdr:spPr>
        <a:xfrm>
          <a:off x="5740400" y="736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-3,245</a:t>
          </a:r>
          <a:endParaRPr kumimoji="1" lang="ja-JP" altLang="en-US" sz="1000" b="1">
            <a:latin typeface="ＭＳ Ｐゴシック"/>
          </a:endParaRPr>
        </a:p>
      </xdr:txBody>
    </xdr:sp>
    <xdr:clientData/>
  </xdr:oneCellAnchor>
  <xdr:twoCellAnchor>
    <xdr:from>
      <xdr:col>4</xdr:col>
      <xdr:colOff>1028700</xdr:colOff>
      <xdr:row>37</xdr:row>
      <xdr:rowOff>265630</xdr:rowOff>
    </xdr:from>
    <xdr:to>
      <xdr:col>5</xdr:col>
      <xdr:colOff>73025</xdr:colOff>
      <xdr:row>37</xdr:row>
      <xdr:rowOff>265630</xdr:rowOff>
    </xdr:to>
    <xdr:cxnSp macro="">
      <xdr:nvCxnSpPr>
        <xdr:cNvPr id="110" name="直線コネクタ 109"/>
        <xdr:cNvCxnSpPr/>
      </xdr:nvCxnSpPr>
      <xdr:spPr bwMode="auto">
        <a:xfrm>
          <a:off x="5562600" y="73903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137906</xdr:rowOff>
    </xdr:from>
    <xdr:ext cx="762000" cy="259045"/>
    <xdr:sp macro="" textlink="">
      <xdr:nvSpPr>
        <xdr:cNvPr id="111" name="人口1人当たり決算額の推移最大値テキスト445"/>
        <xdr:cNvSpPr txBox="1"/>
      </xdr:nvSpPr>
      <xdr:spPr>
        <a:xfrm>
          <a:off x="5740400" y="606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29,561</a:t>
          </a:r>
          <a:endParaRPr kumimoji="1" lang="ja-JP" altLang="en-US" sz="1000" b="1">
            <a:latin typeface="ＭＳ Ｐゴシック"/>
          </a:endParaRPr>
        </a:p>
      </xdr:txBody>
    </xdr:sp>
    <xdr:clientData/>
  </xdr:oneCellAnchor>
  <xdr:twoCellAnchor>
    <xdr:from>
      <xdr:col>4</xdr:col>
      <xdr:colOff>1028700</xdr:colOff>
      <xdr:row>34</xdr:row>
      <xdr:rowOff>51529</xdr:rowOff>
    </xdr:from>
    <xdr:to>
      <xdr:col>5</xdr:col>
      <xdr:colOff>73025</xdr:colOff>
      <xdr:row>34</xdr:row>
      <xdr:rowOff>51529</xdr:rowOff>
    </xdr:to>
    <xdr:cxnSp macro="">
      <xdr:nvCxnSpPr>
        <xdr:cNvPr id="112" name="直線コネクタ 111"/>
        <xdr:cNvCxnSpPr/>
      </xdr:nvCxnSpPr>
      <xdr:spPr bwMode="auto">
        <a:xfrm>
          <a:off x="5562600" y="63189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51529</xdr:rowOff>
    </xdr:from>
    <xdr:to>
      <xdr:col>4</xdr:col>
      <xdr:colOff>1117600</xdr:colOff>
      <xdr:row>34</xdr:row>
      <xdr:rowOff>121220</xdr:rowOff>
    </xdr:to>
    <xdr:cxnSp macro="">
      <xdr:nvCxnSpPr>
        <xdr:cNvPr id="113" name="直線コネクタ 112"/>
        <xdr:cNvCxnSpPr/>
      </xdr:nvCxnSpPr>
      <xdr:spPr bwMode="auto">
        <a:xfrm flipV="1">
          <a:off x="5003800" y="6318979"/>
          <a:ext cx="647700" cy="69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230504</xdr:rowOff>
    </xdr:from>
    <xdr:ext cx="762000" cy="259045"/>
    <xdr:sp macro="" textlink="">
      <xdr:nvSpPr>
        <xdr:cNvPr id="114" name="人口1人当たり決算額の推移平均値テキスト445"/>
        <xdr:cNvSpPr txBox="1"/>
      </xdr:nvSpPr>
      <xdr:spPr>
        <a:xfrm>
          <a:off x="5740400" y="6840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258427</xdr:rowOff>
    </xdr:from>
    <xdr:to>
      <xdr:col>5</xdr:col>
      <xdr:colOff>34925</xdr:colOff>
      <xdr:row>36</xdr:row>
      <xdr:rowOff>17127</xdr:rowOff>
    </xdr:to>
    <xdr:sp macro="" textlink="">
      <xdr:nvSpPr>
        <xdr:cNvPr id="115" name="フローチャート : 判断 114"/>
        <xdr:cNvSpPr/>
      </xdr:nvSpPr>
      <xdr:spPr bwMode="auto">
        <a:xfrm>
          <a:off x="5600700" y="6868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42385</xdr:rowOff>
    </xdr:from>
    <xdr:to>
      <xdr:col>4</xdr:col>
      <xdr:colOff>469900</xdr:colOff>
      <xdr:row>34</xdr:row>
      <xdr:rowOff>121220</xdr:rowOff>
    </xdr:to>
    <xdr:cxnSp macro="">
      <xdr:nvCxnSpPr>
        <xdr:cNvPr id="116" name="直線コネクタ 115"/>
        <xdr:cNvCxnSpPr/>
      </xdr:nvCxnSpPr>
      <xdr:spPr bwMode="auto">
        <a:xfrm>
          <a:off x="4305300" y="6309835"/>
          <a:ext cx="698500" cy="78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241576</xdr:rowOff>
    </xdr:from>
    <xdr:to>
      <xdr:col>4</xdr:col>
      <xdr:colOff>520700</xdr:colOff>
      <xdr:row>36</xdr:row>
      <xdr:rowOff>276</xdr:rowOff>
    </xdr:to>
    <xdr:sp macro="" textlink="">
      <xdr:nvSpPr>
        <xdr:cNvPr id="117" name="フローチャート : 判断 116"/>
        <xdr:cNvSpPr/>
      </xdr:nvSpPr>
      <xdr:spPr bwMode="auto">
        <a:xfrm>
          <a:off x="49530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327953</xdr:rowOff>
    </xdr:from>
    <xdr:ext cx="736600" cy="259045"/>
    <xdr:sp macro="" textlink="">
      <xdr:nvSpPr>
        <xdr:cNvPr id="118" name="テキスト ボックス 117"/>
        <xdr:cNvSpPr txBox="1"/>
      </xdr:nvSpPr>
      <xdr:spPr>
        <a:xfrm>
          <a:off x="4622800" y="6938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322061</xdr:rowOff>
    </xdr:from>
    <xdr:to>
      <xdr:col>3</xdr:col>
      <xdr:colOff>904875</xdr:colOff>
      <xdr:row>34</xdr:row>
      <xdr:rowOff>42385</xdr:rowOff>
    </xdr:to>
    <xdr:cxnSp macro="">
      <xdr:nvCxnSpPr>
        <xdr:cNvPr id="119" name="直線コネクタ 118"/>
        <xdr:cNvCxnSpPr/>
      </xdr:nvCxnSpPr>
      <xdr:spPr bwMode="auto">
        <a:xfrm>
          <a:off x="3606800" y="6246611"/>
          <a:ext cx="698500" cy="63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178482</xdr:rowOff>
    </xdr:from>
    <xdr:to>
      <xdr:col>3</xdr:col>
      <xdr:colOff>955675</xdr:colOff>
      <xdr:row>35</xdr:row>
      <xdr:rowOff>280082</xdr:rowOff>
    </xdr:to>
    <xdr:sp macro="" textlink="">
      <xdr:nvSpPr>
        <xdr:cNvPr id="120" name="フローチャート : 判断 119"/>
        <xdr:cNvSpPr/>
      </xdr:nvSpPr>
      <xdr:spPr bwMode="auto">
        <a:xfrm>
          <a:off x="42545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264859</xdr:rowOff>
    </xdr:from>
    <xdr:ext cx="762000" cy="259045"/>
    <xdr:sp macro="" textlink="">
      <xdr:nvSpPr>
        <xdr:cNvPr id="121" name="テキスト ボックス 120"/>
        <xdr:cNvSpPr txBox="1"/>
      </xdr:nvSpPr>
      <xdr:spPr>
        <a:xfrm>
          <a:off x="3924300" y="687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249562</xdr:rowOff>
    </xdr:from>
    <xdr:to>
      <xdr:col>3</xdr:col>
      <xdr:colOff>206375</xdr:colOff>
      <xdr:row>33</xdr:row>
      <xdr:rowOff>322061</xdr:rowOff>
    </xdr:to>
    <xdr:cxnSp macro="">
      <xdr:nvCxnSpPr>
        <xdr:cNvPr id="122" name="直線コネクタ 121"/>
        <xdr:cNvCxnSpPr/>
      </xdr:nvCxnSpPr>
      <xdr:spPr bwMode="auto">
        <a:xfrm>
          <a:off x="2908300" y="6174112"/>
          <a:ext cx="698500" cy="72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148601</xdr:rowOff>
    </xdr:from>
    <xdr:to>
      <xdr:col>3</xdr:col>
      <xdr:colOff>257175</xdr:colOff>
      <xdr:row>35</xdr:row>
      <xdr:rowOff>250201</xdr:rowOff>
    </xdr:to>
    <xdr:sp macro="" textlink="">
      <xdr:nvSpPr>
        <xdr:cNvPr id="123" name="フローチャート : 判断 122"/>
        <xdr:cNvSpPr/>
      </xdr:nvSpPr>
      <xdr:spPr bwMode="auto">
        <a:xfrm>
          <a:off x="35560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234978</xdr:rowOff>
    </xdr:from>
    <xdr:ext cx="762000" cy="259045"/>
    <xdr:sp macro="" textlink="">
      <xdr:nvSpPr>
        <xdr:cNvPr id="124" name="テキスト ボックス 123"/>
        <xdr:cNvSpPr txBox="1"/>
      </xdr:nvSpPr>
      <xdr:spPr>
        <a:xfrm>
          <a:off x="32258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103240</xdr:rowOff>
    </xdr:from>
    <xdr:to>
      <xdr:col>2</xdr:col>
      <xdr:colOff>692150</xdr:colOff>
      <xdr:row>35</xdr:row>
      <xdr:rowOff>204840</xdr:rowOff>
    </xdr:to>
    <xdr:sp macro="" textlink="">
      <xdr:nvSpPr>
        <xdr:cNvPr id="125" name="フローチャート : 判断 124"/>
        <xdr:cNvSpPr/>
      </xdr:nvSpPr>
      <xdr:spPr bwMode="auto">
        <a:xfrm>
          <a:off x="28575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189617</xdr:rowOff>
    </xdr:from>
    <xdr:ext cx="762000" cy="259045"/>
    <xdr:sp macro="" textlink="">
      <xdr:nvSpPr>
        <xdr:cNvPr id="126" name="テキスト ボックス 125"/>
        <xdr:cNvSpPr txBox="1"/>
      </xdr:nvSpPr>
      <xdr:spPr>
        <a:xfrm>
          <a:off x="2527300" y="67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729</xdr:rowOff>
    </xdr:from>
    <xdr:to>
      <xdr:col>5</xdr:col>
      <xdr:colOff>34925</xdr:colOff>
      <xdr:row>34</xdr:row>
      <xdr:rowOff>102329</xdr:rowOff>
    </xdr:to>
    <xdr:sp macro="" textlink="">
      <xdr:nvSpPr>
        <xdr:cNvPr id="132" name="円/楕円 131"/>
        <xdr:cNvSpPr/>
      </xdr:nvSpPr>
      <xdr:spPr bwMode="auto">
        <a:xfrm>
          <a:off x="5600700" y="6268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290306</xdr:rowOff>
    </xdr:from>
    <xdr:ext cx="762000" cy="259045"/>
    <xdr:sp macro="" textlink="">
      <xdr:nvSpPr>
        <xdr:cNvPr id="133" name="人口1人当たり決算額の推移該当値テキスト445"/>
        <xdr:cNvSpPr txBox="1"/>
      </xdr:nvSpPr>
      <xdr:spPr>
        <a:xfrm>
          <a:off x="5740400" y="62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29,561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70420</xdr:rowOff>
    </xdr:from>
    <xdr:to>
      <xdr:col>4</xdr:col>
      <xdr:colOff>520700</xdr:colOff>
      <xdr:row>34</xdr:row>
      <xdr:rowOff>172020</xdr:rowOff>
    </xdr:to>
    <xdr:sp macro="" textlink="">
      <xdr:nvSpPr>
        <xdr:cNvPr id="134" name="円/楕円 133"/>
        <xdr:cNvSpPr/>
      </xdr:nvSpPr>
      <xdr:spPr bwMode="auto">
        <a:xfrm>
          <a:off x="4953000" y="6337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182197</xdr:rowOff>
    </xdr:from>
    <xdr:ext cx="736600" cy="259045"/>
    <xdr:sp macro="" textlink="">
      <xdr:nvSpPr>
        <xdr:cNvPr id="135" name="テキスト ボックス 134"/>
        <xdr:cNvSpPr txBox="1"/>
      </xdr:nvSpPr>
      <xdr:spPr>
        <a:xfrm>
          <a:off x="4622800" y="6106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27,427</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334485</xdr:rowOff>
    </xdr:from>
    <xdr:to>
      <xdr:col>3</xdr:col>
      <xdr:colOff>955675</xdr:colOff>
      <xdr:row>34</xdr:row>
      <xdr:rowOff>93185</xdr:rowOff>
    </xdr:to>
    <xdr:sp macro="" textlink="">
      <xdr:nvSpPr>
        <xdr:cNvPr id="136" name="円/楕円 135"/>
        <xdr:cNvSpPr/>
      </xdr:nvSpPr>
      <xdr:spPr bwMode="auto">
        <a:xfrm>
          <a:off x="4254500" y="6259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103362</xdr:rowOff>
    </xdr:from>
    <xdr:ext cx="762000" cy="259045"/>
    <xdr:sp macro="" textlink="">
      <xdr:nvSpPr>
        <xdr:cNvPr id="137" name="テキスト ボックス 136"/>
        <xdr:cNvSpPr txBox="1"/>
      </xdr:nvSpPr>
      <xdr:spPr>
        <a:xfrm>
          <a:off x="3924300" y="602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29,841</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271261</xdr:rowOff>
    </xdr:from>
    <xdr:to>
      <xdr:col>3</xdr:col>
      <xdr:colOff>257175</xdr:colOff>
      <xdr:row>34</xdr:row>
      <xdr:rowOff>29961</xdr:rowOff>
    </xdr:to>
    <xdr:sp macro="" textlink="">
      <xdr:nvSpPr>
        <xdr:cNvPr id="138" name="円/楕円 137"/>
        <xdr:cNvSpPr/>
      </xdr:nvSpPr>
      <xdr:spPr bwMode="auto">
        <a:xfrm>
          <a:off x="3556000" y="6195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40138</xdr:rowOff>
    </xdr:from>
    <xdr:ext cx="762000" cy="259045"/>
    <xdr:sp macro="" textlink="">
      <xdr:nvSpPr>
        <xdr:cNvPr id="139" name="テキスト ボックス 138"/>
        <xdr:cNvSpPr txBox="1"/>
      </xdr:nvSpPr>
      <xdr:spPr>
        <a:xfrm>
          <a:off x="3225800" y="596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31,777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198762</xdr:rowOff>
    </xdr:from>
    <xdr:to>
      <xdr:col>2</xdr:col>
      <xdr:colOff>692150</xdr:colOff>
      <xdr:row>33</xdr:row>
      <xdr:rowOff>300362</xdr:rowOff>
    </xdr:to>
    <xdr:sp macro="" textlink="">
      <xdr:nvSpPr>
        <xdr:cNvPr id="140" name="円/楕円 139"/>
        <xdr:cNvSpPr/>
      </xdr:nvSpPr>
      <xdr:spPr bwMode="auto">
        <a:xfrm>
          <a:off x="2857500" y="6123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139089</xdr:rowOff>
    </xdr:from>
    <xdr:ext cx="762000" cy="259045"/>
    <xdr:sp macro="" textlink="">
      <xdr:nvSpPr>
        <xdr:cNvPr id="141" name="テキスト ボックス 140"/>
        <xdr:cNvSpPr txBox="1"/>
      </xdr:nvSpPr>
      <xdr:spPr>
        <a:xfrm>
          <a:off x="2527300" y="589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石川県小松市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108,573
107,044
371.05
42,142,987
41,311,686
593,807
25,015,211
66,589,293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168.8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160084</xdr:rowOff>
    </xdr:from>
    <xdr:to>
      <xdr:col>6</xdr:col>
      <xdr:colOff>510540</xdr:colOff>
      <xdr:row>39</xdr:row>
      <xdr:rowOff>123203</xdr:rowOff>
    </xdr:to>
    <xdr:cxnSp macro="">
      <xdr:nvCxnSpPr>
        <xdr:cNvPr id="56" name="直線コネクタ 55"/>
        <xdr:cNvCxnSpPr/>
      </xdr:nvCxnSpPr>
      <xdr:spPr>
        <a:xfrm flipV="1">
          <a:off x="4633595" y="5303584"/>
          <a:ext cx="1270" cy="1506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127030</xdr:rowOff>
    </xdr:from>
    <xdr:ext cx="534377" cy="259045"/>
    <xdr:sp macro="" textlink="">
      <xdr:nvSpPr>
        <xdr:cNvPr id="57" name="人件費最小値テキスト"/>
        <xdr:cNvSpPr txBox="1"/>
      </xdr:nvSpPr>
      <xdr:spPr>
        <a:xfrm>
          <a:off x="4686300" y="68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37,933</a:t>
          </a:r>
          <a:endParaRPr kumimoji="1" lang="ja-JP" altLang="en-US" sz="1000" b="1">
            <a:latin typeface="ＭＳ Ｐゴシック"/>
          </a:endParaRPr>
        </a:p>
      </xdr:txBody>
    </xdr:sp>
    <xdr:clientData/>
  </xdr:oneCellAnchor>
  <xdr:twoCellAnchor>
    <xdr:from>
      <xdr:col>6</xdr:col>
      <xdr:colOff>422275</xdr:colOff>
      <xdr:row>39</xdr:row>
      <xdr:rowOff>123203</xdr:rowOff>
    </xdr:from>
    <xdr:to>
      <xdr:col>6</xdr:col>
      <xdr:colOff>600075</xdr:colOff>
      <xdr:row>39</xdr:row>
      <xdr:rowOff>123203</xdr:rowOff>
    </xdr:to>
    <xdr:cxnSp macro="">
      <xdr:nvCxnSpPr>
        <xdr:cNvPr id="58" name="直線コネクタ 57"/>
        <xdr:cNvCxnSpPr/>
      </xdr:nvCxnSpPr>
      <xdr:spPr>
        <a:xfrm>
          <a:off x="4546600" y="680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106761</xdr:rowOff>
    </xdr:from>
    <xdr:ext cx="534377" cy="259045"/>
    <xdr:sp macro="" textlink="">
      <xdr:nvSpPr>
        <xdr:cNvPr id="59" name="人件費最大値テキスト"/>
        <xdr:cNvSpPr txBox="1"/>
      </xdr:nvSpPr>
      <xdr:spPr>
        <a:xfrm>
          <a:off x="4686300" y="50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77,465</a:t>
          </a:r>
          <a:endParaRPr kumimoji="1" lang="ja-JP" altLang="en-US" sz="1000" b="1">
            <a:latin typeface="ＭＳ Ｐゴシック"/>
          </a:endParaRPr>
        </a:p>
      </xdr:txBody>
    </xdr:sp>
    <xdr:clientData/>
  </xdr:oneCellAnchor>
  <xdr:twoCellAnchor>
    <xdr:from>
      <xdr:col>6</xdr:col>
      <xdr:colOff>422275</xdr:colOff>
      <xdr:row>30</xdr:row>
      <xdr:rowOff>160084</xdr:rowOff>
    </xdr:from>
    <xdr:to>
      <xdr:col>6</xdr:col>
      <xdr:colOff>600075</xdr:colOff>
      <xdr:row>30</xdr:row>
      <xdr:rowOff>160084</xdr:rowOff>
    </xdr:to>
    <xdr:cxnSp macro="">
      <xdr:nvCxnSpPr>
        <xdr:cNvPr id="60" name="直線コネクタ 59"/>
        <xdr:cNvCxnSpPr/>
      </xdr:nvCxnSpPr>
      <xdr:spPr>
        <a:xfrm>
          <a:off x="4546600" y="530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162370</xdr:rowOff>
    </xdr:from>
    <xdr:to>
      <xdr:col>6</xdr:col>
      <xdr:colOff>511175</xdr:colOff>
      <xdr:row>36</xdr:row>
      <xdr:rowOff>148006</xdr:rowOff>
    </xdr:to>
    <xdr:cxnSp macro="">
      <xdr:nvCxnSpPr>
        <xdr:cNvPr id="61" name="直線コネクタ 60"/>
        <xdr:cNvCxnSpPr/>
      </xdr:nvCxnSpPr>
      <xdr:spPr>
        <a:xfrm>
          <a:off x="3797300" y="6163120"/>
          <a:ext cx="838200" cy="15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72877</xdr:rowOff>
    </xdr:from>
    <xdr:ext cx="534377" cy="259045"/>
    <xdr:sp macro="" textlink="">
      <xdr:nvSpPr>
        <xdr:cNvPr id="62" name="人件費平均値テキスト"/>
        <xdr:cNvSpPr txBox="1"/>
      </xdr:nvSpPr>
      <xdr:spPr>
        <a:xfrm>
          <a:off x="4686300" y="5902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50000</xdr:rowOff>
    </xdr:from>
    <xdr:to>
      <xdr:col>6</xdr:col>
      <xdr:colOff>561975</xdr:colOff>
      <xdr:row>35</xdr:row>
      <xdr:rowOff>151600</xdr:rowOff>
    </xdr:to>
    <xdr:sp macro="" textlink="">
      <xdr:nvSpPr>
        <xdr:cNvPr id="63" name="フローチャート : 判断 62"/>
        <xdr:cNvSpPr/>
      </xdr:nvSpPr>
      <xdr:spPr>
        <a:xfrm>
          <a:off x="45847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133795</xdr:rowOff>
    </xdr:from>
    <xdr:to>
      <xdr:col>5</xdr:col>
      <xdr:colOff>358775</xdr:colOff>
      <xdr:row>35</xdr:row>
      <xdr:rowOff>162370</xdr:rowOff>
    </xdr:to>
    <xdr:cxnSp macro="">
      <xdr:nvCxnSpPr>
        <xdr:cNvPr id="64" name="直線コネクタ 63"/>
        <xdr:cNvCxnSpPr/>
      </xdr:nvCxnSpPr>
      <xdr:spPr>
        <a:xfrm>
          <a:off x="2908300" y="61345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128486</xdr:rowOff>
    </xdr:from>
    <xdr:to>
      <xdr:col>5</xdr:col>
      <xdr:colOff>409575</xdr:colOff>
      <xdr:row>35</xdr:row>
      <xdr:rowOff>58636</xdr:rowOff>
    </xdr:to>
    <xdr:sp macro="" textlink="">
      <xdr:nvSpPr>
        <xdr:cNvPr id="65" name="フローチャート : 判断 64"/>
        <xdr:cNvSpPr/>
      </xdr:nvSpPr>
      <xdr:spPr>
        <a:xfrm>
          <a:off x="3746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75163</xdr:rowOff>
    </xdr:from>
    <xdr:ext cx="534377" cy="259045"/>
    <xdr:sp macro="" textlink="">
      <xdr:nvSpPr>
        <xdr:cNvPr id="66" name="テキスト ボックス 65"/>
        <xdr:cNvSpPr txBox="1"/>
      </xdr:nvSpPr>
      <xdr:spPr>
        <a:xfrm>
          <a:off x="3530111" y="57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37478</xdr:rowOff>
    </xdr:from>
    <xdr:to>
      <xdr:col>4</xdr:col>
      <xdr:colOff>155575</xdr:colOff>
      <xdr:row>35</xdr:row>
      <xdr:rowOff>133795</xdr:rowOff>
    </xdr:to>
    <xdr:cxnSp macro="">
      <xdr:nvCxnSpPr>
        <xdr:cNvPr id="67" name="直線コネクタ 66"/>
        <xdr:cNvCxnSpPr/>
      </xdr:nvCxnSpPr>
      <xdr:spPr>
        <a:xfrm>
          <a:off x="2019300" y="6038228"/>
          <a:ext cx="889000" cy="9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149784</xdr:rowOff>
    </xdr:from>
    <xdr:to>
      <xdr:col>4</xdr:col>
      <xdr:colOff>206375</xdr:colOff>
      <xdr:row>35</xdr:row>
      <xdr:rowOff>79934</xdr:rowOff>
    </xdr:to>
    <xdr:sp macro="" textlink="">
      <xdr:nvSpPr>
        <xdr:cNvPr id="68" name="フローチャート : 判断 67"/>
        <xdr:cNvSpPr/>
      </xdr:nvSpPr>
      <xdr:spPr>
        <a:xfrm>
          <a:off x="2857500" y="5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96461</xdr:rowOff>
    </xdr:from>
    <xdr:ext cx="534377" cy="259045"/>
    <xdr:sp macro="" textlink="">
      <xdr:nvSpPr>
        <xdr:cNvPr id="69" name="テキスト ボックス 68"/>
        <xdr:cNvSpPr txBox="1"/>
      </xdr:nvSpPr>
      <xdr:spPr>
        <a:xfrm>
          <a:off x="2641111" y="575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37478</xdr:rowOff>
    </xdr:from>
    <xdr:to>
      <xdr:col>2</xdr:col>
      <xdr:colOff>638175</xdr:colOff>
      <xdr:row>35</xdr:row>
      <xdr:rowOff>65977</xdr:rowOff>
    </xdr:to>
    <xdr:cxnSp macro="">
      <xdr:nvCxnSpPr>
        <xdr:cNvPr id="70" name="直線コネクタ 69"/>
        <xdr:cNvCxnSpPr/>
      </xdr:nvCxnSpPr>
      <xdr:spPr>
        <a:xfrm flipV="1">
          <a:off x="1130300" y="6038228"/>
          <a:ext cx="8890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38113</xdr:rowOff>
    </xdr:from>
    <xdr:to>
      <xdr:col>3</xdr:col>
      <xdr:colOff>3175</xdr:colOff>
      <xdr:row>34</xdr:row>
      <xdr:rowOff>139713</xdr:rowOff>
    </xdr:to>
    <xdr:sp macro="" textlink="">
      <xdr:nvSpPr>
        <xdr:cNvPr id="71" name="フローチャート : 判断 70"/>
        <xdr:cNvSpPr/>
      </xdr:nvSpPr>
      <xdr:spPr>
        <a:xfrm>
          <a:off x="1968500" y="586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156240</xdr:rowOff>
    </xdr:from>
    <xdr:ext cx="534377" cy="259045"/>
    <xdr:sp macro="" textlink="">
      <xdr:nvSpPr>
        <xdr:cNvPr id="72" name="テキスト ボックス 71"/>
        <xdr:cNvSpPr txBox="1"/>
      </xdr:nvSpPr>
      <xdr:spPr>
        <a:xfrm>
          <a:off x="1752111" y="564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110160</xdr:rowOff>
    </xdr:from>
    <xdr:to>
      <xdr:col>1</xdr:col>
      <xdr:colOff>485775</xdr:colOff>
      <xdr:row>34</xdr:row>
      <xdr:rowOff>40310</xdr:rowOff>
    </xdr:to>
    <xdr:sp macro="" textlink="">
      <xdr:nvSpPr>
        <xdr:cNvPr id="73" name="フローチャート : 判断 72"/>
        <xdr:cNvSpPr/>
      </xdr:nvSpPr>
      <xdr:spPr>
        <a:xfrm>
          <a:off x="1079500" y="576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56837</xdr:rowOff>
    </xdr:from>
    <xdr:ext cx="534377" cy="259045"/>
    <xdr:sp macro="" textlink="">
      <xdr:nvSpPr>
        <xdr:cNvPr id="74" name="テキスト ボックス 73"/>
        <xdr:cNvSpPr txBox="1"/>
      </xdr:nvSpPr>
      <xdr:spPr>
        <a:xfrm>
          <a:off x="863111" y="554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97206</xdr:rowOff>
    </xdr:from>
    <xdr:to>
      <xdr:col>6</xdr:col>
      <xdr:colOff>561975</xdr:colOff>
      <xdr:row>37</xdr:row>
      <xdr:rowOff>27356</xdr:rowOff>
    </xdr:to>
    <xdr:sp macro="" textlink="">
      <xdr:nvSpPr>
        <xdr:cNvPr id="80" name="円/楕円 79"/>
        <xdr:cNvSpPr/>
      </xdr:nvSpPr>
      <xdr:spPr>
        <a:xfrm>
          <a:off x="4584700" y="62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75633</xdr:rowOff>
    </xdr:from>
    <xdr:ext cx="534377" cy="259045"/>
    <xdr:sp macro="" textlink="">
      <xdr:nvSpPr>
        <xdr:cNvPr id="81" name="人件費該当値テキスト"/>
        <xdr:cNvSpPr txBox="1"/>
      </xdr:nvSpPr>
      <xdr:spPr>
        <a:xfrm>
          <a:off x="4686300" y="62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50,782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111570</xdr:rowOff>
    </xdr:from>
    <xdr:to>
      <xdr:col>5</xdr:col>
      <xdr:colOff>409575</xdr:colOff>
      <xdr:row>36</xdr:row>
      <xdr:rowOff>41720</xdr:rowOff>
    </xdr:to>
    <xdr:sp macro="" textlink="">
      <xdr:nvSpPr>
        <xdr:cNvPr id="82" name="円/楕円 81"/>
        <xdr:cNvSpPr/>
      </xdr:nvSpPr>
      <xdr:spPr>
        <a:xfrm>
          <a:off x="3746500" y="611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32847</xdr:rowOff>
    </xdr:from>
    <xdr:ext cx="534377" cy="259045"/>
    <xdr:sp macro="" textlink="">
      <xdr:nvSpPr>
        <xdr:cNvPr id="83" name="テキスト ボックス 82"/>
        <xdr:cNvSpPr txBox="1"/>
      </xdr:nvSpPr>
      <xdr:spPr>
        <a:xfrm>
          <a:off x="3530111" y="620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54,905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82995</xdr:rowOff>
    </xdr:from>
    <xdr:to>
      <xdr:col>4</xdr:col>
      <xdr:colOff>206375</xdr:colOff>
      <xdr:row>36</xdr:row>
      <xdr:rowOff>13145</xdr:rowOff>
    </xdr:to>
    <xdr:sp macro="" textlink="">
      <xdr:nvSpPr>
        <xdr:cNvPr id="84" name="円/楕円 83"/>
        <xdr:cNvSpPr/>
      </xdr:nvSpPr>
      <xdr:spPr>
        <a:xfrm>
          <a:off x="2857500" y="608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4272</xdr:rowOff>
    </xdr:from>
    <xdr:ext cx="534377" cy="259045"/>
    <xdr:sp macro="" textlink="">
      <xdr:nvSpPr>
        <xdr:cNvPr id="85" name="テキスト ボックス 84"/>
        <xdr:cNvSpPr txBox="1"/>
      </xdr:nvSpPr>
      <xdr:spPr>
        <a:xfrm>
          <a:off x="2641111" y="617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55,655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158128</xdr:rowOff>
    </xdr:from>
    <xdr:to>
      <xdr:col>3</xdr:col>
      <xdr:colOff>3175</xdr:colOff>
      <xdr:row>35</xdr:row>
      <xdr:rowOff>88278</xdr:rowOff>
    </xdr:to>
    <xdr:sp macro="" textlink="">
      <xdr:nvSpPr>
        <xdr:cNvPr id="86" name="円/楕円 85"/>
        <xdr:cNvSpPr/>
      </xdr:nvSpPr>
      <xdr:spPr>
        <a:xfrm>
          <a:off x="1968500" y="598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79405</xdr:rowOff>
    </xdr:from>
    <xdr:ext cx="534377" cy="259045"/>
    <xdr:sp macro="" textlink="">
      <xdr:nvSpPr>
        <xdr:cNvPr id="87" name="テキスト ボックス 86"/>
        <xdr:cNvSpPr txBox="1"/>
      </xdr:nvSpPr>
      <xdr:spPr>
        <a:xfrm>
          <a:off x="1752111" y="608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58,183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15177</xdr:rowOff>
    </xdr:from>
    <xdr:to>
      <xdr:col>1</xdr:col>
      <xdr:colOff>485775</xdr:colOff>
      <xdr:row>35</xdr:row>
      <xdr:rowOff>116777</xdr:rowOff>
    </xdr:to>
    <xdr:sp macro="" textlink="">
      <xdr:nvSpPr>
        <xdr:cNvPr id="88" name="円/楕円 87"/>
        <xdr:cNvSpPr/>
      </xdr:nvSpPr>
      <xdr:spPr>
        <a:xfrm>
          <a:off x="1079500" y="601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107904</xdr:rowOff>
    </xdr:from>
    <xdr:ext cx="534377" cy="259045"/>
    <xdr:sp macro="" textlink="">
      <xdr:nvSpPr>
        <xdr:cNvPr id="89" name="テキスト ボックス 88"/>
        <xdr:cNvSpPr txBox="1"/>
      </xdr:nvSpPr>
      <xdr:spPr>
        <a:xfrm>
          <a:off x="863111" y="610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55,661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52212</xdr:rowOff>
    </xdr:from>
    <xdr:to>
      <xdr:col>6</xdr:col>
      <xdr:colOff>510540</xdr:colOff>
      <xdr:row>58</xdr:row>
      <xdr:rowOff>157824</xdr:rowOff>
    </xdr:to>
    <xdr:cxnSp macro="">
      <xdr:nvCxnSpPr>
        <xdr:cNvPr id="116" name="直線コネクタ 115"/>
        <xdr:cNvCxnSpPr/>
      </xdr:nvCxnSpPr>
      <xdr:spPr>
        <a:xfrm flipV="1">
          <a:off x="4633595" y="8624712"/>
          <a:ext cx="1270" cy="1477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161651</xdr:rowOff>
    </xdr:from>
    <xdr:ext cx="534377" cy="259045"/>
    <xdr:sp macro="" textlink="">
      <xdr:nvSpPr>
        <xdr:cNvPr id="117" name="物件費最小値テキスト"/>
        <xdr:cNvSpPr txBox="1"/>
      </xdr:nvSpPr>
      <xdr:spPr>
        <a:xfrm>
          <a:off x="4686300" y="101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33,445</a:t>
          </a:r>
          <a:endParaRPr kumimoji="1" lang="ja-JP" altLang="en-US" sz="1000" b="1">
            <a:latin typeface="ＭＳ Ｐゴシック"/>
          </a:endParaRPr>
        </a:p>
      </xdr:txBody>
    </xdr:sp>
    <xdr:clientData/>
  </xdr:oneCellAnchor>
  <xdr:twoCellAnchor>
    <xdr:from>
      <xdr:col>6</xdr:col>
      <xdr:colOff>422275</xdr:colOff>
      <xdr:row>58</xdr:row>
      <xdr:rowOff>157824</xdr:rowOff>
    </xdr:from>
    <xdr:to>
      <xdr:col>6</xdr:col>
      <xdr:colOff>600075</xdr:colOff>
      <xdr:row>58</xdr:row>
      <xdr:rowOff>157824</xdr:rowOff>
    </xdr:to>
    <xdr:cxnSp macro="">
      <xdr:nvCxnSpPr>
        <xdr:cNvPr id="118" name="直線コネクタ 117"/>
        <xdr:cNvCxnSpPr/>
      </xdr:nvCxnSpPr>
      <xdr:spPr>
        <a:xfrm>
          <a:off x="4546600" y="101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170339</xdr:rowOff>
    </xdr:from>
    <xdr:ext cx="534377" cy="259045"/>
    <xdr:sp macro="" textlink="">
      <xdr:nvSpPr>
        <xdr:cNvPr id="119" name="物件費最大値テキスト"/>
        <xdr:cNvSpPr txBox="1"/>
      </xdr:nvSpPr>
      <xdr:spPr>
        <a:xfrm>
          <a:off x="4686300" y="839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78,679</a:t>
          </a:r>
          <a:endParaRPr kumimoji="1" lang="ja-JP" altLang="en-US" sz="1000" b="1">
            <a:latin typeface="ＭＳ Ｐゴシック"/>
          </a:endParaRPr>
        </a:p>
      </xdr:txBody>
    </xdr:sp>
    <xdr:clientData/>
  </xdr:oneCellAnchor>
  <xdr:twoCellAnchor>
    <xdr:from>
      <xdr:col>6</xdr:col>
      <xdr:colOff>422275</xdr:colOff>
      <xdr:row>50</xdr:row>
      <xdr:rowOff>52212</xdr:rowOff>
    </xdr:from>
    <xdr:to>
      <xdr:col>6</xdr:col>
      <xdr:colOff>600075</xdr:colOff>
      <xdr:row>50</xdr:row>
      <xdr:rowOff>52212</xdr:rowOff>
    </xdr:to>
    <xdr:cxnSp macro="">
      <xdr:nvCxnSpPr>
        <xdr:cNvPr id="120" name="直線コネクタ 119"/>
        <xdr:cNvCxnSpPr/>
      </xdr:nvCxnSpPr>
      <xdr:spPr>
        <a:xfrm>
          <a:off x="4546600" y="862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15243</xdr:rowOff>
    </xdr:from>
    <xdr:to>
      <xdr:col>6</xdr:col>
      <xdr:colOff>511175</xdr:colOff>
      <xdr:row>56</xdr:row>
      <xdr:rowOff>34577</xdr:rowOff>
    </xdr:to>
    <xdr:cxnSp macro="">
      <xdr:nvCxnSpPr>
        <xdr:cNvPr id="121" name="直線コネクタ 120"/>
        <xdr:cNvCxnSpPr/>
      </xdr:nvCxnSpPr>
      <xdr:spPr>
        <a:xfrm>
          <a:off x="3797300" y="9616443"/>
          <a:ext cx="838200" cy="1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20239</xdr:rowOff>
    </xdr:from>
    <xdr:ext cx="534377" cy="259045"/>
    <xdr:sp macro="" textlink="">
      <xdr:nvSpPr>
        <xdr:cNvPr id="122" name="物件費平均値テキスト"/>
        <xdr:cNvSpPr txBox="1"/>
      </xdr:nvSpPr>
      <xdr:spPr>
        <a:xfrm>
          <a:off x="4686300" y="927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168812</xdr:rowOff>
    </xdr:from>
    <xdr:to>
      <xdr:col>6</xdr:col>
      <xdr:colOff>561975</xdr:colOff>
      <xdr:row>55</xdr:row>
      <xdr:rowOff>98962</xdr:rowOff>
    </xdr:to>
    <xdr:sp macro="" textlink="">
      <xdr:nvSpPr>
        <xdr:cNvPr id="123" name="フローチャート : 判断 122"/>
        <xdr:cNvSpPr/>
      </xdr:nvSpPr>
      <xdr:spPr>
        <a:xfrm>
          <a:off x="4584700" y="94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15243</xdr:rowOff>
    </xdr:from>
    <xdr:to>
      <xdr:col>5</xdr:col>
      <xdr:colOff>358775</xdr:colOff>
      <xdr:row>56</xdr:row>
      <xdr:rowOff>134900</xdr:rowOff>
    </xdr:to>
    <xdr:cxnSp macro="">
      <xdr:nvCxnSpPr>
        <xdr:cNvPr id="124" name="直線コネクタ 123"/>
        <xdr:cNvCxnSpPr/>
      </xdr:nvCxnSpPr>
      <xdr:spPr>
        <a:xfrm flipV="1">
          <a:off x="2908300" y="9616443"/>
          <a:ext cx="889000" cy="11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72963</xdr:rowOff>
    </xdr:from>
    <xdr:to>
      <xdr:col>5</xdr:col>
      <xdr:colOff>409575</xdr:colOff>
      <xdr:row>56</xdr:row>
      <xdr:rowOff>3113</xdr:rowOff>
    </xdr:to>
    <xdr:sp macro="" textlink="">
      <xdr:nvSpPr>
        <xdr:cNvPr id="125" name="フローチャート : 判断 124"/>
        <xdr:cNvSpPr/>
      </xdr:nvSpPr>
      <xdr:spPr>
        <a:xfrm>
          <a:off x="3746500" y="950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19640</xdr:rowOff>
    </xdr:from>
    <xdr:ext cx="534377" cy="259045"/>
    <xdr:sp macro="" textlink="">
      <xdr:nvSpPr>
        <xdr:cNvPr id="126" name="テキスト ボックス 125"/>
        <xdr:cNvSpPr txBox="1"/>
      </xdr:nvSpPr>
      <xdr:spPr>
        <a:xfrm>
          <a:off x="3530111" y="927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134900</xdr:rowOff>
    </xdr:from>
    <xdr:to>
      <xdr:col>4</xdr:col>
      <xdr:colOff>155575</xdr:colOff>
      <xdr:row>56</xdr:row>
      <xdr:rowOff>137773</xdr:rowOff>
    </xdr:to>
    <xdr:cxnSp macro="">
      <xdr:nvCxnSpPr>
        <xdr:cNvPr id="127" name="直線コネクタ 126"/>
        <xdr:cNvCxnSpPr/>
      </xdr:nvCxnSpPr>
      <xdr:spPr>
        <a:xfrm flipV="1">
          <a:off x="2019300" y="9736100"/>
          <a:ext cx="8890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157872</xdr:rowOff>
    </xdr:from>
    <xdr:to>
      <xdr:col>4</xdr:col>
      <xdr:colOff>206375</xdr:colOff>
      <xdr:row>56</xdr:row>
      <xdr:rowOff>88022</xdr:rowOff>
    </xdr:to>
    <xdr:sp macro="" textlink="">
      <xdr:nvSpPr>
        <xdr:cNvPr id="128" name="フローチャート : 判断 127"/>
        <xdr:cNvSpPr/>
      </xdr:nvSpPr>
      <xdr:spPr>
        <a:xfrm>
          <a:off x="2857500" y="958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104549</xdr:rowOff>
    </xdr:from>
    <xdr:ext cx="534377" cy="259045"/>
    <xdr:sp macro="" textlink="">
      <xdr:nvSpPr>
        <xdr:cNvPr id="129" name="テキスト ボックス 128"/>
        <xdr:cNvSpPr txBox="1"/>
      </xdr:nvSpPr>
      <xdr:spPr>
        <a:xfrm>
          <a:off x="2641111" y="936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106128</xdr:rowOff>
    </xdr:from>
    <xdr:to>
      <xdr:col>2</xdr:col>
      <xdr:colOff>638175</xdr:colOff>
      <xdr:row>56</xdr:row>
      <xdr:rowOff>137773</xdr:rowOff>
    </xdr:to>
    <xdr:cxnSp macro="">
      <xdr:nvCxnSpPr>
        <xdr:cNvPr id="130" name="直線コネクタ 129"/>
        <xdr:cNvCxnSpPr/>
      </xdr:nvCxnSpPr>
      <xdr:spPr>
        <a:xfrm>
          <a:off x="1130300" y="9707328"/>
          <a:ext cx="889000" cy="3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8759</xdr:rowOff>
    </xdr:from>
    <xdr:to>
      <xdr:col>3</xdr:col>
      <xdr:colOff>3175</xdr:colOff>
      <xdr:row>56</xdr:row>
      <xdr:rowOff>110359</xdr:rowOff>
    </xdr:to>
    <xdr:sp macro="" textlink="">
      <xdr:nvSpPr>
        <xdr:cNvPr id="131" name="フローチャート : 判断 130"/>
        <xdr:cNvSpPr/>
      </xdr:nvSpPr>
      <xdr:spPr>
        <a:xfrm>
          <a:off x="1968500" y="960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126886</xdr:rowOff>
    </xdr:from>
    <xdr:ext cx="534377" cy="259045"/>
    <xdr:sp macro="" textlink="">
      <xdr:nvSpPr>
        <xdr:cNvPr id="132" name="テキスト ボックス 131"/>
        <xdr:cNvSpPr txBox="1"/>
      </xdr:nvSpPr>
      <xdr:spPr>
        <a:xfrm>
          <a:off x="1752111" y="938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146834</xdr:rowOff>
    </xdr:from>
    <xdr:to>
      <xdr:col>1</xdr:col>
      <xdr:colOff>485775</xdr:colOff>
      <xdr:row>56</xdr:row>
      <xdr:rowOff>76984</xdr:rowOff>
    </xdr:to>
    <xdr:sp macro="" textlink="">
      <xdr:nvSpPr>
        <xdr:cNvPr id="133" name="フローチャート : 判断 132"/>
        <xdr:cNvSpPr/>
      </xdr:nvSpPr>
      <xdr:spPr>
        <a:xfrm>
          <a:off x="1079500" y="957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93511</xdr:rowOff>
    </xdr:from>
    <xdr:ext cx="534377" cy="259045"/>
    <xdr:sp macro="" textlink="">
      <xdr:nvSpPr>
        <xdr:cNvPr id="134" name="テキスト ボックス 133"/>
        <xdr:cNvSpPr txBox="1"/>
      </xdr:nvSpPr>
      <xdr:spPr>
        <a:xfrm>
          <a:off x="863111" y="935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155227</xdr:rowOff>
    </xdr:from>
    <xdr:to>
      <xdr:col>6</xdr:col>
      <xdr:colOff>561975</xdr:colOff>
      <xdr:row>56</xdr:row>
      <xdr:rowOff>85377</xdr:rowOff>
    </xdr:to>
    <xdr:sp macro="" textlink="">
      <xdr:nvSpPr>
        <xdr:cNvPr id="140" name="円/楕円 139"/>
        <xdr:cNvSpPr/>
      </xdr:nvSpPr>
      <xdr:spPr>
        <a:xfrm>
          <a:off x="4584700" y="958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133654</xdr:rowOff>
    </xdr:from>
    <xdr:ext cx="534377" cy="259045"/>
    <xdr:sp macro="" textlink="">
      <xdr:nvSpPr>
        <xdr:cNvPr id="141" name="物件費該当値テキスト"/>
        <xdr:cNvSpPr txBox="1"/>
      </xdr:nvSpPr>
      <xdr:spPr>
        <a:xfrm>
          <a:off x="4686300" y="956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47,719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135893</xdr:rowOff>
    </xdr:from>
    <xdr:to>
      <xdr:col>5</xdr:col>
      <xdr:colOff>409575</xdr:colOff>
      <xdr:row>56</xdr:row>
      <xdr:rowOff>66043</xdr:rowOff>
    </xdr:to>
    <xdr:sp macro="" textlink="">
      <xdr:nvSpPr>
        <xdr:cNvPr id="142" name="円/楕円 141"/>
        <xdr:cNvSpPr/>
      </xdr:nvSpPr>
      <xdr:spPr>
        <a:xfrm>
          <a:off x="3746500" y="956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57170</xdr:rowOff>
    </xdr:from>
    <xdr:ext cx="534377" cy="259045"/>
    <xdr:sp macro="" textlink="">
      <xdr:nvSpPr>
        <xdr:cNvPr id="143" name="テキスト ボックス 142"/>
        <xdr:cNvSpPr txBox="1"/>
      </xdr:nvSpPr>
      <xdr:spPr>
        <a:xfrm>
          <a:off x="3530111" y="965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84100</xdr:rowOff>
    </xdr:from>
    <xdr:to>
      <xdr:col>4</xdr:col>
      <xdr:colOff>206375</xdr:colOff>
      <xdr:row>57</xdr:row>
      <xdr:rowOff>14250</xdr:rowOff>
    </xdr:to>
    <xdr:sp macro="" textlink="">
      <xdr:nvSpPr>
        <xdr:cNvPr id="144" name="円/楕円 143"/>
        <xdr:cNvSpPr/>
      </xdr:nvSpPr>
      <xdr:spPr>
        <a:xfrm>
          <a:off x="2857500" y="96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5377</xdr:rowOff>
    </xdr:from>
    <xdr:ext cx="534377" cy="259045"/>
    <xdr:sp macro="" textlink="">
      <xdr:nvSpPr>
        <xdr:cNvPr id="145" name="テキスト ボックス 144"/>
        <xdr:cNvSpPr txBox="1"/>
      </xdr:nvSpPr>
      <xdr:spPr>
        <a:xfrm>
          <a:off x="2641111" y="977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44,647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86973</xdr:rowOff>
    </xdr:from>
    <xdr:to>
      <xdr:col>3</xdr:col>
      <xdr:colOff>3175</xdr:colOff>
      <xdr:row>57</xdr:row>
      <xdr:rowOff>17123</xdr:rowOff>
    </xdr:to>
    <xdr:sp macro="" textlink="">
      <xdr:nvSpPr>
        <xdr:cNvPr id="146" name="円/楕円 145"/>
        <xdr:cNvSpPr/>
      </xdr:nvSpPr>
      <xdr:spPr>
        <a:xfrm>
          <a:off x="1968500" y="968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8250</xdr:rowOff>
    </xdr:from>
    <xdr:ext cx="534377" cy="259045"/>
    <xdr:sp macro="" textlink="">
      <xdr:nvSpPr>
        <xdr:cNvPr id="147" name="テキスト ボックス 146"/>
        <xdr:cNvSpPr txBox="1"/>
      </xdr:nvSpPr>
      <xdr:spPr>
        <a:xfrm>
          <a:off x="1752111" y="978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44,559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55328</xdr:rowOff>
    </xdr:from>
    <xdr:to>
      <xdr:col>1</xdr:col>
      <xdr:colOff>485775</xdr:colOff>
      <xdr:row>56</xdr:row>
      <xdr:rowOff>156928</xdr:rowOff>
    </xdr:to>
    <xdr:sp macro="" textlink="">
      <xdr:nvSpPr>
        <xdr:cNvPr id="148" name="円/楕円 147"/>
        <xdr:cNvSpPr/>
      </xdr:nvSpPr>
      <xdr:spPr>
        <a:xfrm>
          <a:off x="1079500" y="96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148055</xdr:rowOff>
    </xdr:from>
    <xdr:ext cx="534377" cy="259045"/>
    <xdr:sp macro="" textlink="">
      <xdr:nvSpPr>
        <xdr:cNvPr id="149" name="テキスト ボックス 148"/>
        <xdr:cNvSpPr txBox="1"/>
      </xdr:nvSpPr>
      <xdr:spPr>
        <a:xfrm>
          <a:off x="863111" y="974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22951</xdr:rowOff>
    </xdr:from>
    <xdr:to>
      <xdr:col>6</xdr:col>
      <xdr:colOff>510540</xdr:colOff>
      <xdr:row>78</xdr:row>
      <xdr:rowOff>147538</xdr:rowOff>
    </xdr:to>
    <xdr:cxnSp macro="">
      <xdr:nvCxnSpPr>
        <xdr:cNvPr id="175" name="直線コネクタ 174"/>
        <xdr:cNvCxnSpPr/>
      </xdr:nvCxnSpPr>
      <xdr:spPr>
        <a:xfrm flipV="1">
          <a:off x="4633595" y="12024451"/>
          <a:ext cx="1270" cy="14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151365</xdr:rowOff>
    </xdr:from>
    <xdr:ext cx="378565" cy="259045"/>
    <xdr:sp macro="" textlink="">
      <xdr:nvSpPr>
        <xdr:cNvPr id="176" name="維持補修費最小値テキスト"/>
        <xdr:cNvSpPr txBox="1"/>
      </xdr:nvSpPr>
      <xdr:spPr>
        <a:xfrm>
          <a:off x="4686300" y="13524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147538</xdr:rowOff>
    </xdr:from>
    <xdr:to>
      <xdr:col>6</xdr:col>
      <xdr:colOff>600075</xdr:colOff>
      <xdr:row>78</xdr:row>
      <xdr:rowOff>147538</xdr:rowOff>
    </xdr:to>
    <xdr:cxnSp macro="">
      <xdr:nvCxnSpPr>
        <xdr:cNvPr id="177" name="直線コネクタ 176"/>
        <xdr:cNvCxnSpPr/>
      </xdr:nvCxnSpPr>
      <xdr:spPr>
        <a:xfrm>
          <a:off x="4546600" y="1352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141078</xdr:rowOff>
    </xdr:from>
    <xdr:ext cx="469744" cy="259045"/>
    <xdr:sp macro="" textlink="">
      <xdr:nvSpPr>
        <xdr:cNvPr id="178" name="維持補修費最大値テキスト"/>
        <xdr:cNvSpPr txBox="1"/>
      </xdr:nvSpPr>
      <xdr:spPr>
        <a:xfrm>
          <a:off x="4686300" y="1179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9,915</a:t>
          </a:r>
          <a:endParaRPr kumimoji="1" lang="ja-JP" altLang="en-US" sz="1000" b="1">
            <a:latin typeface="ＭＳ Ｐゴシック"/>
          </a:endParaRPr>
        </a:p>
      </xdr:txBody>
    </xdr:sp>
    <xdr:clientData/>
  </xdr:oneCellAnchor>
  <xdr:twoCellAnchor>
    <xdr:from>
      <xdr:col>6</xdr:col>
      <xdr:colOff>422275</xdr:colOff>
      <xdr:row>70</xdr:row>
      <xdr:rowOff>22951</xdr:rowOff>
    </xdr:from>
    <xdr:to>
      <xdr:col>6</xdr:col>
      <xdr:colOff>600075</xdr:colOff>
      <xdr:row>70</xdr:row>
      <xdr:rowOff>22951</xdr:rowOff>
    </xdr:to>
    <xdr:cxnSp macro="">
      <xdr:nvCxnSpPr>
        <xdr:cNvPr id="179" name="直線コネクタ 178"/>
        <xdr:cNvCxnSpPr/>
      </xdr:nvCxnSpPr>
      <xdr:spPr>
        <a:xfrm>
          <a:off x="4546600" y="1202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101981</xdr:rowOff>
    </xdr:from>
    <xdr:to>
      <xdr:col>6</xdr:col>
      <xdr:colOff>511175</xdr:colOff>
      <xdr:row>76</xdr:row>
      <xdr:rowOff>157824</xdr:rowOff>
    </xdr:to>
    <xdr:cxnSp macro="">
      <xdr:nvCxnSpPr>
        <xdr:cNvPr id="180" name="直線コネクタ 179"/>
        <xdr:cNvCxnSpPr/>
      </xdr:nvCxnSpPr>
      <xdr:spPr>
        <a:xfrm>
          <a:off x="3797300" y="13132181"/>
          <a:ext cx="838200" cy="5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118472</xdr:rowOff>
    </xdr:from>
    <xdr:ext cx="469744" cy="259045"/>
    <xdr:sp macro="" textlink="">
      <xdr:nvSpPr>
        <xdr:cNvPr id="181" name="維持補修費平均値テキスト"/>
        <xdr:cNvSpPr txBox="1"/>
      </xdr:nvSpPr>
      <xdr:spPr>
        <a:xfrm>
          <a:off x="4686300" y="1280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95595</xdr:rowOff>
    </xdr:from>
    <xdr:to>
      <xdr:col>6</xdr:col>
      <xdr:colOff>561975</xdr:colOff>
      <xdr:row>76</xdr:row>
      <xdr:rowOff>25744</xdr:rowOff>
    </xdr:to>
    <xdr:sp macro="" textlink="">
      <xdr:nvSpPr>
        <xdr:cNvPr id="182" name="フローチャート : 判断 181"/>
        <xdr:cNvSpPr/>
      </xdr:nvSpPr>
      <xdr:spPr>
        <a:xfrm>
          <a:off x="45847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101981</xdr:rowOff>
    </xdr:from>
    <xdr:to>
      <xdr:col>5</xdr:col>
      <xdr:colOff>358775</xdr:colOff>
      <xdr:row>77</xdr:row>
      <xdr:rowOff>76181</xdr:rowOff>
    </xdr:to>
    <xdr:cxnSp macro="">
      <xdr:nvCxnSpPr>
        <xdr:cNvPr id="183" name="直線コネクタ 182"/>
        <xdr:cNvCxnSpPr/>
      </xdr:nvCxnSpPr>
      <xdr:spPr>
        <a:xfrm flipV="1">
          <a:off x="2908300" y="13132181"/>
          <a:ext cx="889000" cy="14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85634</xdr:rowOff>
    </xdr:from>
    <xdr:to>
      <xdr:col>5</xdr:col>
      <xdr:colOff>409575</xdr:colOff>
      <xdr:row>76</xdr:row>
      <xdr:rowOff>15785</xdr:rowOff>
    </xdr:to>
    <xdr:sp macro="" textlink="">
      <xdr:nvSpPr>
        <xdr:cNvPr id="184" name="フローチャート : 判断 183"/>
        <xdr:cNvSpPr/>
      </xdr:nvSpPr>
      <xdr:spPr>
        <a:xfrm>
          <a:off x="3746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32311</xdr:rowOff>
    </xdr:from>
    <xdr:ext cx="469744" cy="259045"/>
    <xdr:sp macro="" textlink="">
      <xdr:nvSpPr>
        <xdr:cNvPr id="185" name="テキスト ボックス 184"/>
        <xdr:cNvSpPr txBox="1"/>
      </xdr:nvSpPr>
      <xdr:spPr>
        <a:xfrm>
          <a:off x="3562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26870</xdr:rowOff>
    </xdr:from>
    <xdr:to>
      <xdr:col>4</xdr:col>
      <xdr:colOff>155575</xdr:colOff>
      <xdr:row>77</xdr:row>
      <xdr:rowOff>76181</xdr:rowOff>
    </xdr:to>
    <xdr:cxnSp macro="">
      <xdr:nvCxnSpPr>
        <xdr:cNvPr id="186" name="直線コネクタ 185"/>
        <xdr:cNvCxnSpPr/>
      </xdr:nvCxnSpPr>
      <xdr:spPr>
        <a:xfrm>
          <a:off x="2019300" y="13228520"/>
          <a:ext cx="889000" cy="4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122210</xdr:rowOff>
    </xdr:from>
    <xdr:to>
      <xdr:col>4</xdr:col>
      <xdr:colOff>206375</xdr:colOff>
      <xdr:row>76</xdr:row>
      <xdr:rowOff>52360</xdr:rowOff>
    </xdr:to>
    <xdr:sp macro="" textlink="">
      <xdr:nvSpPr>
        <xdr:cNvPr id="187" name="フローチャート : 判断 186"/>
        <xdr:cNvSpPr/>
      </xdr:nvSpPr>
      <xdr:spPr>
        <a:xfrm>
          <a:off x="2857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68887</xdr:rowOff>
    </xdr:from>
    <xdr:ext cx="469744" cy="259045"/>
    <xdr:sp macro="" textlink="">
      <xdr:nvSpPr>
        <xdr:cNvPr id="188" name="テキスト ボックス 187"/>
        <xdr:cNvSpPr txBox="1"/>
      </xdr:nvSpPr>
      <xdr:spPr>
        <a:xfrm>
          <a:off x="2673427"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143945</xdr:rowOff>
    </xdr:from>
    <xdr:to>
      <xdr:col>2</xdr:col>
      <xdr:colOff>638175</xdr:colOff>
      <xdr:row>77</xdr:row>
      <xdr:rowOff>26870</xdr:rowOff>
    </xdr:to>
    <xdr:cxnSp macro="">
      <xdr:nvCxnSpPr>
        <xdr:cNvPr id="189" name="直線コネクタ 188"/>
        <xdr:cNvCxnSpPr/>
      </xdr:nvCxnSpPr>
      <xdr:spPr>
        <a:xfrm>
          <a:off x="1130300" y="13174145"/>
          <a:ext cx="889000" cy="5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114373</xdr:rowOff>
    </xdr:from>
    <xdr:to>
      <xdr:col>3</xdr:col>
      <xdr:colOff>3175</xdr:colOff>
      <xdr:row>76</xdr:row>
      <xdr:rowOff>44523</xdr:rowOff>
    </xdr:to>
    <xdr:sp macro="" textlink="">
      <xdr:nvSpPr>
        <xdr:cNvPr id="190" name="フローチャート : 判断 189"/>
        <xdr:cNvSpPr/>
      </xdr:nvSpPr>
      <xdr:spPr>
        <a:xfrm>
          <a:off x="1968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61050</xdr:rowOff>
    </xdr:from>
    <xdr:ext cx="469744" cy="259045"/>
    <xdr:sp macro="" textlink="">
      <xdr:nvSpPr>
        <xdr:cNvPr id="191" name="テキスト ボックス 190"/>
        <xdr:cNvSpPr txBox="1"/>
      </xdr:nvSpPr>
      <xdr:spPr>
        <a:xfrm>
          <a:off x="1784427"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112413</xdr:rowOff>
    </xdr:from>
    <xdr:to>
      <xdr:col>1</xdr:col>
      <xdr:colOff>485775</xdr:colOff>
      <xdr:row>76</xdr:row>
      <xdr:rowOff>42563</xdr:rowOff>
    </xdr:to>
    <xdr:sp macro="" textlink="">
      <xdr:nvSpPr>
        <xdr:cNvPr id="192" name="フローチャート : 判断 191"/>
        <xdr:cNvSpPr/>
      </xdr:nvSpPr>
      <xdr:spPr>
        <a:xfrm>
          <a:off x="1079500" y="12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59090</xdr:rowOff>
    </xdr:from>
    <xdr:ext cx="469744" cy="259045"/>
    <xdr:sp macro="" textlink="">
      <xdr:nvSpPr>
        <xdr:cNvPr id="193" name="テキスト ボックス 192"/>
        <xdr:cNvSpPr txBox="1"/>
      </xdr:nvSpPr>
      <xdr:spPr>
        <a:xfrm>
          <a:off x="895427" y="1274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107024</xdr:rowOff>
    </xdr:from>
    <xdr:to>
      <xdr:col>6</xdr:col>
      <xdr:colOff>561975</xdr:colOff>
      <xdr:row>77</xdr:row>
      <xdr:rowOff>37174</xdr:rowOff>
    </xdr:to>
    <xdr:sp macro="" textlink="">
      <xdr:nvSpPr>
        <xdr:cNvPr id="199" name="円/楕円 198"/>
        <xdr:cNvSpPr/>
      </xdr:nvSpPr>
      <xdr:spPr>
        <a:xfrm>
          <a:off x="4584700" y="131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85451</xdr:rowOff>
    </xdr:from>
    <xdr:ext cx="469744" cy="259045"/>
    <xdr:sp macro="" textlink="">
      <xdr:nvSpPr>
        <xdr:cNvPr id="200" name="維持補修費該当値テキスト"/>
        <xdr:cNvSpPr txBox="1"/>
      </xdr:nvSpPr>
      <xdr:spPr>
        <a:xfrm>
          <a:off x="4686300" y="1311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51181</xdr:rowOff>
    </xdr:from>
    <xdr:to>
      <xdr:col>5</xdr:col>
      <xdr:colOff>409575</xdr:colOff>
      <xdr:row>76</xdr:row>
      <xdr:rowOff>152781</xdr:rowOff>
    </xdr:to>
    <xdr:sp macro="" textlink="">
      <xdr:nvSpPr>
        <xdr:cNvPr id="201" name="円/楕円 200"/>
        <xdr:cNvSpPr/>
      </xdr:nvSpPr>
      <xdr:spPr>
        <a:xfrm>
          <a:off x="3746500" y="130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143908</xdr:rowOff>
    </xdr:from>
    <xdr:ext cx="469744" cy="259045"/>
    <xdr:sp macro="" textlink="">
      <xdr:nvSpPr>
        <xdr:cNvPr id="202" name="テキスト ボックス 201"/>
        <xdr:cNvSpPr txBox="1"/>
      </xdr:nvSpPr>
      <xdr:spPr>
        <a:xfrm>
          <a:off x="3562427" y="1317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25381</xdr:rowOff>
    </xdr:from>
    <xdr:to>
      <xdr:col>4</xdr:col>
      <xdr:colOff>206375</xdr:colOff>
      <xdr:row>77</xdr:row>
      <xdr:rowOff>126981</xdr:rowOff>
    </xdr:to>
    <xdr:sp macro="" textlink="">
      <xdr:nvSpPr>
        <xdr:cNvPr id="203" name="円/楕円 202"/>
        <xdr:cNvSpPr/>
      </xdr:nvSpPr>
      <xdr:spPr>
        <a:xfrm>
          <a:off x="2857500" y="1322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118108</xdr:rowOff>
    </xdr:from>
    <xdr:ext cx="469744" cy="259045"/>
    <xdr:sp macro="" textlink="">
      <xdr:nvSpPr>
        <xdr:cNvPr id="204" name="テキスト ボックス 203"/>
        <xdr:cNvSpPr txBox="1"/>
      </xdr:nvSpPr>
      <xdr:spPr>
        <a:xfrm>
          <a:off x="2673427" y="1331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147520</xdr:rowOff>
    </xdr:from>
    <xdr:to>
      <xdr:col>3</xdr:col>
      <xdr:colOff>3175</xdr:colOff>
      <xdr:row>77</xdr:row>
      <xdr:rowOff>77670</xdr:rowOff>
    </xdr:to>
    <xdr:sp macro="" textlink="">
      <xdr:nvSpPr>
        <xdr:cNvPr id="205" name="円/楕円 204"/>
        <xdr:cNvSpPr/>
      </xdr:nvSpPr>
      <xdr:spPr>
        <a:xfrm>
          <a:off x="1968500" y="131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68797</xdr:rowOff>
    </xdr:from>
    <xdr:ext cx="469744" cy="259045"/>
    <xdr:sp macro="" textlink="">
      <xdr:nvSpPr>
        <xdr:cNvPr id="206" name="テキスト ボックス 205"/>
        <xdr:cNvSpPr txBox="1"/>
      </xdr:nvSpPr>
      <xdr:spPr>
        <a:xfrm>
          <a:off x="1784427" y="132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93145</xdr:rowOff>
    </xdr:from>
    <xdr:to>
      <xdr:col>1</xdr:col>
      <xdr:colOff>485775</xdr:colOff>
      <xdr:row>77</xdr:row>
      <xdr:rowOff>23295</xdr:rowOff>
    </xdr:to>
    <xdr:sp macro="" textlink="">
      <xdr:nvSpPr>
        <xdr:cNvPr id="207" name="円/楕円 206"/>
        <xdr:cNvSpPr/>
      </xdr:nvSpPr>
      <xdr:spPr>
        <a:xfrm>
          <a:off x="1079500" y="1312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14422</xdr:rowOff>
    </xdr:from>
    <xdr:ext cx="469744" cy="259045"/>
    <xdr:sp macro="" textlink="">
      <xdr:nvSpPr>
        <xdr:cNvPr id="208" name="テキスト ボックス 207"/>
        <xdr:cNvSpPr txBox="1"/>
      </xdr:nvSpPr>
      <xdr:spPr>
        <a:xfrm>
          <a:off x="895427" y="1321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83,349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134579</xdr:rowOff>
    </xdr:from>
    <xdr:to>
      <xdr:col>6</xdr:col>
      <xdr:colOff>510540</xdr:colOff>
      <xdr:row>99</xdr:row>
      <xdr:rowOff>15112</xdr:rowOff>
    </xdr:to>
    <xdr:cxnSp macro="">
      <xdr:nvCxnSpPr>
        <xdr:cNvPr id="231" name="直線コネクタ 230"/>
        <xdr:cNvCxnSpPr/>
      </xdr:nvCxnSpPr>
      <xdr:spPr>
        <a:xfrm flipV="1">
          <a:off x="4633595" y="15565079"/>
          <a:ext cx="1270" cy="142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18939</xdr:rowOff>
    </xdr:from>
    <xdr:ext cx="534377" cy="259045"/>
    <xdr:sp macro="" textlink="">
      <xdr:nvSpPr>
        <xdr:cNvPr id="232" name="扶助費最小値テキスト"/>
        <xdr:cNvSpPr txBox="1"/>
      </xdr:nvSpPr>
      <xdr:spPr>
        <a:xfrm>
          <a:off x="4686300" y="1699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57,950</a:t>
          </a:r>
          <a:endParaRPr kumimoji="1" lang="ja-JP" altLang="en-US" sz="1000" b="1">
            <a:latin typeface="ＭＳ Ｐゴシック"/>
          </a:endParaRPr>
        </a:p>
      </xdr:txBody>
    </xdr:sp>
    <xdr:clientData/>
  </xdr:oneCellAnchor>
  <xdr:twoCellAnchor>
    <xdr:from>
      <xdr:col>6</xdr:col>
      <xdr:colOff>422275</xdr:colOff>
      <xdr:row>99</xdr:row>
      <xdr:rowOff>15112</xdr:rowOff>
    </xdr:from>
    <xdr:to>
      <xdr:col>6</xdr:col>
      <xdr:colOff>600075</xdr:colOff>
      <xdr:row>99</xdr:row>
      <xdr:rowOff>15112</xdr:rowOff>
    </xdr:to>
    <xdr:cxnSp macro="">
      <xdr:nvCxnSpPr>
        <xdr:cNvPr id="233" name="直線コネクタ 232"/>
        <xdr:cNvCxnSpPr/>
      </xdr:nvCxnSpPr>
      <xdr:spPr>
        <a:xfrm>
          <a:off x="4546600" y="1698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81256</xdr:rowOff>
    </xdr:from>
    <xdr:ext cx="599010" cy="259045"/>
    <xdr:sp macro="" textlink="">
      <xdr:nvSpPr>
        <xdr:cNvPr id="234" name="扶助費最大値テキスト"/>
        <xdr:cNvSpPr txBox="1"/>
      </xdr:nvSpPr>
      <xdr:spPr>
        <a:xfrm>
          <a:off x="4686300" y="1534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120,224</a:t>
          </a:r>
          <a:endParaRPr kumimoji="1" lang="ja-JP" altLang="en-US" sz="1000" b="1">
            <a:latin typeface="ＭＳ Ｐゴシック"/>
          </a:endParaRPr>
        </a:p>
      </xdr:txBody>
    </xdr:sp>
    <xdr:clientData/>
  </xdr:oneCellAnchor>
  <xdr:twoCellAnchor>
    <xdr:from>
      <xdr:col>6</xdr:col>
      <xdr:colOff>422275</xdr:colOff>
      <xdr:row>90</xdr:row>
      <xdr:rowOff>134579</xdr:rowOff>
    </xdr:from>
    <xdr:to>
      <xdr:col>6</xdr:col>
      <xdr:colOff>600075</xdr:colOff>
      <xdr:row>90</xdr:row>
      <xdr:rowOff>134579</xdr:rowOff>
    </xdr:to>
    <xdr:cxnSp macro="">
      <xdr:nvCxnSpPr>
        <xdr:cNvPr id="235" name="直線コネクタ 234"/>
        <xdr:cNvCxnSpPr/>
      </xdr:nvCxnSpPr>
      <xdr:spPr>
        <a:xfrm>
          <a:off x="4546600" y="1556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15731</xdr:rowOff>
    </xdr:from>
    <xdr:to>
      <xdr:col>6</xdr:col>
      <xdr:colOff>511175</xdr:colOff>
      <xdr:row>96</xdr:row>
      <xdr:rowOff>17605</xdr:rowOff>
    </xdr:to>
    <xdr:cxnSp macro="">
      <xdr:nvCxnSpPr>
        <xdr:cNvPr id="236" name="直線コネクタ 235"/>
        <xdr:cNvCxnSpPr/>
      </xdr:nvCxnSpPr>
      <xdr:spPr>
        <a:xfrm>
          <a:off x="3797300" y="16474931"/>
          <a:ext cx="8382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13995</xdr:rowOff>
    </xdr:from>
    <xdr:ext cx="534377" cy="259045"/>
    <xdr:sp macro="" textlink="">
      <xdr:nvSpPr>
        <xdr:cNvPr id="237" name="扶助費平均値テキスト"/>
        <xdr:cNvSpPr txBox="1"/>
      </xdr:nvSpPr>
      <xdr:spPr>
        <a:xfrm>
          <a:off x="4686300" y="16473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35568</xdr:rowOff>
    </xdr:from>
    <xdr:to>
      <xdr:col>6</xdr:col>
      <xdr:colOff>561975</xdr:colOff>
      <xdr:row>96</xdr:row>
      <xdr:rowOff>137168</xdr:rowOff>
    </xdr:to>
    <xdr:sp macro="" textlink="">
      <xdr:nvSpPr>
        <xdr:cNvPr id="238" name="フローチャート : 判断 237"/>
        <xdr:cNvSpPr/>
      </xdr:nvSpPr>
      <xdr:spPr>
        <a:xfrm>
          <a:off x="4584700" y="1649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15731</xdr:rowOff>
    </xdr:from>
    <xdr:to>
      <xdr:col>5</xdr:col>
      <xdr:colOff>358775</xdr:colOff>
      <xdr:row>96</xdr:row>
      <xdr:rowOff>126030</xdr:rowOff>
    </xdr:to>
    <xdr:cxnSp macro="">
      <xdr:nvCxnSpPr>
        <xdr:cNvPr id="239" name="直線コネクタ 238"/>
        <xdr:cNvCxnSpPr/>
      </xdr:nvCxnSpPr>
      <xdr:spPr>
        <a:xfrm flipV="1">
          <a:off x="2908300" y="16474931"/>
          <a:ext cx="889000" cy="11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7770</xdr:rowOff>
    </xdr:from>
    <xdr:to>
      <xdr:col>5</xdr:col>
      <xdr:colOff>409575</xdr:colOff>
      <xdr:row>95</xdr:row>
      <xdr:rowOff>109370</xdr:rowOff>
    </xdr:to>
    <xdr:sp macro="" textlink="">
      <xdr:nvSpPr>
        <xdr:cNvPr id="240" name="フローチャート : 判断 239"/>
        <xdr:cNvSpPr/>
      </xdr:nvSpPr>
      <xdr:spPr>
        <a:xfrm>
          <a:off x="3746500" y="1629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125897</xdr:rowOff>
    </xdr:from>
    <xdr:ext cx="534377" cy="259045"/>
    <xdr:sp macro="" textlink="">
      <xdr:nvSpPr>
        <xdr:cNvPr id="241" name="テキスト ボックス 240"/>
        <xdr:cNvSpPr txBox="1"/>
      </xdr:nvSpPr>
      <xdr:spPr>
        <a:xfrm>
          <a:off x="3530111" y="1607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126030</xdr:rowOff>
    </xdr:from>
    <xdr:to>
      <xdr:col>4</xdr:col>
      <xdr:colOff>155575</xdr:colOff>
      <xdr:row>96</xdr:row>
      <xdr:rowOff>169464</xdr:rowOff>
    </xdr:to>
    <xdr:cxnSp macro="">
      <xdr:nvCxnSpPr>
        <xdr:cNvPr id="242" name="直線コネクタ 241"/>
        <xdr:cNvCxnSpPr/>
      </xdr:nvCxnSpPr>
      <xdr:spPr>
        <a:xfrm flipV="1">
          <a:off x="2019300" y="1658523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144450</xdr:rowOff>
    </xdr:from>
    <xdr:to>
      <xdr:col>4</xdr:col>
      <xdr:colOff>206375</xdr:colOff>
      <xdr:row>96</xdr:row>
      <xdr:rowOff>74600</xdr:rowOff>
    </xdr:to>
    <xdr:sp macro="" textlink="">
      <xdr:nvSpPr>
        <xdr:cNvPr id="243" name="フローチャート : 判断 242"/>
        <xdr:cNvSpPr/>
      </xdr:nvSpPr>
      <xdr:spPr>
        <a:xfrm>
          <a:off x="2857500" y="1643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91127</xdr:rowOff>
    </xdr:from>
    <xdr:ext cx="534377" cy="259045"/>
    <xdr:sp macro="" textlink="">
      <xdr:nvSpPr>
        <xdr:cNvPr id="244" name="テキスト ボックス 243"/>
        <xdr:cNvSpPr txBox="1"/>
      </xdr:nvSpPr>
      <xdr:spPr>
        <a:xfrm>
          <a:off x="2641111" y="162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169464</xdr:rowOff>
    </xdr:from>
    <xdr:to>
      <xdr:col>2</xdr:col>
      <xdr:colOff>638175</xdr:colOff>
      <xdr:row>97</xdr:row>
      <xdr:rowOff>8187</xdr:rowOff>
    </xdr:to>
    <xdr:cxnSp macro="">
      <xdr:nvCxnSpPr>
        <xdr:cNvPr id="245" name="直線コネクタ 244"/>
        <xdr:cNvCxnSpPr/>
      </xdr:nvCxnSpPr>
      <xdr:spPr>
        <a:xfrm flipV="1">
          <a:off x="1130300" y="16628664"/>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161618</xdr:rowOff>
    </xdr:from>
    <xdr:to>
      <xdr:col>3</xdr:col>
      <xdr:colOff>3175</xdr:colOff>
      <xdr:row>96</xdr:row>
      <xdr:rowOff>91768</xdr:rowOff>
    </xdr:to>
    <xdr:sp macro="" textlink="">
      <xdr:nvSpPr>
        <xdr:cNvPr id="246" name="フローチャート : 判断 245"/>
        <xdr:cNvSpPr/>
      </xdr:nvSpPr>
      <xdr:spPr>
        <a:xfrm>
          <a:off x="1968500" y="1644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108295</xdr:rowOff>
    </xdr:from>
    <xdr:ext cx="534377" cy="259045"/>
    <xdr:sp macro="" textlink="">
      <xdr:nvSpPr>
        <xdr:cNvPr id="247" name="テキスト ボックス 246"/>
        <xdr:cNvSpPr txBox="1"/>
      </xdr:nvSpPr>
      <xdr:spPr>
        <a:xfrm>
          <a:off x="1752111" y="1622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32048</xdr:rowOff>
    </xdr:from>
    <xdr:to>
      <xdr:col>1</xdr:col>
      <xdr:colOff>485775</xdr:colOff>
      <xdr:row>96</xdr:row>
      <xdr:rowOff>133648</xdr:rowOff>
    </xdr:to>
    <xdr:sp macro="" textlink="">
      <xdr:nvSpPr>
        <xdr:cNvPr id="248" name="フローチャート : 判断 247"/>
        <xdr:cNvSpPr/>
      </xdr:nvSpPr>
      <xdr:spPr>
        <a:xfrm>
          <a:off x="1079500" y="16491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150175</xdr:rowOff>
    </xdr:from>
    <xdr:ext cx="534377" cy="259045"/>
    <xdr:sp macro="" textlink="">
      <xdr:nvSpPr>
        <xdr:cNvPr id="249" name="テキスト ボックス 248"/>
        <xdr:cNvSpPr txBox="1"/>
      </xdr:nvSpPr>
      <xdr:spPr>
        <a:xfrm>
          <a:off x="863111" y="1626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138255</xdr:rowOff>
    </xdr:from>
    <xdr:to>
      <xdr:col>6</xdr:col>
      <xdr:colOff>561975</xdr:colOff>
      <xdr:row>96</xdr:row>
      <xdr:rowOff>68405</xdr:rowOff>
    </xdr:to>
    <xdr:sp macro="" textlink="">
      <xdr:nvSpPr>
        <xdr:cNvPr id="255" name="円/楕円 254"/>
        <xdr:cNvSpPr/>
      </xdr:nvSpPr>
      <xdr:spPr>
        <a:xfrm>
          <a:off x="4584700" y="1642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161132</xdr:rowOff>
    </xdr:from>
    <xdr:ext cx="534377" cy="259045"/>
    <xdr:sp macro="" textlink="">
      <xdr:nvSpPr>
        <xdr:cNvPr id="256" name="扶助費該当値テキスト"/>
        <xdr:cNvSpPr txBox="1"/>
      </xdr:nvSpPr>
      <xdr:spPr>
        <a:xfrm>
          <a:off x="4686300" y="1627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80,341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136381</xdr:rowOff>
    </xdr:from>
    <xdr:to>
      <xdr:col>5</xdr:col>
      <xdr:colOff>409575</xdr:colOff>
      <xdr:row>96</xdr:row>
      <xdr:rowOff>66531</xdr:rowOff>
    </xdr:to>
    <xdr:sp macro="" textlink="">
      <xdr:nvSpPr>
        <xdr:cNvPr id="257" name="円/楕円 256"/>
        <xdr:cNvSpPr/>
      </xdr:nvSpPr>
      <xdr:spPr>
        <a:xfrm>
          <a:off x="3746500" y="164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57658</xdr:rowOff>
    </xdr:from>
    <xdr:ext cx="534377" cy="259045"/>
    <xdr:sp macro="" textlink="">
      <xdr:nvSpPr>
        <xdr:cNvPr id="258" name="テキスト ボックス 257"/>
        <xdr:cNvSpPr txBox="1"/>
      </xdr:nvSpPr>
      <xdr:spPr>
        <a:xfrm>
          <a:off x="3530111" y="1651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80,423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75230</xdr:rowOff>
    </xdr:from>
    <xdr:to>
      <xdr:col>4</xdr:col>
      <xdr:colOff>206375</xdr:colOff>
      <xdr:row>97</xdr:row>
      <xdr:rowOff>5380</xdr:rowOff>
    </xdr:to>
    <xdr:sp macro="" textlink="">
      <xdr:nvSpPr>
        <xdr:cNvPr id="259" name="円/楕円 258"/>
        <xdr:cNvSpPr/>
      </xdr:nvSpPr>
      <xdr:spPr>
        <a:xfrm>
          <a:off x="2857500" y="165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167957</xdr:rowOff>
    </xdr:from>
    <xdr:ext cx="534377" cy="259045"/>
    <xdr:sp macro="" textlink="">
      <xdr:nvSpPr>
        <xdr:cNvPr id="260" name="テキスト ボックス 259"/>
        <xdr:cNvSpPr txBox="1"/>
      </xdr:nvSpPr>
      <xdr:spPr>
        <a:xfrm>
          <a:off x="2641111" y="1662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75,598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118664</xdr:rowOff>
    </xdr:from>
    <xdr:to>
      <xdr:col>3</xdr:col>
      <xdr:colOff>3175</xdr:colOff>
      <xdr:row>97</xdr:row>
      <xdr:rowOff>48814</xdr:rowOff>
    </xdr:to>
    <xdr:sp macro="" textlink="">
      <xdr:nvSpPr>
        <xdr:cNvPr id="261" name="円/楕円 260"/>
        <xdr:cNvSpPr/>
      </xdr:nvSpPr>
      <xdr:spPr>
        <a:xfrm>
          <a:off x="1968500" y="165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39941</xdr:rowOff>
    </xdr:from>
    <xdr:ext cx="534377" cy="259045"/>
    <xdr:sp macro="" textlink="">
      <xdr:nvSpPr>
        <xdr:cNvPr id="262" name="テキスト ボックス 261"/>
        <xdr:cNvSpPr txBox="1"/>
      </xdr:nvSpPr>
      <xdr:spPr>
        <a:xfrm>
          <a:off x="1752111" y="1667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73,698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128837</xdr:rowOff>
    </xdr:from>
    <xdr:to>
      <xdr:col>1</xdr:col>
      <xdr:colOff>485775</xdr:colOff>
      <xdr:row>97</xdr:row>
      <xdr:rowOff>58987</xdr:rowOff>
    </xdr:to>
    <xdr:sp macro="" textlink="">
      <xdr:nvSpPr>
        <xdr:cNvPr id="263" name="円/楕円 262"/>
        <xdr:cNvSpPr/>
      </xdr:nvSpPr>
      <xdr:spPr>
        <a:xfrm>
          <a:off x="1079500" y="1658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50114</xdr:rowOff>
    </xdr:from>
    <xdr:ext cx="534377" cy="259045"/>
    <xdr:sp macro="" textlink="">
      <xdr:nvSpPr>
        <xdr:cNvPr id="264" name="テキスト ボックス 263"/>
        <xdr:cNvSpPr txBox="1"/>
      </xdr:nvSpPr>
      <xdr:spPr>
        <a:xfrm>
          <a:off x="863111" y="1668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52,899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152616</xdr:rowOff>
    </xdr:from>
    <xdr:to>
      <xdr:col>15</xdr:col>
      <xdr:colOff>180340</xdr:colOff>
      <xdr:row>37</xdr:row>
      <xdr:rowOff>158007</xdr:rowOff>
    </xdr:to>
    <xdr:cxnSp macro="">
      <xdr:nvCxnSpPr>
        <xdr:cNvPr id="288" name="直線コネクタ 287"/>
        <xdr:cNvCxnSpPr/>
      </xdr:nvCxnSpPr>
      <xdr:spPr>
        <a:xfrm flipV="1">
          <a:off x="10475595" y="5467566"/>
          <a:ext cx="1270" cy="103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161834</xdr:rowOff>
    </xdr:from>
    <xdr:ext cx="534377" cy="259045"/>
    <xdr:sp macro="" textlink="">
      <xdr:nvSpPr>
        <xdr:cNvPr id="289" name="補助費等最小値テキスト"/>
        <xdr:cNvSpPr txBox="1"/>
      </xdr:nvSpPr>
      <xdr:spPr>
        <a:xfrm>
          <a:off x="10528300" y="65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12,039</a:t>
          </a:r>
          <a:endParaRPr kumimoji="1" lang="ja-JP" altLang="en-US" sz="1000" b="1">
            <a:latin typeface="ＭＳ Ｐゴシック"/>
          </a:endParaRPr>
        </a:p>
      </xdr:txBody>
    </xdr:sp>
    <xdr:clientData/>
  </xdr:oneCellAnchor>
  <xdr:twoCellAnchor>
    <xdr:from>
      <xdr:col>15</xdr:col>
      <xdr:colOff>92075</xdr:colOff>
      <xdr:row>37</xdr:row>
      <xdr:rowOff>158007</xdr:rowOff>
    </xdr:from>
    <xdr:to>
      <xdr:col>15</xdr:col>
      <xdr:colOff>269875</xdr:colOff>
      <xdr:row>37</xdr:row>
      <xdr:rowOff>158007</xdr:rowOff>
    </xdr:to>
    <xdr:cxnSp macro="">
      <xdr:nvCxnSpPr>
        <xdr:cNvPr id="290" name="直線コネクタ 289"/>
        <xdr:cNvCxnSpPr/>
      </xdr:nvCxnSpPr>
      <xdr:spPr>
        <a:xfrm>
          <a:off x="10388600" y="650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99293</xdr:rowOff>
    </xdr:from>
    <xdr:ext cx="534377" cy="259045"/>
    <xdr:sp macro="" textlink="">
      <xdr:nvSpPr>
        <xdr:cNvPr id="291" name="補助費等最大値テキスト"/>
        <xdr:cNvSpPr txBox="1"/>
      </xdr:nvSpPr>
      <xdr:spPr>
        <a:xfrm>
          <a:off x="10528300" y="524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66,322</a:t>
          </a:r>
          <a:endParaRPr kumimoji="1" lang="ja-JP" altLang="en-US" sz="1000" b="1">
            <a:latin typeface="ＭＳ Ｐゴシック"/>
          </a:endParaRPr>
        </a:p>
      </xdr:txBody>
    </xdr:sp>
    <xdr:clientData/>
  </xdr:oneCellAnchor>
  <xdr:twoCellAnchor>
    <xdr:from>
      <xdr:col>15</xdr:col>
      <xdr:colOff>92075</xdr:colOff>
      <xdr:row>31</xdr:row>
      <xdr:rowOff>152616</xdr:rowOff>
    </xdr:from>
    <xdr:to>
      <xdr:col>15</xdr:col>
      <xdr:colOff>269875</xdr:colOff>
      <xdr:row>31</xdr:row>
      <xdr:rowOff>152616</xdr:rowOff>
    </xdr:to>
    <xdr:cxnSp macro="">
      <xdr:nvCxnSpPr>
        <xdr:cNvPr id="292" name="直線コネクタ 291"/>
        <xdr:cNvCxnSpPr/>
      </xdr:nvCxnSpPr>
      <xdr:spPr>
        <a:xfrm>
          <a:off x="10388600" y="546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11303</xdr:rowOff>
    </xdr:from>
    <xdr:to>
      <xdr:col>15</xdr:col>
      <xdr:colOff>180975</xdr:colOff>
      <xdr:row>34</xdr:row>
      <xdr:rowOff>42869</xdr:rowOff>
    </xdr:to>
    <xdr:cxnSp macro="">
      <xdr:nvCxnSpPr>
        <xdr:cNvPr id="293" name="直線コネクタ 292"/>
        <xdr:cNvCxnSpPr/>
      </xdr:nvCxnSpPr>
      <xdr:spPr>
        <a:xfrm flipV="1">
          <a:off x="9639300" y="5840603"/>
          <a:ext cx="838200" cy="3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43400</xdr:rowOff>
    </xdr:from>
    <xdr:ext cx="534377" cy="259045"/>
    <xdr:sp macro="" textlink="">
      <xdr:nvSpPr>
        <xdr:cNvPr id="294" name="補助費等平均値テキスト"/>
        <xdr:cNvSpPr txBox="1"/>
      </xdr:nvSpPr>
      <xdr:spPr>
        <a:xfrm>
          <a:off x="10528300" y="6044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64973</xdr:rowOff>
    </xdr:from>
    <xdr:to>
      <xdr:col>15</xdr:col>
      <xdr:colOff>231775</xdr:colOff>
      <xdr:row>35</xdr:row>
      <xdr:rowOff>166573</xdr:rowOff>
    </xdr:to>
    <xdr:sp macro="" textlink="">
      <xdr:nvSpPr>
        <xdr:cNvPr id="295" name="フローチャート : 判断 294"/>
        <xdr:cNvSpPr/>
      </xdr:nvSpPr>
      <xdr:spPr>
        <a:xfrm>
          <a:off x="104267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42869</xdr:rowOff>
    </xdr:from>
    <xdr:to>
      <xdr:col>14</xdr:col>
      <xdr:colOff>28575</xdr:colOff>
      <xdr:row>34</xdr:row>
      <xdr:rowOff>61804</xdr:rowOff>
    </xdr:to>
    <xdr:cxnSp macro="">
      <xdr:nvCxnSpPr>
        <xdr:cNvPr id="296" name="直線コネクタ 295"/>
        <xdr:cNvCxnSpPr/>
      </xdr:nvCxnSpPr>
      <xdr:spPr>
        <a:xfrm flipV="1">
          <a:off x="8750300" y="5872169"/>
          <a:ext cx="889000" cy="1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68135</xdr:rowOff>
    </xdr:from>
    <xdr:to>
      <xdr:col>14</xdr:col>
      <xdr:colOff>79375</xdr:colOff>
      <xdr:row>35</xdr:row>
      <xdr:rowOff>169735</xdr:rowOff>
    </xdr:to>
    <xdr:sp macro="" textlink="">
      <xdr:nvSpPr>
        <xdr:cNvPr id="297" name="フローチャート : 判断 296"/>
        <xdr:cNvSpPr/>
      </xdr:nvSpPr>
      <xdr:spPr>
        <a:xfrm>
          <a:off x="9588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160862</xdr:rowOff>
    </xdr:from>
    <xdr:ext cx="534377" cy="259045"/>
    <xdr:sp macro="" textlink="">
      <xdr:nvSpPr>
        <xdr:cNvPr id="298" name="テキスト ボックス 297"/>
        <xdr:cNvSpPr txBox="1"/>
      </xdr:nvSpPr>
      <xdr:spPr>
        <a:xfrm>
          <a:off x="9372111" y="61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61804</xdr:rowOff>
    </xdr:from>
    <xdr:to>
      <xdr:col>12</xdr:col>
      <xdr:colOff>511175</xdr:colOff>
      <xdr:row>34</xdr:row>
      <xdr:rowOff>89389</xdr:rowOff>
    </xdr:to>
    <xdr:cxnSp macro="">
      <xdr:nvCxnSpPr>
        <xdr:cNvPr id="299" name="直線コネクタ 298"/>
        <xdr:cNvCxnSpPr/>
      </xdr:nvCxnSpPr>
      <xdr:spPr>
        <a:xfrm flipV="1">
          <a:off x="7861300" y="5891104"/>
          <a:ext cx="889000" cy="2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66116</xdr:rowOff>
    </xdr:from>
    <xdr:to>
      <xdr:col>12</xdr:col>
      <xdr:colOff>561975</xdr:colOff>
      <xdr:row>35</xdr:row>
      <xdr:rowOff>167716</xdr:rowOff>
    </xdr:to>
    <xdr:sp macro="" textlink="">
      <xdr:nvSpPr>
        <xdr:cNvPr id="300" name="フローチャート : 判断 299"/>
        <xdr:cNvSpPr/>
      </xdr:nvSpPr>
      <xdr:spPr>
        <a:xfrm>
          <a:off x="8699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158843</xdr:rowOff>
    </xdr:from>
    <xdr:ext cx="534377" cy="259045"/>
    <xdr:sp macro="" textlink="">
      <xdr:nvSpPr>
        <xdr:cNvPr id="301" name="テキスト ボックス 300"/>
        <xdr:cNvSpPr txBox="1"/>
      </xdr:nvSpPr>
      <xdr:spPr>
        <a:xfrm>
          <a:off x="8483111" y="615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89389</xdr:rowOff>
    </xdr:from>
    <xdr:to>
      <xdr:col>11</xdr:col>
      <xdr:colOff>307975</xdr:colOff>
      <xdr:row>34</xdr:row>
      <xdr:rowOff>127565</xdr:rowOff>
    </xdr:to>
    <xdr:cxnSp macro="">
      <xdr:nvCxnSpPr>
        <xdr:cNvPr id="302" name="直線コネクタ 301"/>
        <xdr:cNvCxnSpPr/>
      </xdr:nvCxnSpPr>
      <xdr:spPr>
        <a:xfrm flipV="1">
          <a:off x="6972300" y="5918689"/>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114274</xdr:rowOff>
    </xdr:from>
    <xdr:to>
      <xdr:col>11</xdr:col>
      <xdr:colOff>358775</xdr:colOff>
      <xdr:row>36</xdr:row>
      <xdr:rowOff>44424</xdr:rowOff>
    </xdr:to>
    <xdr:sp macro="" textlink="">
      <xdr:nvSpPr>
        <xdr:cNvPr id="303" name="フローチャート : 判断 302"/>
        <xdr:cNvSpPr/>
      </xdr:nvSpPr>
      <xdr:spPr>
        <a:xfrm>
          <a:off x="7810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35551</xdr:rowOff>
    </xdr:from>
    <xdr:ext cx="534377" cy="259045"/>
    <xdr:sp macro="" textlink="">
      <xdr:nvSpPr>
        <xdr:cNvPr id="304" name="テキスト ボックス 303"/>
        <xdr:cNvSpPr txBox="1"/>
      </xdr:nvSpPr>
      <xdr:spPr>
        <a:xfrm>
          <a:off x="7594111" y="620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122409</xdr:rowOff>
    </xdr:from>
    <xdr:to>
      <xdr:col>10</xdr:col>
      <xdr:colOff>155575</xdr:colOff>
      <xdr:row>36</xdr:row>
      <xdr:rowOff>52559</xdr:rowOff>
    </xdr:to>
    <xdr:sp macro="" textlink="">
      <xdr:nvSpPr>
        <xdr:cNvPr id="305" name="フローチャート : 判断 304"/>
        <xdr:cNvSpPr/>
      </xdr:nvSpPr>
      <xdr:spPr>
        <a:xfrm>
          <a:off x="6921500" y="612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43686</xdr:rowOff>
    </xdr:from>
    <xdr:ext cx="534377" cy="259045"/>
    <xdr:sp macro="" textlink="">
      <xdr:nvSpPr>
        <xdr:cNvPr id="306" name="テキスト ボックス 305"/>
        <xdr:cNvSpPr txBox="1"/>
      </xdr:nvSpPr>
      <xdr:spPr>
        <a:xfrm>
          <a:off x="6705111" y="621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131953</xdr:rowOff>
    </xdr:from>
    <xdr:to>
      <xdr:col>15</xdr:col>
      <xdr:colOff>231775</xdr:colOff>
      <xdr:row>34</xdr:row>
      <xdr:rowOff>62103</xdr:rowOff>
    </xdr:to>
    <xdr:sp macro="" textlink="">
      <xdr:nvSpPr>
        <xdr:cNvPr id="312" name="円/楕円 311"/>
        <xdr:cNvSpPr/>
      </xdr:nvSpPr>
      <xdr:spPr>
        <a:xfrm>
          <a:off x="10426700" y="57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154830</xdr:rowOff>
    </xdr:from>
    <xdr:ext cx="534377" cy="259045"/>
    <xdr:sp macro="" textlink="">
      <xdr:nvSpPr>
        <xdr:cNvPr id="313" name="補助費等該当値テキスト"/>
        <xdr:cNvSpPr txBox="1"/>
      </xdr:nvSpPr>
      <xdr:spPr>
        <a:xfrm>
          <a:off x="10528300" y="564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46,740</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163519</xdr:rowOff>
    </xdr:from>
    <xdr:to>
      <xdr:col>14</xdr:col>
      <xdr:colOff>79375</xdr:colOff>
      <xdr:row>34</xdr:row>
      <xdr:rowOff>93669</xdr:rowOff>
    </xdr:to>
    <xdr:sp macro="" textlink="">
      <xdr:nvSpPr>
        <xdr:cNvPr id="314" name="円/楕円 313"/>
        <xdr:cNvSpPr/>
      </xdr:nvSpPr>
      <xdr:spPr>
        <a:xfrm>
          <a:off x="9588500" y="582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110196</xdr:rowOff>
    </xdr:from>
    <xdr:ext cx="534377" cy="259045"/>
    <xdr:sp macro="" textlink="">
      <xdr:nvSpPr>
        <xdr:cNvPr id="315" name="テキスト ボックス 314"/>
        <xdr:cNvSpPr txBox="1"/>
      </xdr:nvSpPr>
      <xdr:spPr>
        <a:xfrm>
          <a:off x="9372111" y="559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45,083</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11004</xdr:rowOff>
    </xdr:from>
    <xdr:to>
      <xdr:col>12</xdr:col>
      <xdr:colOff>561975</xdr:colOff>
      <xdr:row>34</xdr:row>
      <xdr:rowOff>112604</xdr:rowOff>
    </xdr:to>
    <xdr:sp macro="" textlink="">
      <xdr:nvSpPr>
        <xdr:cNvPr id="316" name="円/楕円 315"/>
        <xdr:cNvSpPr/>
      </xdr:nvSpPr>
      <xdr:spPr>
        <a:xfrm>
          <a:off x="8699500" y="584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129131</xdr:rowOff>
    </xdr:from>
    <xdr:ext cx="534377" cy="259045"/>
    <xdr:sp macro="" textlink="">
      <xdr:nvSpPr>
        <xdr:cNvPr id="317" name="テキスト ボックス 316"/>
        <xdr:cNvSpPr txBox="1"/>
      </xdr:nvSpPr>
      <xdr:spPr>
        <a:xfrm>
          <a:off x="8483111" y="561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44,089</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38589</xdr:rowOff>
    </xdr:from>
    <xdr:to>
      <xdr:col>11</xdr:col>
      <xdr:colOff>358775</xdr:colOff>
      <xdr:row>34</xdr:row>
      <xdr:rowOff>140189</xdr:rowOff>
    </xdr:to>
    <xdr:sp macro="" textlink="">
      <xdr:nvSpPr>
        <xdr:cNvPr id="318" name="円/楕円 317"/>
        <xdr:cNvSpPr/>
      </xdr:nvSpPr>
      <xdr:spPr>
        <a:xfrm>
          <a:off x="7810500" y="5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156716</xdr:rowOff>
    </xdr:from>
    <xdr:ext cx="534377" cy="259045"/>
    <xdr:sp macro="" textlink="">
      <xdr:nvSpPr>
        <xdr:cNvPr id="319" name="テキスト ボックス 318"/>
        <xdr:cNvSpPr txBox="1"/>
      </xdr:nvSpPr>
      <xdr:spPr>
        <a:xfrm>
          <a:off x="7594111" y="564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42,641</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76765</xdr:rowOff>
    </xdr:from>
    <xdr:to>
      <xdr:col>10</xdr:col>
      <xdr:colOff>155575</xdr:colOff>
      <xdr:row>35</xdr:row>
      <xdr:rowOff>6915</xdr:rowOff>
    </xdr:to>
    <xdr:sp macro="" textlink="">
      <xdr:nvSpPr>
        <xdr:cNvPr id="320" name="円/楕円 319"/>
        <xdr:cNvSpPr/>
      </xdr:nvSpPr>
      <xdr:spPr>
        <a:xfrm>
          <a:off x="6921500" y="590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23442</xdr:rowOff>
    </xdr:from>
    <xdr:ext cx="534377" cy="259045"/>
    <xdr:sp macro="" textlink="">
      <xdr:nvSpPr>
        <xdr:cNvPr id="321" name="テキスト ボックス 320"/>
        <xdr:cNvSpPr txBox="1"/>
      </xdr:nvSpPr>
      <xdr:spPr>
        <a:xfrm>
          <a:off x="6705111" y="56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136385</xdr:rowOff>
    </xdr:from>
    <xdr:to>
      <xdr:col>15</xdr:col>
      <xdr:colOff>180340</xdr:colOff>
      <xdr:row>59</xdr:row>
      <xdr:rowOff>83293</xdr:rowOff>
    </xdr:to>
    <xdr:cxnSp macro="">
      <xdr:nvCxnSpPr>
        <xdr:cNvPr id="346" name="直線コネクタ 345"/>
        <xdr:cNvCxnSpPr/>
      </xdr:nvCxnSpPr>
      <xdr:spPr>
        <a:xfrm flipV="1">
          <a:off x="10475595" y="8880335"/>
          <a:ext cx="1270" cy="1318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87120</xdr:rowOff>
    </xdr:from>
    <xdr:ext cx="534377" cy="259045"/>
    <xdr:sp macro="" textlink="">
      <xdr:nvSpPr>
        <xdr:cNvPr id="347" name="普通建設事業費最小値テキスト"/>
        <xdr:cNvSpPr txBox="1"/>
      </xdr:nvSpPr>
      <xdr:spPr>
        <a:xfrm>
          <a:off x="10528300" y="1020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17,961</a:t>
          </a:r>
          <a:endParaRPr kumimoji="1" lang="ja-JP" altLang="en-US" sz="1000" b="1">
            <a:latin typeface="ＭＳ Ｐゴシック"/>
          </a:endParaRPr>
        </a:p>
      </xdr:txBody>
    </xdr:sp>
    <xdr:clientData/>
  </xdr:oneCellAnchor>
  <xdr:twoCellAnchor>
    <xdr:from>
      <xdr:col>15</xdr:col>
      <xdr:colOff>92075</xdr:colOff>
      <xdr:row>59</xdr:row>
      <xdr:rowOff>83293</xdr:rowOff>
    </xdr:from>
    <xdr:to>
      <xdr:col>15</xdr:col>
      <xdr:colOff>269875</xdr:colOff>
      <xdr:row>59</xdr:row>
      <xdr:rowOff>83293</xdr:rowOff>
    </xdr:to>
    <xdr:cxnSp macro="">
      <xdr:nvCxnSpPr>
        <xdr:cNvPr id="348" name="直線コネクタ 347"/>
        <xdr:cNvCxnSpPr/>
      </xdr:nvCxnSpPr>
      <xdr:spPr>
        <a:xfrm>
          <a:off x="10388600" y="1019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83062</xdr:rowOff>
    </xdr:from>
    <xdr:ext cx="534377" cy="259045"/>
    <xdr:sp macro="" textlink="">
      <xdr:nvSpPr>
        <xdr:cNvPr id="349" name="普通建設事業費最大値テキスト"/>
        <xdr:cNvSpPr txBox="1"/>
      </xdr:nvSpPr>
      <xdr:spPr>
        <a:xfrm>
          <a:off x="10528300" y="865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87,174</a:t>
          </a:r>
          <a:endParaRPr kumimoji="1" lang="ja-JP" altLang="en-US" sz="1000" b="1">
            <a:latin typeface="ＭＳ Ｐゴシック"/>
          </a:endParaRPr>
        </a:p>
      </xdr:txBody>
    </xdr:sp>
    <xdr:clientData/>
  </xdr:oneCellAnchor>
  <xdr:twoCellAnchor>
    <xdr:from>
      <xdr:col>15</xdr:col>
      <xdr:colOff>92075</xdr:colOff>
      <xdr:row>51</xdr:row>
      <xdr:rowOff>136385</xdr:rowOff>
    </xdr:from>
    <xdr:to>
      <xdr:col>15</xdr:col>
      <xdr:colOff>269875</xdr:colOff>
      <xdr:row>51</xdr:row>
      <xdr:rowOff>136385</xdr:rowOff>
    </xdr:to>
    <xdr:cxnSp macro="">
      <xdr:nvCxnSpPr>
        <xdr:cNvPr id="350" name="直線コネクタ 349"/>
        <xdr:cNvCxnSpPr/>
      </xdr:nvCxnSpPr>
      <xdr:spPr>
        <a:xfrm>
          <a:off x="10388600" y="888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91542</xdr:rowOff>
    </xdr:from>
    <xdr:to>
      <xdr:col>15</xdr:col>
      <xdr:colOff>180975</xdr:colOff>
      <xdr:row>55</xdr:row>
      <xdr:rowOff>112649</xdr:rowOff>
    </xdr:to>
    <xdr:cxnSp macro="">
      <xdr:nvCxnSpPr>
        <xdr:cNvPr id="351" name="直線コネクタ 350"/>
        <xdr:cNvCxnSpPr/>
      </xdr:nvCxnSpPr>
      <xdr:spPr>
        <a:xfrm flipV="1">
          <a:off x="9639300" y="9521292"/>
          <a:ext cx="8382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154195</xdr:rowOff>
    </xdr:from>
    <xdr:ext cx="534377" cy="259045"/>
    <xdr:sp macro="" textlink="">
      <xdr:nvSpPr>
        <xdr:cNvPr id="352" name="普通建設事業費平均値テキスト"/>
        <xdr:cNvSpPr txBox="1"/>
      </xdr:nvSpPr>
      <xdr:spPr>
        <a:xfrm>
          <a:off x="10528300" y="9583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4318</xdr:rowOff>
    </xdr:from>
    <xdr:to>
      <xdr:col>15</xdr:col>
      <xdr:colOff>231775</xdr:colOff>
      <xdr:row>56</xdr:row>
      <xdr:rowOff>105918</xdr:rowOff>
    </xdr:to>
    <xdr:sp macro="" textlink="">
      <xdr:nvSpPr>
        <xdr:cNvPr id="353" name="フローチャート : 判断 352"/>
        <xdr:cNvSpPr/>
      </xdr:nvSpPr>
      <xdr:spPr>
        <a:xfrm>
          <a:off x="10426700" y="960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91484</xdr:rowOff>
    </xdr:from>
    <xdr:to>
      <xdr:col>14</xdr:col>
      <xdr:colOff>28575</xdr:colOff>
      <xdr:row>55</xdr:row>
      <xdr:rowOff>112649</xdr:rowOff>
    </xdr:to>
    <xdr:cxnSp macro="">
      <xdr:nvCxnSpPr>
        <xdr:cNvPr id="354" name="直線コネクタ 353"/>
        <xdr:cNvCxnSpPr/>
      </xdr:nvCxnSpPr>
      <xdr:spPr>
        <a:xfrm>
          <a:off x="8750300" y="9006884"/>
          <a:ext cx="889000" cy="53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39275</xdr:rowOff>
    </xdr:from>
    <xdr:to>
      <xdr:col>14</xdr:col>
      <xdr:colOff>79375</xdr:colOff>
      <xdr:row>55</xdr:row>
      <xdr:rowOff>140875</xdr:rowOff>
    </xdr:to>
    <xdr:sp macro="" textlink="">
      <xdr:nvSpPr>
        <xdr:cNvPr id="355" name="フローチャート : 判断 354"/>
        <xdr:cNvSpPr/>
      </xdr:nvSpPr>
      <xdr:spPr>
        <a:xfrm>
          <a:off x="9588500" y="94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157402</xdr:rowOff>
    </xdr:from>
    <xdr:ext cx="534377" cy="259045"/>
    <xdr:sp macro="" textlink="">
      <xdr:nvSpPr>
        <xdr:cNvPr id="356" name="テキスト ボックス 355"/>
        <xdr:cNvSpPr txBox="1"/>
      </xdr:nvSpPr>
      <xdr:spPr>
        <a:xfrm>
          <a:off x="9372111" y="924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91484</xdr:rowOff>
    </xdr:from>
    <xdr:to>
      <xdr:col>12</xdr:col>
      <xdr:colOff>511175</xdr:colOff>
      <xdr:row>53</xdr:row>
      <xdr:rowOff>95752</xdr:rowOff>
    </xdr:to>
    <xdr:cxnSp macro="">
      <xdr:nvCxnSpPr>
        <xdr:cNvPr id="357" name="直線コネクタ 356"/>
        <xdr:cNvCxnSpPr/>
      </xdr:nvCxnSpPr>
      <xdr:spPr>
        <a:xfrm flipV="1">
          <a:off x="7861300" y="9006884"/>
          <a:ext cx="889000" cy="17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91948</xdr:rowOff>
    </xdr:from>
    <xdr:to>
      <xdr:col>12</xdr:col>
      <xdr:colOff>561975</xdr:colOff>
      <xdr:row>56</xdr:row>
      <xdr:rowOff>22098</xdr:rowOff>
    </xdr:to>
    <xdr:sp macro="" textlink="">
      <xdr:nvSpPr>
        <xdr:cNvPr id="358" name="フローチャート : 判断 357"/>
        <xdr:cNvSpPr/>
      </xdr:nvSpPr>
      <xdr:spPr>
        <a:xfrm>
          <a:off x="8699500" y="952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13225</xdr:rowOff>
    </xdr:from>
    <xdr:ext cx="534377" cy="259045"/>
    <xdr:sp macro="" textlink="">
      <xdr:nvSpPr>
        <xdr:cNvPr id="359" name="テキスト ボックス 358"/>
        <xdr:cNvSpPr txBox="1"/>
      </xdr:nvSpPr>
      <xdr:spPr>
        <a:xfrm>
          <a:off x="8483111" y="961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38450</xdr:rowOff>
    </xdr:from>
    <xdr:to>
      <xdr:col>11</xdr:col>
      <xdr:colOff>307975</xdr:colOff>
      <xdr:row>53</xdr:row>
      <xdr:rowOff>95752</xdr:rowOff>
    </xdr:to>
    <xdr:cxnSp macro="">
      <xdr:nvCxnSpPr>
        <xdr:cNvPr id="360" name="直線コネクタ 359"/>
        <xdr:cNvCxnSpPr/>
      </xdr:nvCxnSpPr>
      <xdr:spPr>
        <a:xfrm>
          <a:off x="6972300" y="8953850"/>
          <a:ext cx="889000" cy="22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60458</xdr:rowOff>
    </xdr:from>
    <xdr:to>
      <xdr:col>11</xdr:col>
      <xdr:colOff>358775</xdr:colOff>
      <xdr:row>56</xdr:row>
      <xdr:rowOff>162058</xdr:rowOff>
    </xdr:to>
    <xdr:sp macro="" textlink="">
      <xdr:nvSpPr>
        <xdr:cNvPr id="361" name="フローチャート : 判断 360"/>
        <xdr:cNvSpPr/>
      </xdr:nvSpPr>
      <xdr:spPr>
        <a:xfrm>
          <a:off x="7810500" y="9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153185</xdr:rowOff>
    </xdr:from>
    <xdr:ext cx="534377" cy="259045"/>
    <xdr:sp macro="" textlink="">
      <xdr:nvSpPr>
        <xdr:cNvPr id="362" name="テキスト ボックス 361"/>
        <xdr:cNvSpPr txBox="1"/>
      </xdr:nvSpPr>
      <xdr:spPr>
        <a:xfrm>
          <a:off x="7594111" y="975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99702</xdr:rowOff>
    </xdr:from>
    <xdr:to>
      <xdr:col>10</xdr:col>
      <xdr:colOff>155575</xdr:colOff>
      <xdr:row>57</xdr:row>
      <xdr:rowOff>29852</xdr:rowOff>
    </xdr:to>
    <xdr:sp macro="" textlink="">
      <xdr:nvSpPr>
        <xdr:cNvPr id="363" name="フローチャート : 判断 362"/>
        <xdr:cNvSpPr/>
      </xdr:nvSpPr>
      <xdr:spPr>
        <a:xfrm>
          <a:off x="6921500" y="970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20979</xdr:rowOff>
    </xdr:from>
    <xdr:ext cx="534377" cy="259045"/>
    <xdr:sp macro="" textlink="">
      <xdr:nvSpPr>
        <xdr:cNvPr id="364" name="テキスト ボックス 363"/>
        <xdr:cNvSpPr txBox="1"/>
      </xdr:nvSpPr>
      <xdr:spPr>
        <a:xfrm>
          <a:off x="6705111" y="979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40742</xdr:rowOff>
    </xdr:from>
    <xdr:to>
      <xdr:col>15</xdr:col>
      <xdr:colOff>231775</xdr:colOff>
      <xdr:row>55</xdr:row>
      <xdr:rowOff>142342</xdr:rowOff>
    </xdr:to>
    <xdr:sp macro="" textlink="">
      <xdr:nvSpPr>
        <xdr:cNvPr id="370" name="円/楕円 369"/>
        <xdr:cNvSpPr/>
      </xdr:nvSpPr>
      <xdr:spPr>
        <a:xfrm>
          <a:off x="10426700" y="94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63619</xdr:rowOff>
    </xdr:from>
    <xdr:ext cx="534377" cy="259045"/>
    <xdr:sp macro="" textlink="">
      <xdr:nvSpPr>
        <xdr:cNvPr id="371" name="普通建設事業費該当値テキスト"/>
        <xdr:cNvSpPr txBox="1"/>
      </xdr:nvSpPr>
      <xdr:spPr>
        <a:xfrm>
          <a:off x="10528300" y="932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53,528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61849</xdr:rowOff>
    </xdr:from>
    <xdr:to>
      <xdr:col>14</xdr:col>
      <xdr:colOff>79375</xdr:colOff>
      <xdr:row>55</xdr:row>
      <xdr:rowOff>163449</xdr:rowOff>
    </xdr:to>
    <xdr:sp macro="" textlink="">
      <xdr:nvSpPr>
        <xdr:cNvPr id="372" name="円/楕円 371"/>
        <xdr:cNvSpPr/>
      </xdr:nvSpPr>
      <xdr:spPr>
        <a:xfrm>
          <a:off x="9588500" y="949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154576</xdr:rowOff>
    </xdr:from>
    <xdr:ext cx="534377" cy="259045"/>
    <xdr:sp macro="" textlink="">
      <xdr:nvSpPr>
        <xdr:cNvPr id="373" name="テキスト ボックス 372"/>
        <xdr:cNvSpPr txBox="1"/>
      </xdr:nvSpPr>
      <xdr:spPr>
        <a:xfrm>
          <a:off x="9372111" y="958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52,420</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40684</xdr:rowOff>
    </xdr:from>
    <xdr:to>
      <xdr:col>12</xdr:col>
      <xdr:colOff>561975</xdr:colOff>
      <xdr:row>52</xdr:row>
      <xdr:rowOff>142284</xdr:rowOff>
    </xdr:to>
    <xdr:sp macro="" textlink="">
      <xdr:nvSpPr>
        <xdr:cNvPr id="374" name="円/楕円 373"/>
        <xdr:cNvSpPr/>
      </xdr:nvSpPr>
      <xdr:spPr>
        <a:xfrm>
          <a:off x="8699500" y="895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158811</xdr:rowOff>
    </xdr:from>
    <xdr:ext cx="534377" cy="259045"/>
    <xdr:sp macro="" textlink="">
      <xdr:nvSpPr>
        <xdr:cNvPr id="375" name="テキスト ボックス 374"/>
        <xdr:cNvSpPr txBox="1"/>
      </xdr:nvSpPr>
      <xdr:spPr>
        <a:xfrm>
          <a:off x="8483111" y="873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80,531</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44952</xdr:rowOff>
    </xdr:from>
    <xdr:to>
      <xdr:col>11</xdr:col>
      <xdr:colOff>358775</xdr:colOff>
      <xdr:row>53</xdr:row>
      <xdr:rowOff>146552</xdr:rowOff>
    </xdr:to>
    <xdr:sp macro="" textlink="">
      <xdr:nvSpPr>
        <xdr:cNvPr id="376" name="円/楕円 375"/>
        <xdr:cNvSpPr/>
      </xdr:nvSpPr>
      <xdr:spPr>
        <a:xfrm>
          <a:off x="7810500" y="913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163079</xdr:rowOff>
    </xdr:from>
    <xdr:ext cx="534377" cy="259045"/>
    <xdr:sp macro="" textlink="">
      <xdr:nvSpPr>
        <xdr:cNvPr id="377" name="テキスト ボックス 376"/>
        <xdr:cNvSpPr txBox="1"/>
      </xdr:nvSpPr>
      <xdr:spPr>
        <a:xfrm>
          <a:off x="7594111" y="890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71,307</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159100</xdr:rowOff>
    </xdr:from>
    <xdr:to>
      <xdr:col>10</xdr:col>
      <xdr:colOff>155575</xdr:colOff>
      <xdr:row>52</xdr:row>
      <xdr:rowOff>89250</xdr:rowOff>
    </xdr:to>
    <xdr:sp macro="" textlink="">
      <xdr:nvSpPr>
        <xdr:cNvPr id="378" name="円/楕円 377"/>
        <xdr:cNvSpPr/>
      </xdr:nvSpPr>
      <xdr:spPr>
        <a:xfrm>
          <a:off x="6921500" y="890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50</xdr:row>
      <xdr:rowOff>105777</xdr:rowOff>
    </xdr:from>
    <xdr:ext cx="534377" cy="259045"/>
    <xdr:sp macro="" textlink="">
      <xdr:nvSpPr>
        <xdr:cNvPr id="379" name="テキスト ボックス 378"/>
        <xdr:cNvSpPr txBox="1"/>
      </xdr:nvSpPr>
      <xdr:spPr>
        <a:xfrm>
          <a:off x="6705111" y="867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6693</xdr:rowOff>
    </xdr:from>
    <xdr:to>
      <xdr:col>15</xdr:col>
      <xdr:colOff>180340</xdr:colOff>
      <xdr:row>78</xdr:row>
      <xdr:rowOff>165988</xdr:rowOff>
    </xdr:to>
    <xdr:cxnSp macro="">
      <xdr:nvCxnSpPr>
        <xdr:cNvPr id="403" name="直線コネクタ 402"/>
        <xdr:cNvCxnSpPr/>
      </xdr:nvCxnSpPr>
      <xdr:spPr>
        <a:xfrm flipV="1">
          <a:off x="10475595" y="12008193"/>
          <a:ext cx="1270" cy="153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169815</xdr:rowOff>
    </xdr:from>
    <xdr:ext cx="469744" cy="259045"/>
    <xdr:sp macro="" textlink="">
      <xdr:nvSpPr>
        <xdr:cNvPr id="404" name="普通建設事業費 （ うち新規整備　）最小値テキスト"/>
        <xdr:cNvSpPr txBox="1"/>
      </xdr:nvSpPr>
      <xdr:spPr>
        <a:xfrm>
          <a:off x="10528300" y="1354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1,310</a:t>
          </a:r>
          <a:endParaRPr kumimoji="1" lang="ja-JP" altLang="en-US" sz="1000" b="1">
            <a:latin typeface="ＭＳ Ｐゴシック"/>
          </a:endParaRPr>
        </a:p>
      </xdr:txBody>
    </xdr:sp>
    <xdr:clientData/>
  </xdr:oneCellAnchor>
  <xdr:twoCellAnchor>
    <xdr:from>
      <xdr:col>15</xdr:col>
      <xdr:colOff>92075</xdr:colOff>
      <xdr:row>78</xdr:row>
      <xdr:rowOff>165988</xdr:rowOff>
    </xdr:from>
    <xdr:to>
      <xdr:col>15</xdr:col>
      <xdr:colOff>269875</xdr:colOff>
      <xdr:row>78</xdr:row>
      <xdr:rowOff>165988</xdr:rowOff>
    </xdr:to>
    <xdr:cxnSp macro="">
      <xdr:nvCxnSpPr>
        <xdr:cNvPr id="405" name="直線コネクタ 404"/>
        <xdr:cNvCxnSpPr/>
      </xdr:nvCxnSpPr>
      <xdr:spPr>
        <a:xfrm>
          <a:off x="10388600" y="1353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124820</xdr:rowOff>
    </xdr:from>
    <xdr:ext cx="534377" cy="259045"/>
    <xdr:sp macro="" textlink="">
      <xdr:nvSpPr>
        <xdr:cNvPr id="406" name="普通建設事業費 （ うち新規整備　）最大値テキスト"/>
        <xdr:cNvSpPr txBox="1"/>
      </xdr:nvSpPr>
      <xdr:spPr>
        <a:xfrm>
          <a:off x="10528300" y="1178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41,491</a:t>
          </a:r>
          <a:endParaRPr kumimoji="1" lang="ja-JP" altLang="en-US" sz="1000" b="1">
            <a:latin typeface="ＭＳ Ｐゴシック"/>
          </a:endParaRPr>
        </a:p>
      </xdr:txBody>
    </xdr:sp>
    <xdr:clientData/>
  </xdr:oneCellAnchor>
  <xdr:twoCellAnchor>
    <xdr:from>
      <xdr:col>15</xdr:col>
      <xdr:colOff>92075</xdr:colOff>
      <xdr:row>70</xdr:row>
      <xdr:rowOff>6693</xdr:rowOff>
    </xdr:from>
    <xdr:to>
      <xdr:col>15</xdr:col>
      <xdr:colOff>269875</xdr:colOff>
      <xdr:row>70</xdr:row>
      <xdr:rowOff>6693</xdr:rowOff>
    </xdr:to>
    <xdr:cxnSp macro="">
      <xdr:nvCxnSpPr>
        <xdr:cNvPr id="407" name="直線コネクタ 406"/>
        <xdr:cNvCxnSpPr/>
      </xdr:nvCxnSpPr>
      <xdr:spPr>
        <a:xfrm>
          <a:off x="10388600" y="12008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9322</xdr:rowOff>
    </xdr:from>
    <xdr:to>
      <xdr:col>15</xdr:col>
      <xdr:colOff>180975</xdr:colOff>
      <xdr:row>75</xdr:row>
      <xdr:rowOff>53899</xdr:rowOff>
    </xdr:to>
    <xdr:cxnSp macro="">
      <xdr:nvCxnSpPr>
        <xdr:cNvPr id="408" name="直線コネクタ 407"/>
        <xdr:cNvCxnSpPr/>
      </xdr:nvCxnSpPr>
      <xdr:spPr>
        <a:xfrm flipV="1">
          <a:off x="9639300" y="12868072"/>
          <a:ext cx="8382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44390</xdr:rowOff>
    </xdr:from>
    <xdr:ext cx="534377" cy="259045"/>
    <xdr:sp macro="" textlink="">
      <xdr:nvSpPr>
        <xdr:cNvPr id="409" name="普通建設事業費 （ うち新規整備　）平均値テキスト"/>
        <xdr:cNvSpPr txBox="1"/>
      </xdr:nvSpPr>
      <xdr:spPr>
        <a:xfrm>
          <a:off x="10528300" y="12903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65963</xdr:rowOff>
    </xdr:from>
    <xdr:to>
      <xdr:col>15</xdr:col>
      <xdr:colOff>231775</xdr:colOff>
      <xdr:row>75</xdr:row>
      <xdr:rowOff>167563</xdr:rowOff>
    </xdr:to>
    <xdr:sp macro="" textlink="">
      <xdr:nvSpPr>
        <xdr:cNvPr id="410" name="フローチャート : 判断 409"/>
        <xdr:cNvSpPr/>
      </xdr:nvSpPr>
      <xdr:spPr>
        <a:xfrm>
          <a:off x="10426700" y="1292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74</xdr:row>
      <xdr:rowOff>40894</xdr:rowOff>
    </xdr:from>
    <xdr:to>
      <xdr:col>14</xdr:col>
      <xdr:colOff>79375</xdr:colOff>
      <xdr:row>74</xdr:row>
      <xdr:rowOff>142494</xdr:rowOff>
    </xdr:to>
    <xdr:sp macro="" textlink="">
      <xdr:nvSpPr>
        <xdr:cNvPr id="411" name="フローチャート : 判断 410"/>
        <xdr:cNvSpPr/>
      </xdr:nvSpPr>
      <xdr:spPr>
        <a:xfrm>
          <a:off x="9588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159021</xdr:rowOff>
    </xdr:from>
    <xdr:ext cx="534377" cy="259045"/>
    <xdr:sp macro="" textlink="">
      <xdr:nvSpPr>
        <xdr:cNvPr id="412" name="テキスト ボックス 411"/>
        <xdr:cNvSpPr txBox="1"/>
      </xdr:nvSpPr>
      <xdr:spPr>
        <a:xfrm>
          <a:off x="9372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129972</xdr:rowOff>
    </xdr:from>
    <xdr:to>
      <xdr:col>15</xdr:col>
      <xdr:colOff>231775</xdr:colOff>
      <xdr:row>75</xdr:row>
      <xdr:rowOff>60122</xdr:rowOff>
    </xdr:to>
    <xdr:sp macro="" textlink="">
      <xdr:nvSpPr>
        <xdr:cNvPr id="418" name="円/楕円 417"/>
        <xdr:cNvSpPr/>
      </xdr:nvSpPr>
      <xdr:spPr>
        <a:xfrm>
          <a:off x="10426700" y="1281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152849</xdr:rowOff>
    </xdr:from>
    <xdr:ext cx="534377" cy="259045"/>
    <xdr:sp macro="" textlink="">
      <xdr:nvSpPr>
        <xdr:cNvPr id="419" name="普通建設事業費 （ うち新規整備　）該当値テキスト"/>
        <xdr:cNvSpPr txBox="1"/>
      </xdr:nvSpPr>
      <xdr:spPr>
        <a:xfrm>
          <a:off x="10528300" y="1266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18,922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3099</xdr:rowOff>
    </xdr:from>
    <xdr:to>
      <xdr:col>14</xdr:col>
      <xdr:colOff>79375</xdr:colOff>
      <xdr:row>75</xdr:row>
      <xdr:rowOff>104699</xdr:rowOff>
    </xdr:to>
    <xdr:sp macro="" textlink="">
      <xdr:nvSpPr>
        <xdr:cNvPr id="420" name="円/楕円 419"/>
        <xdr:cNvSpPr/>
      </xdr:nvSpPr>
      <xdr:spPr>
        <a:xfrm>
          <a:off x="9588500" y="1286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95826</xdr:rowOff>
    </xdr:from>
    <xdr:ext cx="534377" cy="259045"/>
    <xdr:sp macro="" textlink="">
      <xdr:nvSpPr>
        <xdr:cNvPr id="421" name="テキスト ボックス 420"/>
        <xdr:cNvSpPr txBox="1"/>
      </xdr:nvSpPr>
      <xdr:spPr>
        <a:xfrm>
          <a:off x="9372111" y="1295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5" name="テキスト ボックス 43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7" name="テキスト ボックス 43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9" name="テキスト ボックス 43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1" name="テキスト ボックス 44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101958</xdr:rowOff>
    </xdr:from>
    <xdr:to>
      <xdr:col>15</xdr:col>
      <xdr:colOff>180340</xdr:colOff>
      <xdr:row>98</xdr:row>
      <xdr:rowOff>25766</xdr:rowOff>
    </xdr:to>
    <xdr:cxnSp macro="">
      <xdr:nvCxnSpPr>
        <xdr:cNvPr id="443" name="直線コネクタ 442"/>
        <xdr:cNvCxnSpPr/>
      </xdr:nvCxnSpPr>
      <xdr:spPr>
        <a:xfrm flipV="1">
          <a:off x="10475595" y="15532458"/>
          <a:ext cx="1270" cy="129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29593</xdr:rowOff>
    </xdr:from>
    <xdr:ext cx="469744" cy="259045"/>
    <xdr:sp macro="" textlink="">
      <xdr:nvSpPr>
        <xdr:cNvPr id="444" name="普通建設事業費 （ うち更新整備　）最小値テキスト"/>
        <xdr:cNvSpPr txBox="1"/>
      </xdr:nvSpPr>
      <xdr:spPr>
        <a:xfrm>
          <a:off x="10528300" y="1683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4,984</a:t>
          </a:r>
          <a:endParaRPr kumimoji="1" lang="ja-JP" altLang="en-US" sz="1000" b="1">
            <a:latin typeface="ＭＳ Ｐゴシック"/>
          </a:endParaRPr>
        </a:p>
      </xdr:txBody>
    </xdr:sp>
    <xdr:clientData/>
  </xdr:oneCellAnchor>
  <xdr:twoCellAnchor>
    <xdr:from>
      <xdr:col>15</xdr:col>
      <xdr:colOff>92075</xdr:colOff>
      <xdr:row>98</xdr:row>
      <xdr:rowOff>25766</xdr:rowOff>
    </xdr:from>
    <xdr:to>
      <xdr:col>15</xdr:col>
      <xdr:colOff>269875</xdr:colOff>
      <xdr:row>98</xdr:row>
      <xdr:rowOff>25766</xdr:rowOff>
    </xdr:to>
    <xdr:cxnSp macro="">
      <xdr:nvCxnSpPr>
        <xdr:cNvPr id="445" name="直線コネクタ 444"/>
        <xdr:cNvCxnSpPr/>
      </xdr:nvCxnSpPr>
      <xdr:spPr>
        <a:xfrm>
          <a:off x="10388600" y="168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48635</xdr:rowOff>
    </xdr:from>
    <xdr:ext cx="534377" cy="259045"/>
    <xdr:sp macro="" textlink="">
      <xdr:nvSpPr>
        <xdr:cNvPr id="446" name="普通建設事業費 （ うち更新整備　）最大値テキスト"/>
        <xdr:cNvSpPr txBox="1"/>
      </xdr:nvSpPr>
      <xdr:spPr>
        <a:xfrm>
          <a:off x="10528300" y="1530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61,651</a:t>
          </a:r>
          <a:endParaRPr kumimoji="1" lang="ja-JP" altLang="en-US" sz="1000" b="1">
            <a:latin typeface="ＭＳ Ｐゴシック"/>
          </a:endParaRPr>
        </a:p>
      </xdr:txBody>
    </xdr:sp>
    <xdr:clientData/>
  </xdr:oneCellAnchor>
  <xdr:twoCellAnchor>
    <xdr:from>
      <xdr:col>15</xdr:col>
      <xdr:colOff>92075</xdr:colOff>
      <xdr:row>90</xdr:row>
      <xdr:rowOff>101958</xdr:rowOff>
    </xdr:from>
    <xdr:to>
      <xdr:col>15</xdr:col>
      <xdr:colOff>269875</xdr:colOff>
      <xdr:row>90</xdr:row>
      <xdr:rowOff>101958</xdr:rowOff>
    </xdr:to>
    <xdr:cxnSp macro="">
      <xdr:nvCxnSpPr>
        <xdr:cNvPr id="447" name="直線コネクタ 446"/>
        <xdr:cNvCxnSpPr/>
      </xdr:nvCxnSpPr>
      <xdr:spPr>
        <a:xfrm>
          <a:off x="10388600" y="1553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15914</xdr:rowOff>
    </xdr:from>
    <xdr:to>
      <xdr:col>15</xdr:col>
      <xdr:colOff>180975</xdr:colOff>
      <xdr:row>96</xdr:row>
      <xdr:rowOff>92859</xdr:rowOff>
    </xdr:to>
    <xdr:cxnSp macro="">
      <xdr:nvCxnSpPr>
        <xdr:cNvPr id="448" name="直線コネクタ 447"/>
        <xdr:cNvCxnSpPr/>
      </xdr:nvCxnSpPr>
      <xdr:spPr>
        <a:xfrm flipV="1">
          <a:off x="9639300" y="16475114"/>
          <a:ext cx="838200" cy="7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152857</xdr:rowOff>
    </xdr:from>
    <xdr:ext cx="534377" cy="259045"/>
    <xdr:sp macro="" textlink="">
      <xdr:nvSpPr>
        <xdr:cNvPr id="449" name="普通建設事業費 （ うち更新整備　）平均値テキスト"/>
        <xdr:cNvSpPr txBox="1"/>
      </xdr:nvSpPr>
      <xdr:spPr>
        <a:xfrm>
          <a:off x="10528300" y="16269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129980</xdr:rowOff>
    </xdr:from>
    <xdr:to>
      <xdr:col>15</xdr:col>
      <xdr:colOff>231775</xdr:colOff>
      <xdr:row>96</xdr:row>
      <xdr:rowOff>60130</xdr:rowOff>
    </xdr:to>
    <xdr:sp macro="" textlink="">
      <xdr:nvSpPr>
        <xdr:cNvPr id="450" name="フローチャート : 判断 449"/>
        <xdr:cNvSpPr/>
      </xdr:nvSpPr>
      <xdr:spPr>
        <a:xfrm>
          <a:off x="10426700" y="1641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114777</xdr:rowOff>
    </xdr:from>
    <xdr:to>
      <xdr:col>14</xdr:col>
      <xdr:colOff>79375</xdr:colOff>
      <xdr:row>96</xdr:row>
      <xdr:rowOff>44927</xdr:rowOff>
    </xdr:to>
    <xdr:sp macro="" textlink="">
      <xdr:nvSpPr>
        <xdr:cNvPr id="451" name="フローチャート : 判断 450"/>
        <xdr:cNvSpPr/>
      </xdr:nvSpPr>
      <xdr:spPr>
        <a:xfrm>
          <a:off x="9588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61454</xdr:rowOff>
    </xdr:from>
    <xdr:ext cx="534377" cy="259045"/>
    <xdr:sp macro="" textlink="">
      <xdr:nvSpPr>
        <xdr:cNvPr id="452" name="テキスト ボックス 451"/>
        <xdr:cNvSpPr txBox="1"/>
      </xdr:nvSpPr>
      <xdr:spPr>
        <a:xfrm>
          <a:off x="9372111" y="161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136564</xdr:rowOff>
    </xdr:from>
    <xdr:to>
      <xdr:col>15</xdr:col>
      <xdr:colOff>231775</xdr:colOff>
      <xdr:row>96</xdr:row>
      <xdr:rowOff>66714</xdr:rowOff>
    </xdr:to>
    <xdr:sp macro="" textlink="">
      <xdr:nvSpPr>
        <xdr:cNvPr id="458" name="円/楕円 457"/>
        <xdr:cNvSpPr/>
      </xdr:nvSpPr>
      <xdr:spPr>
        <a:xfrm>
          <a:off x="10426700" y="1642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114991</xdr:rowOff>
    </xdr:from>
    <xdr:ext cx="534377" cy="259045"/>
    <xdr:sp macro="" textlink="">
      <xdr:nvSpPr>
        <xdr:cNvPr id="459" name="普通建設事業費 （ うち更新整備　）該当値テキスト"/>
        <xdr:cNvSpPr txBox="1"/>
      </xdr:nvSpPr>
      <xdr:spPr>
        <a:xfrm>
          <a:off x="10528300" y="1640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20,415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42059</xdr:rowOff>
    </xdr:from>
    <xdr:to>
      <xdr:col>14</xdr:col>
      <xdr:colOff>79375</xdr:colOff>
      <xdr:row>96</xdr:row>
      <xdr:rowOff>143659</xdr:rowOff>
    </xdr:to>
    <xdr:sp macro="" textlink="">
      <xdr:nvSpPr>
        <xdr:cNvPr id="460" name="円/楕円 459"/>
        <xdr:cNvSpPr/>
      </xdr:nvSpPr>
      <xdr:spPr>
        <a:xfrm>
          <a:off x="9588500" y="1650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134786</xdr:rowOff>
    </xdr:from>
    <xdr:ext cx="534377" cy="259045"/>
    <xdr:sp macro="" textlink="">
      <xdr:nvSpPr>
        <xdr:cNvPr id="461" name="テキスト ボックス 460"/>
        <xdr:cNvSpPr txBox="1"/>
      </xdr:nvSpPr>
      <xdr:spPr>
        <a:xfrm>
          <a:off x="9372111" y="1659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2" name="直線コネクタ 47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3" name="テキスト ボックス 47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4" name="直線コネクタ 47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5" name="テキスト ボックス 474"/>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6" name="直線コネクタ 47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111777</xdr:rowOff>
    </xdr:from>
    <xdr:ext cx="467179" cy="259045"/>
    <xdr:sp macro="" textlink="">
      <xdr:nvSpPr>
        <xdr:cNvPr id="477" name="テキスト ボックス 476"/>
        <xdr:cNvSpPr txBox="1"/>
      </xdr:nvSpPr>
      <xdr:spPr>
        <a:xfrm>
          <a:off x="11978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8" name="直線コネクタ 47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9" name="テキスト ボックス 478"/>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169418</xdr:rowOff>
    </xdr:from>
    <xdr:to>
      <xdr:col>23</xdr:col>
      <xdr:colOff>516889</xdr:colOff>
      <xdr:row>38</xdr:row>
      <xdr:rowOff>25400</xdr:rowOff>
    </xdr:to>
    <xdr:cxnSp macro="">
      <xdr:nvCxnSpPr>
        <xdr:cNvPr id="481" name="直線コネクタ 480"/>
        <xdr:cNvCxnSpPr/>
      </xdr:nvCxnSpPr>
      <xdr:spPr>
        <a:xfrm flipV="1">
          <a:off x="16317595" y="53129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3" name="直線コネクタ 48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116095</xdr:rowOff>
    </xdr:from>
    <xdr:ext cx="469744" cy="259045"/>
    <xdr:sp macro="" textlink="">
      <xdr:nvSpPr>
        <xdr:cNvPr id="484" name="災害復旧事業費最大値テキスト"/>
        <xdr:cNvSpPr txBox="1"/>
      </xdr:nvSpPr>
      <xdr:spPr>
        <a:xfrm>
          <a:off x="16370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30</xdr:row>
      <xdr:rowOff>169418</xdr:rowOff>
    </xdr:from>
    <xdr:to>
      <xdr:col>23</xdr:col>
      <xdr:colOff>606425</xdr:colOff>
      <xdr:row>30</xdr:row>
      <xdr:rowOff>169418</xdr:rowOff>
    </xdr:to>
    <xdr:cxnSp macro="">
      <xdr:nvCxnSpPr>
        <xdr:cNvPr id="485" name="直線コネクタ 484"/>
        <xdr:cNvCxnSpPr/>
      </xdr:nvCxnSpPr>
      <xdr:spPr>
        <a:xfrm>
          <a:off x="16230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59690</xdr:rowOff>
    </xdr:from>
    <xdr:to>
      <xdr:col>23</xdr:col>
      <xdr:colOff>517525</xdr:colOff>
      <xdr:row>38</xdr:row>
      <xdr:rowOff>25400</xdr:rowOff>
    </xdr:to>
    <xdr:cxnSp macro="">
      <xdr:nvCxnSpPr>
        <xdr:cNvPr id="486" name="直線コネクタ 485"/>
        <xdr:cNvCxnSpPr/>
      </xdr:nvCxnSpPr>
      <xdr:spPr>
        <a:xfrm>
          <a:off x="15481300" y="64033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53484</xdr:rowOff>
    </xdr:from>
    <xdr:ext cx="378565" cy="259045"/>
    <xdr:sp macro="" textlink="">
      <xdr:nvSpPr>
        <xdr:cNvPr id="487" name="災害復旧事業費平均値テキスト"/>
        <xdr:cNvSpPr txBox="1"/>
      </xdr:nvSpPr>
      <xdr:spPr>
        <a:xfrm>
          <a:off x="16370300" y="60542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30607</xdr:rowOff>
    </xdr:from>
    <xdr:to>
      <xdr:col>23</xdr:col>
      <xdr:colOff>568325</xdr:colOff>
      <xdr:row>36</xdr:row>
      <xdr:rowOff>132207</xdr:rowOff>
    </xdr:to>
    <xdr:sp macro="" textlink="">
      <xdr:nvSpPr>
        <xdr:cNvPr id="488" name="フローチャート : 判断 487"/>
        <xdr:cNvSpPr/>
      </xdr:nvSpPr>
      <xdr:spPr>
        <a:xfrm>
          <a:off x="16268700" y="620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72263</xdr:rowOff>
    </xdr:from>
    <xdr:to>
      <xdr:col>22</xdr:col>
      <xdr:colOff>365125</xdr:colOff>
      <xdr:row>37</xdr:row>
      <xdr:rowOff>59690</xdr:rowOff>
    </xdr:to>
    <xdr:cxnSp macro="">
      <xdr:nvCxnSpPr>
        <xdr:cNvPr id="489" name="直線コネクタ 488"/>
        <xdr:cNvCxnSpPr/>
      </xdr:nvCxnSpPr>
      <xdr:spPr>
        <a:xfrm>
          <a:off x="14592300" y="5558663"/>
          <a:ext cx="889000" cy="84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96329</xdr:rowOff>
    </xdr:from>
    <xdr:to>
      <xdr:col>22</xdr:col>
      <xdr:colOff>415925</xdr:colOff>
      <xdr:row>36</xdr:row>
      <xdr:rowOff>26479</xdr:rowOff>
    </xdr:to>
    <xdr:sp macro="" textlink="">
      <xdr:nvSpPr>
        <xdr:cNvPr id="490" name="フローチャート : 判断 489"/>
        <xdr:cNvSpPr/>
      </xdr:nvSpPr>
      <xdr:spPr>
        <a:xfrm>
          <a:off x="15430500" y="60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34</xdr:row>
      <xdr:rowOff>43006</xdr:rowOff>
    </xdr:from>
    <xdr:ext cx="378565" cy="259045"/>
    <xdr:sp macro="" textlink="">
      <xdr:nvSpPr>
        <xdr:cNvPr id="491" name="テキスト ボックス 490"/>
        <xdr:cNvSpPr txBox="1"/>
      </xdr:nvSpPr>
      <xdr:spPr>
        <a:xfrm>
          <a:off x="15292017" y="5872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72263</xdr:rowOff>
    </xdr:from>
    <xdr:to>
      <xdr:col>21</xdr:col>
      <xdr:colOff>161925</xdr:colOff>
      <xdr:row>35</xdr:row>
      <xdr:rowOff>68263</xdr:rowOff>
    </xdr:to>
    <xdr:cxnSp macro="">
      <xdr:nvCxnSpPr>
        <xdr:cNvPr id="492" name="直線コネクタ 491"/>
        <xdr:cNvCxnSpPr/>
      </xdr:nvCxnSpPr>
      <xdr:spPr>
        <a:xfrm flipV="1">
          <a:off x="13703300" y="5558663"/>
          <a:ext cx="889000" cy="51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85471</xdr:rowOff>
    </xdr:from>
    <xdr:to>
      <xdr:col>21</xdr:col>
      <xdr:colOff>212725</xdr:colOff>
      <xdr:row>36</xdr:row>
      <xdr:rowOff>15621</xdr:rowOff>
    </xdr:to>
    <xdr:sp macro="" textlink="">
      <xdr:nvSpPr>
        <xdr:cNvPr id="493" name="フローチャート : 判断 492"/>
        <xdr:cNvSpPr/>
      </xdr:nvSpPr>
      <xdr:spPr>
        <a:xfrm>
          <a:off x="14541500" y="608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6748</xdr:rowOff>
    </xdr:from>
    <xdr:ext cx="378565" cy="259045"/>
    <xdr:sp macro="" textlink="">
      <xdr:nvSpPr>
        <xdr:cNvPr id="494" name="テキスト ボックス 493"/>
        <xdr:cNvSpPr txBox="1"/>
      </xdr:nvSpPr>
      <xdr:spPr>
        <a:xfrm>
          <a:off x="14403017" y="6178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68263</xdr:rowOff>
    </xdr:from>
    <xdr:to>
      <xdr:col>19</xdr:col>
      <xdr:colOff>644525</xdr:colOff>
      <xdr:row>37</xdr:row>
      <xdr:rowOff>112840</xdr:rowOff>
    </xdr:to>
    <xdr:cxnSp macro="">
      <xdr:nvCxnSpPr>
        <xdr:cNvPr id="495" name="直線コネクタ 494"/>
        <xdr:cNvCxnSpPr/>
      </xdr:nvCxnSpPr>
      <xdr:spPr>
        <a:xfrm flipV="1">
          <a:off x="12814300" y="6069013"/>
          <a:ext cx="889000" cy="38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142621</xdr:rowOff>
    </xdr:from>
    <xdr:to>
      <xdr:col>20</xdr:col>
      <xdr:colOff>9525</xdr:colOff>
      <xdr:row>34</xdr:row>
      <xdr:rowOff>72771</xdr:rowOff>
    </xdr:to>
    <xdr:sp macro="" textlink="">
      <xdr:nvSpPr>
        <xdr:cNvPr id="496" name="フローチャート : 判断 495"/>
        <xdr:cNvSpPr/>
      </xdr:nvSpPr>
      <xdr:spPr>
        <a:xfrm>
          <a:off x="13652500" y="58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32</xdr:row>
      <xdr:rowOff>89298</xdr:rowOff>
    </xdr:from>
    <xdr:ext cx="469744" cy="259045"/>
    <xdr:sp macro="" textlink="">
      <xdr:nvSpPr>
        <xdr:cNvPr id="497" name="テキスト ボックス 496"/>
        <xdr:cNvSpPr txBox="1"/>
      </xdr:nvSpPr>
      <xdr:spPr>
        <a:xfrm>
          <a:off x="13468427" y="557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107188</xdr:rowOff>
    </xdr:from>
    <xdr:to>
      <xdr:col>18</xdr:col>
      <xdr:colOff>492125</xdr:colOff>
      <xdr:row>34</xdr:row>
      <xdr:rowOff>37338</xdr:rowOff>
    </xdr:to>
    <xdr:sp macro="" textlink="">
      <xdr:nvSpPr>
        <xdr:cNvPr id="498" name="フローチャート : 判断 497"/>
        <xdr:cNvSpPr/>
      </xdr:nvSpPr>
      <xdr:spPr>
        <a:xfrm>
          <a:off x="12763500" y="5765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32</xdr:row>
      <xdr:rowOff>53865</xdr:rowOff>
    </xdr:from>
    <xdr:ext cx="469744" cy="259045"/>
    <xdr:sp macro="" textlink="">
      <xdr:nvSpPr>
        <xdr:cNvPr id="499" name="テキスト ボックス 498"/>
        <xdr:cNvSpPr txBox="1"/>
      </xdr:nvSpPr>
      <xdr:spPr>
        <a:xfrm>
          <a:off x="12579427" y="554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0" name="テキスト ボックス 49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1" name="テキスト ボックス 50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2" name="テキスト ボックス 50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3" name="テキスト ボックス 50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4" name="テキスト ボックス 50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505" name="円/楕円 504"/>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60977</xdr:rowOff>
    </xdr:from>
    <xdr:ext cx="249299" cy="259045"/>
    <xdr:sp macro="" textlink="">
      <xdr:nvSpPr>
        <xdr:cNvPr id="506"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8890</xdr:rowOff>
    </xdr:from>
    <xdr:to>
      <xdr:col>22</xdr:col>
      <xdr:colOff>415925</xdr:colOff>
      <xdr:row>37</xdr:row>
      <xdr:rowOff>110490</xdr:rowOff>
    </xdr:to>
    <xdr:sp macro="" textlink="">
      <xdr:nvSpPr>
        <xdr:cNvPr id="507" name="円/楕円 506"/>
        <xdr:cNvSpPr/>
      </xdr:nvSpPr>
      <xdr:spPr>
        <a:xfrm>
          <a:off x="154305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101617</xdr:rowOff>
    </xdr:from>
    <xdr:ext cx="378565" cy="259045"/>
    <xdr:sp macro="" textlink="">
      <xdr:nvSpPr>
        <xdr:cNvPr id="508" name="テキスト ボックス 507"/>
        <xdr:cNvSpPr txBox="1"/>
      </xdr:nvSpPr>
      <xdr:spPr>
        <a:xfrm>
          <a:off x="15292017" y="6445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21463</xdr:rowOff>
    </xdr:from>
    <xdr:to>
      <xdr:col>21</xdr:col>
      <xdr:colOff>212725</xdr:colOff>
      <xdr:row>32</xdr:row>
      <xdr:rowOff>123063</xdr:rowOff>
    </xdr:to>
    <xdr:sp macro="" textlink="">
      <xdr:nvSpPr>
        <xdr:cNvPr id="509" name="円/楕円 508"/>
        <xdr:cNvSpPr/>
      </xdr:nvSpPr>
      <xdr:spPr>
        <a:xfrm>
          <a:off x="14541500" y="550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30</xdr:row>
      <xdr:rowOff>139590</xdr:rowOff>
    </xdr:from>
    <xdr:ext cx="469744" cy="259045"/>
    <xdr:sp macro="" textlink="">
      <xdr:nvSpPr>
        <xdr:cNvPr id="510" name="テキスト ボックス 509"/>
        <xdr:cNvSpPr txBox="1"/>
      </xdr:nvSpPr>
      <xdr:spPr>
        <a:xfrm>
          <a:off x="14357427" y="528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17463</xdr:rowOff>
    </xdr:from>
    <xdr:to>
      <xdr:col>20</xdr:col>
      <xdr:colOff>9525</xdr:colOff>
      <xdr:row>35</xdr:row>
      <xdr:rowOff>119063</xdr:rowOff>
    </xdr:to>
    <xdr:sp macro="" textlink="">
      <xdr:nvSpPr>
        <xdr:cNvPr id="511" name="円/楕円 510"/>
        <xdr:cNvSpPr/>
      </xdr:nvSpPr>
      <xdr:spPr>
        <a:xfrm>
          <a:off x="13652500" y="601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35</xdr:row>
      <xdr:rowOff>110190</xdr:rowOff>
    </xdr:from>
    <xdr:ext cx="378565" cy="259045"/>
    <xdr:sp macro="" textlink="">
      <xdr:nvSpPr>
        <xdr:cNvPr id="512" name="テキスト ボックス 511"/>
        <xdr:cNvSpPr txBox="1"/>
      </xdr:nvSpPr>
      <xdr:spPr>
        <a:xfrm>
          <a:off x="13514017" y="6110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62040</xdr:rowOff>
    </xdr:from>
    <xdr:to>
      <xdr:col>18</xdr:col>
      <xdr:colOff>492125</xdr:colOff>
      <xdr:row>37</xdr:row>
      <xdr:rowOff>163640</xdr:rowOff>
    </xdr:to>
    <xdr:sp macro="" textlink="">
      <xdr:nvSpPr>
        <xdr:cNvPr id="513" name="円/楕円 512"/>
        <xdr:cNvSpPr/>
      </xdr:nvSpPr>
      <xdr:spPr>
        <a:xfrm>
          <a:off x="12763500" y="640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154767</xdr:rowOff>
    </xdr:from>
    <xdr:ext cx="378565" cy="259045"/>
    <xdr:sp macro="" textlink="">
      <xdr:nvSpPr>
        <xdr:cNvPr id="514" name="テキスト ボックス 513"/>
        <xdr:cNvSpPr txBox="1"/>
      </xdr:nvSpPr>
      <xdr:spPr>
        <a:xfrm>
          <a:off x="12625017" y="6498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5" name="正方形/長方形 51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6" name="正方形/長方形 51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7" name="正方形/長方形 51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8" name="正方形/長方形 51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9" name="正方形/長方形 51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0" name="正方形/長方形 51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1" name="正方形/長方形 52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2" name="正方形/長方形 52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3" name="テキスト ボックス 52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4" name="直線コネクタ 52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6" name="テキスト ボックス 52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8" name="テキスト ボックス 52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0" name="直線コネクタ 52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5" name="直線コネクタ 53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7" name="フローチャート : 判断 53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8" name="直線コネクタ 53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9" name="フローチャート : 判断 53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0" name="テキスト ボックス 53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1" name="直線コネクタ 54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2" name="フローチャート : 判断 54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3" name="テキスト ボックス 54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4" name="直線コネクタ 54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5" name="フローチャート : 判断 54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6" name="テキスト ボックス 54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7" name="フローチャート : 判断 54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8" name="テキスト ボックス 54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円/楕円 55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6" name="円/楕円 55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7" name="テキスト ボックス 55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8" name="円/楕円 55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9" name="テキスト ボックス 55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0" name="円/楕円 55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1" name="テキスト ボックス 56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円/楕円 56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3" name="テキスト ボックス 56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67,373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4" name="直線コネクタ 57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5" name="テキスト ボックス 57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6" name="直線コネクタ 57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7" name="テキスト ボックス 57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8" name="直線コネクタ 57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9" name="テキスト ボックス 57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0" name="直線コネクタ 57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1" name="テキスト ボックス 58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2" name="直線コネクタ 58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83" name="テキスト ボックス 58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4" name="直線コネクタ 58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5" name="テキスト ボックス 58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25438</xdr:rowOff>
    </xdr:from>
    <xdr:to>
      <xdr:col>23</xdr:col>
      <xdr:colOff>516889</xdr:colOff>
      <xdr:row>77</xdr:row>
      <xdr:rowOff>154730</xdr:rowOff>
    </xdr:to>
    <xdr:cxnSp macro="">
      <xdr:nvCxnSpPr>
        <xdr:cNvPr id="587" name="直線コネクタ 586"/>
        <xdr:cNvCxnSpPr/>
      </xdr:nvCxnSpPr>
      <xdr:spPr>
        <a:xfrm flipV="1">
          <a:off x="16317595" y="12369838"/>
          <a:ext cx="1269" cy="986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158557</xdr:rowOff>
    </xdr:from>
    <xdr:ext cx="534377" cy="259045"/>
    <xdr:sp macro="" textlink="">
      <xdr:nvSpPr>
        <xdr:cNvPr id="588" name="公債費最小値テキスト"/>
        <xdr:cNvSpPr txBox="1"/>
      </xdr:nvSpPr>
      <xdr:spPr>
        <a:xfrm>
          <a:off x="16370300" y="1336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77</xdr:row>
      <xdr:rowOff>154730</xdr:rowOff>
    </xdr:from>
    <xdr:to>
      <xdr:col>23</xdr:col>
      <xdr:colOff>606425</xdr:colOff>
      <xdr:row>77</xdr:row>
      <xdr:rowOff>154730</xdr:rowOff>
    </xdr:to>
    <xdr:cxnSp macro="">
      <xdr:nvCxnSpPr>
        <xdr:cNvPr id="589" name="直線コネクタ 588"/>
        <xdr:cNvCxnSpPr/>
      </xdr:nvCxnSpPr>
      <xdr:spPr>
        <a:xfrm>
          <a:off x="16230600" y="1335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143565</xdr:rowOff>
    </xdr:from>
    <xdr:ext cx="534377" cy="259045"/>
    <xdr:sp macro="" textlink="">
      <xdr:nvSpPr>
        <xdr:cNvPr id="590" name="公債費最大値テキスト"/>
        <xdr:cNvSpPr txBox="1"/>
      </xdr:nvSpPr>
      <xdr:spPr>
        <a:xfrm>
          <a:off x="16370300" y="1214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72</xdr:row>
      <xdr:rowOff>25438</xdr:rowOff>
    </xdr:from>
    <xdr:to>
      <xdr:col>23</xdr:col>
      <xdr:colOff>606425</xdr:colOff>
      <xdr:row>72</xdr:row>
      <xdr:rowOff>25438</xdr:rowOff>
    </xdr:to>
    <xdr:cxnSp macro="">
      <xdr:nvCxnSpPr>
        <xdr:cNvPr id="591" name="直線コネクタ 590"/>
        <xdr:cNvCxnSpPr/>
      </xdr:nvCxnSpPr>
      <xdr:spPr>
        <a:xfrm>
          <a:off x="16230600" y="1236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52680</xdr:rowOff>
    </xdr:from>
    <xdr:to>
      <xdr:col>23</xdr:col>
      <xdr:colOff>517525</xdr:colOff>
      <xdr:row>72</xdr:row>
      <xdr:rowOff>78892</xdr:rowOff>
    </xdr:to>
    <xdr:cxnSp macro="">
      <xdr:nvCxnSpPr>
        <xdr:cNvPr id="592" name="直線コネクタ 591"/>
        <xdr:cNvCxnSpPr/>
      </xdr:nvCxnSpPr>
      <xdr:spPr>
        <a:xfrm>
          <a:off x="15481300" y="12397080"/>
          <a:ext cx="838200" cy="2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144213</xdr:rowOff>
    </xdr:from>
    <xdr:ext cx="534377" cy="259045"/>
    <xdr:sp macro="" textlink="">
      <xdr:nvSpPr>
        <xdr:cNvPr id="593" name="公債費平均値テキスト"/>
        <xdr:cNvSpPr txBox="1"/>
      </xdr:nvSpPr>
      <xdr:spPr>
        <a:xfrm>
          <a:off x="16370300" y="128315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165786</xdr:rowOff>
    </xdr:from>
    <xdr:to>
      <xdr:col>23</xdr:col>
      <xdr:colOff>568325</xdr:colOff>
      <xdr:row>75</xdr:row>
      <xdr:rowOff>95936</xdr:rowOff>
    </xdr:to>
    <xdr:sp macro="" textlink="">
      <xdr:nvSpPr>
        <xdr:cNvPr id="594" name="フローチャート : 判断 593"/>
        <xdr:cNvSpPr/>
      </xdr:nvSpPr>
      <xdr:spPr>
        <a:xfrm>
          <a:off x="162687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4026</xdr:rowOff>
    </xdr:from>
    <xdr:to>
      <xdr:col>22</xdr:col>
      <xdr:colOff>365125</xdr:colOff>
      <xdr:row>72</xdr:row>
      <xdr:rowOff>52680</xdr:rowOff>
    </xdr:to>
    <xdr:cxnSp macro="">
      <xdr:nvCxnSpPr>
        <xdr:cNvPr id="595" name="直線コネクタ 594"/>
        <xdr:cNvCxnSpPr/>
      </xdr:nvCxnSpPr>
      <xdr:spPr>
        <a:xfrm>
          <a:off x="14592300" y="12348426"/>
          <a:ext cx="889000" cy="4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116770</xdr:rowOff>
    </xdr:from>
    <xdr:to>
      <xdr:col>22</xdr:col>
      <xdr:colOff>415925</xdr:colOff>
      <xdr:row>75</xdr:row>
      <xdr:rowOff>46920</xdr:rowOff>
    </xdr:to>
    <xdr:sp macro="" textlink="">
      <xdr:nvSpPr>
        <xdr:cNvPr id="596" name="フローチャート : 判断 595"/>
        <xdr:cNvSpPr/>
      </xdr:nvSpPr>
      <xdr:spPr>
        <a:xfrm>
          <a:off x="15430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38047</xdr:rowOff>
    </xdr:from>
    <xdr:ext cx="534377" cy="259045"/>
    <xdr:sp macro="" textlink="">
      <xdr:nvSpPr>
        <xdr:cNvPr id="597" name="テキスト ボックス 596"/>
        <xdr:cNvSpPr txBox="1"/>
      </xdr:nvSpPr>
      <xdr:spPr>
        <a:xfrm>
          <a:off x="15214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3359</xdr:rowOff>
    </xdr:from>
    <xdr:to>
      <xdr:col>21</xdr:col>
      <xdr:colOff>161925</xdr:colOff>
      <xdr:row>72</xdr:row>
      <xdr:rowOff>4026</xdr:rowOff>
    </xdr:to>
    <xdr:cxnSp macro="">
      <xdr:nvCxnSpPr>
        <xdr:cNvPr id="598" name="直線コネクタ 597"/>
        <xdr:cNvCxnSpPr/>
      </xdr:nvCxnSpPr>
      <xdr:spPr>
        <a:xfrm>
          <a:off x="13703300" y="12347759"/>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106255</xdr:rowOff>
    </xdr:from>
    <xdr:to>
      <xdr:col>21</xdr:col>
      <xdr:colOff>212725</xdr:colOff>
      <xdr:row>75</xdr:row>
      <xdr:rowOff>36405</xdr:rowOff>
    </xdr:to>
    <xdr:sp macro="" textlink="">
      <xdr:nvSpPr>
        <xdr:cNvPr id="599" name="フローチャート : 判断 598"/>
        <xdr:cNvSpPr/>
      </xdr:nvSpPr>
      <xdr:spPr>
        <a:xfrm>
          <a:off x="14541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27532</xdr:rowOff>
    </xdr:from>
    <xdr:ext cx="534377" cy="259045"/>
    <xdr:sp macro="" textlink="">
      <xdr:nvSpPr>
        <xdr:cNvPr id="600" name="テキスト ボックス 599"/>
        <xdr:cNvSpPr txBox="1"/>
      </xdr:nvSpPr>
      <xdr:spPr>
        <a:xfrm>
          <a:off x="14325111" y="128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112649</xdr:rowOff>
    </xdr:from>
    <xdr:to>
      <xdr:col>19</xdr:col>
      <xdr:colOff>644525</xdr:colOff>
      <xdr:row>72</xdr:row>
      <xdr:rowOff>3359</xdr:rowOff>
    </xdr:to>
    <xdr:cxnSp macro="">
      <xdr:nvCxnSpPr>
        <xdr:cNvPr id="601" name="直線コネクタ 600"/>
        <xdr:cNvCxnSpPr/>
      </xdr:nvCxnSpPr>
      <xdr:spPr>
        <a:xfrm>
          <a:off x="12814300" y="12285599"/>
          <a:ext cx="889000" cy="6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110351</xdr:rowOff>
    </xdr:from>
    <xdr:to>
      <xdr:col>20</xdr:col>
      <xdr:colOff>9525</xdr:colOff>
      <xdr:row>75</xdr:row>
      <xdr:rowOff>40501</xdr:rowOff>
    </xdr:to>
    <xdr:sp macro="" textlink="">
      <xdr:nvSpPr>
        <xdr:cNvPr id="602" name="フローチャート : 判断 601"/>
        <xdr:cNvSpPr/>
      </xdr:nvSpPr>
      <xdr:spPr>
        <a:xfrm>
          <a:off x="13652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31628</xdr:rowOff>
    </xdr:from>
    <xdr:ext cx="534377" cy="259045"/>
    <xdr:sp macro="" textlink="">
      <xdr:nvSpPr>
        <xdr:cNvPr id="603" name="テキスト ボックス 602"/>
        <xdr:cNvSpPr txBox="1"/>
      </xdr:nvSpPr>
      <xdr:spPr>
        <a:xfrm>
          <a:off x="13436111" y="128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89738</xdr:rowOff>
    </xdr:from>
    <xdr:to>
      <xdr:col>18</xdr:col>
      <xdr:colOff>492125</xdr:colOff>
      <xdr:row>75</xdr:row>
      <xdr:rowOff>19888</xdr:rowOff>
    </xdr:to>
    <xdr:sp macro="" textlink="">
      <xdr:nvSpPr>
        <xdr:cNvPr id="604" name="フローチャート : 判断 603"/>
        <xdr:cNvSpPr/>
      </xdr:nvSpPr>
      <xdr:spPr>
        <a:xfrm>
          <a:off x="12763500" y="1277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11015</xdr:rowOff>
    </xdr:from>
    <xdr:ext cx="534377" cy="259045"/>
    <xdr:sp macro="" textlink="">
      <xdr:nvSpPr>
        <xdr:cNvPr id="605" name="テキスト ボックス 604"/>
        <xdr:cNvSpPr txBox="1"/>
      </xdr:nvSpPr>
      <xdr:spPr>
        <a:xfrm>
          <a:off x="12547111" y="1286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6" name="テキスト ボックス 60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7" name="テキスト ボックス 60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8" name="テキスト ボックス 60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9" name="テキスト ボックス 60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0" name="テキスト ボックス 60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28092</xdr:rowOff>
    </xdr:from>
    <xdr:to>
      <xdr:col>23</xdr:col>
      <xdr:colOff>568325</xdr:colOff>
      <xdr:row>72</xdr:row>
      <xdr:rowOff>129692</xdr:rowOff>
    </xdr:to>
    <xdr:sp macro="" textlink="">
      <xdr:nvSpPr>
        <xdr:cNvPr id="611" name="円/楕円 610"/>
        <xdr:cNvSpPr/>
      </xdr:nvSpPr>
      <xdr:spPr>
        <a:xfrm>
          <a:off x="16268700" y="1237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114469</xdr:rowOff>
    </xdr:from>
    <xdr:ext cx="534377" cy="259045"/>
    <xdr:sp macro="" textlink="">
      <xdr:nvSpPr>
        <xdr:cNvPr id="612" name="公債費該当値テキスト"/>
        <xdr:cNvSpPr txBox="1"/>
      </xdr:nvSpPr>
      <xdr:spPr>
        <a:xfrm>
          <a:off x="16370300" y="1228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61,192</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1880</xdr:rowOff>
    </xdr:from>
    <xdr:to>
      <xdr:col>22</xdr:col>
      <xdr:colOff>415925</xdr:colOff>
      <xdr:row>72</xdr:row>
      <xdr:rowOff>103480</xdr:rowOff>
    </xdr:to>
    <xdr:sp macro="" textlink="">
      <xdr:nvSpPr>
        <xdr:cNvPr id="613" name="円/楕円 612"/>
        <xdr:cNvSpPr/>
      </xdr:nvSpPr>
      <xdr:spPr>
        <a:xfrm>
          <a:off x="15430500" y="1234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120007</xdr:rowOff>
    </xdr:from>
    <xdr:ext cx="534377" cy="259045"/>
    <xdr:sp macro="" textlink="">
      <xdr:nvSpPr>
        <xdr:cNvPr id="614" name="テキスト ボックス 613"/>
        <xdr:cNvSpPr txBox="1"/>
      </xdr:nvSpPr>
      <xdr:spPr>
        <a:xfrm>
          <a:off x="15214111" y="1212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62,568</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124676</xdr:rowOff>
    </xdr:from>
    <xdr:to>
      <xdr:col>21</xdr:col>
      <xdr:colOff>212725</xdr:colOff>
      <xdr:row>72</xdr:row>
      <xdr:rowOff>54826</xdr:rowOff>
    </xdr:to>
    <xdr:sp macro="" textlink="">
      <xdr:nvSpPr>
        <xdr:cNvPr id="615" name="円/楕円 614"/>
        <xdr:cNvSpPr/>
      </xdr:nvSpPr>
      <xdr:spPr>
        <a:xfrm>
          <a:off x="14541500" y="122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71353</xdr:rowOff>
    </xdr:from>
    <xdr:ext cx="534377" cy="259045"/>
    <xdr:sp macro="" textlink="">
      <xdr:nvSpPr>
        <xdr:cNvPr id="616" name="テキスト ボックス 615"/>
        <xdr:cNvSpPr txBox="1"/>
      </xdr:nvSpPr>
      <xdr:spPr>
        <a:xfrm>
          <a:off x="14325111" y="120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65,122</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124009</xdr:rowOff>
    </xdr:from>
    <xdr:to>
      <xdr:col>20</xdr:col>
      <xdr:colOff>9525</xdr:colOff>
      <xdr:row>72</xdr:row>
      <xdr:rowOff>54159</xdr:rowOff>
    </xdr:to>
    <xdr:sp macro="" textlink="">
      <xdr:nvSpPr>
        <xdr:cNvPr id="617" name="円/楕円 616"/>
        <xdr:cNvSpPr/>
      </xdr:nvSpPr>
      <xdr:spPr>
        <a:xfrm>
          <a:off x="13652500" y="1229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70686</xdr:rowOff>
    </xdr:from>
    <xdr:ext cx="534377" cy="259045"/>
    <xdr:sp macro="" textlink="">
      <xdr:nvSpPr>
        <xdr:cNvPr id="618" name="テキスト ボックス 617"/>
        <xdr:cNvSpPr txBox="1"/>
      </xdr:nvSpPr>
      <xdr:spPr>
        <a:xfrm>
          <a:off x="13436111" y="120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65,157</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61849</xdr:rowOff>
    </xdr:from>
    <xdr:to>
      <xdr:col>18</xdr:col>
      <xdr:colOff>492125</xdr:colOff>
      <xdr:row>71</xdr:row>
      <xdr:rowOff>163449</xdr:rowOff>
    </xdr:to>
    <xdr:sp macro="" textlink="">
      <xdr:nvSpPr>
        <xdr:cNvPr id="619" name="円/楕円 618"/>
        <xdr:cNvSpPr/>
      </xdr:nvSpPr>
      <xdr:spPr>
        <a:xfrm>
          <a:off x="12763500" y="1223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8526</xdr:rowOff>
    </xdr:from>
    <xdr:ext cx="534377" cy="259045"/>
    <xdr:sp macro="" textlink="">
      <xdr:nvSpPr>
        <xdr:cNvPr id="620" name="テキスト ボックス 619"/>
        <xdr:cNvSpPr txBox="1"/>
      </xdr:nvSpPr>
      <xdr:spPr>
        <a:xfrm>
          <a:off x="12547111" y="1201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1" name="正方形/長方形 62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2" name="正方形/長方形 62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3" name="正方形/長方形 62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4" name="正方形/長方形 62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5" name="正方形/長方形 62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6" name="正方形/長方形 62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7" name="正方形/長方形 62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8" name="正方形/長方形 62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9" name="テキスト ボックス 62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0" name="直線コネクタ 62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1" name="直線コネクタ 63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2" name="テキスト ボックス 63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3" name="直線コネクタ 63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4" name="テキスト ボックス 63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6" name="テキスト ボックス 63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7" name="直線コネクタ 63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8" name="テキスト ボックス 63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9" name="直線コネクタ 63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0" name="テキスト ボックス 63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1" name="直線コネクタ 64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2" name="テキスト ボックス 64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148616</xdr:rowOff>
    </xdr:from>
    <xdr:to>
      <xdr:col>23</xdr:col>
      <xdr:colOff>516889</xdr:colOff>
      <xdr:row>98</xdr:row>
      <xdr:rowOff>133108</xdr:rowOff>
    </xdr:to>
    <xdr:cxnSp macro="">
      <xdr:nvCxnSpPr>
        <xdr:cNvPr id="644" name="直線コネクタ 643"/>
        <xdr:cNvCxnSpPr/>
      </xdr:nvCxnSpPr>
      <xdr:spPr>
        <a:xfrm flipV="1">
          <a:off x="16317595" y="15750566"/>
          <a:ext cx="1269"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136935</xdr:rowOff>
    </xdr:from>
    <xdr:ext cx="469744" cy="259045"/>
    <xdr:sp macro="" textlink="">
      <xdr:nvSpPr>
        <xdr:cNvPr id="645" name="積立金最小値テキスト"/>
        <xdr:cNvSpPr txBox="1"/>
      </xdr:nvSpPr>
      <xdr:spPr>
        <a:xfrm>
          <a:off x="16370300" y="1693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a:t>
          </a:r>
          <a:endParaRPr kumimoji="1" lang="ja-JP" altLang="en-US" sz="1000" b="1">
            <a:latin typeface="ＭＳ Ｐゴシック"/>
          </a:endParaRPr>
        </a:p>
      </xdr:txBody>
    </xdr:sp>
    <xdr:clientData/>
  </xdr:oneCellAnchor>
  <xdr:twoCellAnchor>
    <xdr:from>
      <xdr:col>23</xdr:col>
      <xdr:colOff>428625</xdr:colOff>
      <xdr:row>98</xdr:row>
      <xdr:rowOff>133108</xdr:rowOff>
    </xdr:from>
    <xdr:to>
      <xdr:col>23</xdr:col>
      <xdr:colOff>606425</xdr:colOff>
      <xdr:row>98</xdr:row>
      <xdr:rowOff>133108</xdr:rowOff>
    </xdr:to>
    <xdr:cxnSp macro="">
      <xdr:nvCxnSpPr>
        <xdr:cNvPr id="646" name="直線コネクタ 645"/>
        <xdr:cNvCxnSpPr/>
      </xdr:nvCxnSpPr>
      <xdr:spPr>
        <a:xfrm>
          <a:off x="16230600" y="1693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95293</xdr:rowOff>
    </xdr:from>
    <xdr:ext cx="534377" cy="259045"/>
    <xdr:sp macro="" textlink="">
      <xdr:nvSpPr>
        <xdr:cNvPr id="647" name="積立金最大値テキスト"/>
        <xdr:cNvSpPr txBox="1"/>
      </xdr:nvSpPr>
      <xdr:spPr>
        <a:xfrm>
          <a:off x="16370300" y="1552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33,266</a:t>
          </a:r>
          <a:endParaRPr kumimoji="1" lang="ja-JP" altLang="en-US" sz="1000" b="1">
            <a:latin typeface="ＭＳ Ｐゴシック"/>
          </a:endParaRPr>
        </a:p>
      </xdr:txBody>
    </xdr:sp>
    <xdr:clientData/>
  </xdr:oneCellAnchor>
  <xdr:twoCellAnchor>
    <xdr:from>
      <xdr:col>23</xdr:col>
      <xdr:colOff>428625</xdr:colOff>
      <xdr:row>91</xdr:row>
      <xdr:rowOff>148616</xdr:rowOff>
    </xdr:from>
    <xdr:to>
      <xdr:col>23</xdr:col>
      <xdr:colOff>606425</xdr:colOff>
      <xdr:row>91</xdr:row>
      <xdr:rowOff>148616</xdr:rowOff>
    </xdr:to>
    <xdr:cxnSp macro="">
      <xdr:nvCxnSpPr>
        <xdr:cNvPr id="648" name="直線コネクタ 647"/>
        <xdr:cNvCxnSpPr/>
      </xdr:nvCxnSpPr>
      <xdr:spPr>
        <a:xfrm>
          <a:off x="16230600" y="1575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97486</xdr:rowOff>
    </xdr:from>
    <xdr:to>
      <xdr:col>23</xdr:col>
      <xdr:colOff>517525</xdr:colOff>
      <xdr:row>98</xdr:row>
      <xdr:rowOff>133108</xdr:rowOff>
    </xdr:to>
    <xdr:cxnSp macro="">
      <xdr:nvCxnSpPr>
        <xdr:cNvPr id="649" name="直線コネクタ 648"/>
        <xdr:cNvCxnSpPr/>
      </xdr:nvCxnSpPr>
      <xdr:spPr>
        <a:xfrm>
          <a:off x="15481300" y="16899586"/>
          <a:ext cx="838200" cy="3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89640</xdr:rowOff>
    </xdr:from>
    <xdr:ext cx="534377" cy="259045"/>
    <xdr:sp macro="" textlink="">
      <xdr:nvSpPr>
        <xdr:cNvPr id="650" name="積立金平均値テキスト"/>
        <xdr:cNvSpPr txBox="1"/>
      </xdr:nvSpPr>
      <xdr:spPr>
        <a:xfrm>
          <a:off x="16370300" y="16377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66763</xdr:rowOff>
    </xdr:from>
    <xdr:to>
      <xdr:col>23</xdr:col>
      <xdr:colOff>568325</xdr:colOff>
      <xdr:row>96</xdr:row>
      <xdr:rowOff>168363</xdr:rowOff>
    </xdr:to>
    <xdr:sp macro="" textlink="">
      <xdr:nvSpPr>
        <xdr:cNvPr id="651" name="フローチャート : 判断 650"/>
        <xdr:cNvSpPr/>
      </xdr:nvSpPr>
      <xdr:spPr>
        <a:xfrm>
          <a:off x="16268700" y="165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28639</xdr:rowOff>
    </xdr:from>
    <xdr:to>
      <xdr:col>22</xdr:col>
      <xdr:colOff>365125</xdr:colOff>
      <xdr:row>98</xdr:row>
      <xdr:rowOff>97486</xdr:rowOff>
    </xdr:to>
    <xdr:cxnSp macro="">
      <xdr:nvCxnSpPr>
        <xdr:cNvPr id="652" name="直線コネクタ 651"/>
        <xdr:cNvCxnSpPr/>
      </xdr:nvCxnSpPr>
      <xdr:spPr>
        <a:xfrm>
          <a:off x="14592300" y="16830739"/>
          <a:ext cx="889000" cy="6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121132</xdr:rowOff>
    </xdr:from>
    <xdr:to>
      <xdr:col>22</xdr:col>
      <xdr:colOff>415925</xdr:colOff>
      <xdr:row>97</xdr:row>
      <xdr:rowOff>51282</xdr:rowOff>
    </xdr:to>
    <xdr:sp macro="" textlink="">
      <xdr:nvSpPr>
        <xdr:cNvPr id="653" name="フローチャート : 判断 652"/>
        <xdr:cNvSpPr/>
      </xdr:nvSpPr>
      <xdr:spPr>
        <a:xfrm>
          <a:off x="15430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67809</xdr:rowOff>
    </xdr:from>
    <xdr:ext cx="534377" cy="259045"/>
    <xdr:sp macro="" textlink="">
      <xdr:nvSpPr>
        <xdr:cNvPr id="654" name="テキスト ボックス 653"/>
        <xdr:cNvSpPr txBox="1"/>
      </xdr:nvSpPr>
      <xdr:spPr>
        <a:xfrm>
          <a:off x="15214111" y="163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28639</xdr:rowOff>
    </xdr:from>
    <xdr:to>
      <xdr:col>21</xdr:col>
      <xdr:colOff>161925</xdr:colOff>
      <xdr:row>98</xdr:row>
      <xdr:rowOff>170942</xdr:rowOff>
    </xdr:to>
    <xdr:cxnSp macro="">
      <xdr:nvCxnSpPr>
        <xdr:cNvPr id="655" name="直線コネクタ 654"/>
        <xdr:cNvCxnSpPr/>
      </xdr:nvCxnSpPr>
      <xdr:spPr>
        <a:xfrm flipV="1">
          <a:off x="13703300" y="16830739"/>
          <a:ext cx="889000" cy="14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34455</xdr:rowOff>
    </xdr:from>
    <xdr:to>
      <xdr:col>21</xdr:col>
      <xdr:colOff>212725</xdr:colOff>
      <xdr:row>96</xdr:row>
      <xdr:rowOff>136055</xdr:rowOff>
    </xdr:to>
    <xdr:sp macro="" textlink="">
      <xdr:nvSpPr>
        <xdr:cNvPr id="656" name="フローチャート : 判断 655"/>
        <xdr:cNvSpPr/>
      </xdr:nvSpPr>
      <xdr:spPr>
        <a:xfrm>
          <a:off x="14541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152582</xdr:rowOff>
    </xdr:from>
    <xdr:ext cx="534377" cy="259045"/>
    <xdr:sp macro="" textlink="">
      <xdr:nvSpPr>
        <xdr:cNvPr id="657" name="テキスト ボックス 656"/>
        <xdr:cNvSpPr txBox="1"/>
      </xdr:nvSpPr>
      <xdr:spPr>
        <a:xfrm>
          <a:off x="14325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167666</xdr:rowOff>
    </xdr:from>
    <xdr:to>
      <xdr:col>19</xdr:col>
      <xdr:colOff>644525</xdr:colOff>
      <xdr:row>98</xdr:row>
      <xdr:rowOff>170942</xdr:rowOff>
    </xdr:to>
    <xdr:cxnSp macro="">
      <xdr:nvCxnSpPr>
        <xdr:cNvPr id="658" name="直線コネクタ 657"/>
        <xdr:cNvCxnSpPr/>
      </xdr:nvCxnSpPr>
      <xdr:spPr>
        <a:xfrm>
          <a:off x="12814300" y="16969766"/>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153212</xdr:rowOff>
    </xdr:from>
    <xdr:to>
      <xdr:col>20</xdr:col>
      <xdr:colOff>9525</xdr:colOff>
      <xdr:row>97</xdr:row>
      <xdr:rowOff>83362</xdr:rowOff>
    </xdr:to>
    <xdr:sp macro="" textlink="">
      <xdr:nvSpPr>
        <xdr:cNvPr id="659" name="フローチャート : 判断 658"/>
        <xdr:cNvSpPr/>
      </xdr:nvSpPr>
      <xdr:spPr>
        <a:xfrm>
          <a:off x="13652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99889</xdr:rowOff>
    </xdr:from>
    <xdr:ext cx="469744" cy="259045"/>
    <xdr:sp macro="" textlink="">
      <xdr:nvSpPr>
        <xdr:cNvPr id="660" name="テキスト ボックス 659"/>
        <xdr:cNvSpPr txBox="1"/>
      </xdr:nvSpPr>
      <xdr:spPr>
        <a:xfrm>
          <a:off x="13468427" y="1638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109131</xdr:rowOff>
    </xdr:from>
    <xdr:to>
      <xdr:col>18</xdr:col>
      <xdr:colOff>492125</xdr:colOff>
      <xdr:row>97</xdr:row>
      <xdr:rowOff>39281</xdr:rowOff>
    </xdr:to>
    <xdr:sp macro="" textlink="">
      <xdr:nvSpPr>
        <xdr:cNvPr id="661" name="フローチャート : 判断 660"/>
        <xdr:cNvSpPr/>
      </xdr:nvSpPr>
      <xdr:spPr>
        <a:xfrm>
          <a:off x="12763500" y="1656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55808</xdr:rowOff>
    </xdr:from>
    <xdr:ext cx="534377" cy="259045"/>
    <xdr:sp macro="" textlink="">
      <xdr:nvSpPr>
        <xdr:cNvPr id="662" name="テキスト ボックス 661"/>
        <xdr:cNvSpPr txBox="1"/>
      </xdr:nvSpPr>
      <xdr:spPr>
        <a:xfrm>
          <a:off x="12547111" y="163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3" name="テキスト ボックス 66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4" name="テキスト ボックス 66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5" name="テキスト ボックス 66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6" name="テキスト ボックス 66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7" name="テキスト ボックス 66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82308</xdr:rowOff>
    </xdr:from>
    <xdr:to>
      <xdr:col>23</xdr:col>
      <xdr:colOff>568325</xdr:colOff>
      <xdr:row>99</xdr:row>
      <xdr:rowOff>12458</xdr:rowOff>
    </xdr:to>
    <xdr:sp macro="" textlink="">
      <xdr:nvSpPr>
        <xdr:cNvPr id="668" name="円/楕円 667"/>
        <xdr:cNvSpPr/>
      </xdr:nvSpPr>
      <xdr:spPr>
        <a:xfrm>
          <a:off x="16268700" y="1688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168685</xdr:rowOff>
    </xdr:from>
    <xdr:ext cx="469744" cy="259045"/>
    <xdr:sp macro="" textlink="">
      <xdr:nvSpPr>
        <xdr:cNvPr id="669" name="積立金該当値テキスト"/>
        <xdr:cNvSpPr txBox="1"/>
      </xdr:nvSpPr>
      <xdr:spPr>
        <a:xfrm>
          <a:off x="16370300" y="1679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46686</xdr:rowOff>
    </xdr:from>
    <xdr:to>
      <xdr:col>22</xdr:col>
      <xdr:colOff>415925</xdr:colOff>
      <xdr:row>98</xdr:row>
      <xdr:rowOff>148286</xdr:rowOff>
    </xdr:to>
    <xdr:sp macro="" textlink="">
      <xdr:nvSpPr>
        <xdr:cNvPr id="670" name="円/楕円 669"/>
        <xdr:cNvSpPr/>
      </xdr:nvSpPr>
      <xdr:spPr>
        <a:xfrm>
          <a:off x="15430500" y="1684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139413</xdr:rowOff>
    </xdr:from>
    <xdr:ext cx="469744" cy="259045"/>
    <xdr:sp macro="" textlink="">
      <xdr:nvSpPr>
        <xdr:cNvPr id="671" name="テキスト ボックス 670"/>
        <xdr:cNvSpPr txBox="1"/>
      </xdr:nvSpPr>
      <xdr:spPr>
        <a:xfrm>
          <a:off x="15246427" y="1694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149289</xdr:rowOff>
    </xdr:from>
    <xdr:to>
      <xdr:col>21</xdr:col>
      <xdr:colOff>212725</xdr:colOff>
      <xdr:row>98</xdr:row>
      <xdr:rowOff>79439</xdr:rowOff>
    </xdr:to>
    <xdr:sp macro="" textlink="">
      <xdr:nvSpPr>
        <xdr:cNvPr id="672" name="円/楕円 671"/>
        <xdr:cNvSpPr/>
      </xdr:nvSpPr>
      <xdr:spPr>
        <a:xfrm>
          <a:off x="14541500" y="1677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70566</xdr:rowOff>
    </xdr:from>
    <xdr:ext cx="469744" cy="259045"/>
    <xdr:sp macro="" textlink="">
      <xdr:nvSpPr>
        <xdr:cNvPr id="673" name="テキスト ボックス 672"/>
        <xdr:cNvSpPr txBox="1"/>
      </xdr:nvSpPr>
      <xdr:spPr>
        <a:xfrm>
          <a:off x="14357427" y="1687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120142</xdr:rowOff>
    </xdr:from>
    <xdr:to>
      <xdr:col>20</xdr:col>
      <xdr:colOff>9525</xdr:colOff>
      <xdr:row>99</xdr:row>
      <xdr:rowOff>50292</xdr:rowOff>
    </xdr:to>
    <xdr:sp macro="" textlink="">
      <xdr:nvSpPr>
        <xdr:cNvPr id="674" name="円/楕円 673"/>
        <xdr:cNvSpPr/>
      </xdr:nvSpPr>
      <xdr:spPr>
        <a:xfrm>
          <a:off x="13652500" y="1692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41419</xdr:rowOff>
    </xdr:from>
    <xdr:ext cx="469744" cy="259045"/>
    <xdr:sp macro="" textlink="">
      <xdr:nvSpPr>
        <xdr:cNvPr id="675" name="テキスト ボックス 674"/>
        <xdr:cNvSpPr txBox="1"/>
      </xdr:nvSpPr>
      <xdr:spPr>
        <a:xfrm>
          <a:off x="13468427" y="1701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116866</xdr:rowOff>
    </xdr:from>
    <xdr:to>
      <xdr:col>18</xdr:col>
      <xdr:colOff>492125</xdr:colOff>
      <xdr:row>99</xdr:row>
      <xdr:rowOff>47016</xdr:rowOff>
    </xdr:to>
    <xdr:sp macro="" textlink="">
      <xdr:nvSpPr>
        <xdr:cNvPr id="676" name="円/楕円 675"/>
        <xdr:cNvSpPr/>
      </xdr:nvSpPr>
      <xdr:spPr>
        <a:xfrm>
          <a:off x="12763500" y="1691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38143</xdr:rowOff>
    </xdr:from>
    <xdr:ext cx="469744" cy="259045"/>
    <xdr:sp macro="" textlink="">
      <xdr:nvSpPr>
        <xdr:cNvPr id="677" name="テキスト ボックス 676"/>
        <xdr:cNvSpPr txBox="1"/>
      </xdr:nvSpPr>
      <xdr:spPr>
        <a:xfrm>
          <a:off x="12579427" y="1701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8" name="正方形/長方形 67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9" name="正方形/長方形 67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0" name="正方形/長方形 67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1" name="正方形/長方形 68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2" name="正方形/長方形 68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3" name="正方形/長方形 68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4" name="正方形/長方形 68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5" name="正方形/長方形 68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6" name="テキスト ボックス 68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7" name="直線コネクタ 68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8" name="直線コネクタ 68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9" name="テキスト ボックス 68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0" name="直線コネクタ 68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1" name="テキスト ボックス 69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2" name="直線コネクタ 69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3" name="テキスト ボックス 69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4" name="直線コネクタ 69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5" name="テキスト ボックス 69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6" name="直線コネクタ 69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97" name="テキスト ボックス 69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8" name="直線コネクタ 69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699" name="テキスト ボックス 69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0" name="直線コネクタ 69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1" name="テキスト ボックス 70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135781</xdr:rowOff>
    </xdr:from>
    <xdr:to>
      <xdr:col>32</xdr:col>
      <xdr:colOff>186689</xdr:colOff>
      <xdr:row>39</xdr:row>
      <xdr:rowOff>98878</xdr:rowOff>
    </xdr:to>
    <xdr:cxnSp macro="">
      <xdr:nvCxnSpPr>
        <xdr:cNvPr id="703" name="直線コネクタ 702"/>
        <xdr:cNvCxnSpPr/>
      </xdr:nvCxnSpPr>
      <xdr:spPr>
        <a:xfrm flipV="1">
          <a:off x="22159595" y="5279281"/>
          <a:ext cx="1269" cy="1506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5" name="直線コネクタ 70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82458</xdr:rowOff>
    </xdr:from>
    <xdr:ext cx="469744" cy="259045"/>
    <xdr:sp macro="" textlink="">
      <xdr:nvSpPr>
        <xdr:cNvPr id="706" name="投資及び出資金最大値テキスト"/>
        <xdr:cNvSpPr txBox="1"/>
      </xdr:nvSpPr>
      <xdr:spPr>
        <a:xfrm>
          <a:off x="22212300" y="505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9,224</a:t>
          </a:r>
          <a:endParaRPr kumimoji="1" lang="ja-JP" altLang="en-US" sz="1000" b="1">
            <a:latin typeface="ＭＳ Ｐゴシック"/>
          </a:endParaRPr>
        </a:p>
      </xdr:txBody>
    </xdr:sp>
    <xdr:clientData/>
  </xdr:oneCellAnchor>
  <xdr:twoCellAnchor>
    <xdr:from>
      <xdr:col>32</xdr:col>
      <xdr:colOff>98425</xdr:colOff>
      <xdr:row>30</xdr:row>
      <xdr:rowOff>135781</xdr:rowOff>
    </xdr:from>
    <xdr:to>
      <xdr:col>32</xdr:col>
      <xdr:colOff>276225</xdr:colOff>
      <xdr:row>30</xdr:row>
      <xdr:rowOff>135781</xdr:rowOff>
    </xdr:to>
    <xdr:cxnSp macro="">
      <xdr:nvCxnSpPr>
        <xdr:cNvPr id="707" name="直線コネクタ 706"/>
        <xdr:cNvCxnSpPr/>
      </xdr:nvCxnSpPr>
      <xdr:spPr>
        <a:xfrm>
          <a:off x="22072600" y="527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10214</xdr:rowOff>
    </xdr:from>
    <xdr:to>
      <xdr:col>32</xdr:col>
      <xdr:colOff>187325</xdr:colOff>
      <xdr:row>39</xdr:row>
      <xdr:rowOff>98878</xdr:rowOff>
    </xdr:to>
    <xdr:cxnSp macro="">
      <xdr:nvCxnSpPr>
        <xdr:cNvPr id="708" name="直線コネクタ 707"/>
        <xdr:cNvCxnSpPr/>
      </xdr:nvCxnSpPr>
      <xdr:spPr>
        <a:xfrm>
          <a:off x="21323300" y="6696764"/>
          <a:ext cx="838200" cy="8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165498</xdr:rowOff>
    </xdr:from>
    <xdr:ext cx="469744" cy="259045"/>
    <xdr:sp macro="" textlink="">
      <xdr:nvSpPr>
        <xdr:cNvPr id="709" name="投資及び出資金平均値テキスト"/>
        <xdr:cNvSpPr txBox="1"/>
      </xdr:nvSpPr>
      <xdr:spPr>
        <a:xfrm>
          <a:off x="22212300" y="6337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142621</xdr:rowOff>
    </xdr:from>
    <xdr:to>
      <xdr:col>32</xdr:col>
      <xdr:colOff>238125</xdr:colOff>
      <xdr:row>38</xdr:row>
      <xdr:rowOff>72771</xdr:rowOff>
    </xdr:to>
    <xdr:sp macro="" textlink="">
      <xdr:nvSpPr>
        <xdr:cNvPr id="710" name="フローチャート : 判断 709"/>
        <xdr:cNvSpPr/>
      </xdr:nvSpPr>
      <xdr:spPr>
        <a:xfrm>
          <a:off x="22110700" y="64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10214</xdr:rowOff>
    </xdr:from>
    <xdr:to>
      <xdr:col>31</xdr:col>
      <xdr:colOff>34925</xdr:colOff>
      <xdr:row>39</xdr:row>
      <xdr:rowOff>98878</xdr:rowOff>
    </xdr:to>
    <xdr:cxnSp macro="">
      <xdr:nvCxnSpPr>
        <xdr:cNvPr id="711" name="直線コネクタ 710"/>
        <xdr:cNvCxnSpPr/>
      </xdr:nvCxnSpPr>
      <xdr:spPr>
        <a:xfrm flipV="1">
          <a:off x="20434300" y="6696764"/>
          <a:ext cx="889000" cy="8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50038</xdr:rowOff>
    </xdr:from>
    <xdr:to>
      <xdr:col>31</xdr:col>
      <xdr:colOff>85725</xdr:colOff>
      <xdr:row>38</xdr:row>
      <xdr:rowOff>151638</xdr:rowOff>
    </xdr:to>
    <xdr:sp macro="" textlink="">
      <xdr:nvSpPr>
        <xdr:cNvPr id="712" name="フローチャート : 判断 711"/>
        <xdr:cNvSpPr/>
      </xdr:nvSpPr>
      <xdr:spPr>
        <a:xfrm>
          <a:off x="21272500" y="65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168165</xdr:rowOff>
    </xdr:from>
    <xdr:ext cx="469744" cy="259045"/>
    <xdr:sp macro="" textlink="">
      <xdr:nvSpPr>
        <xdr:cNvPr id="713" name="テキスト ボックス 712"/>
        <xdr:cNvSpPr txBox="1"/>
      </xdr:nvSpPr>
      <xdr:spPr>
        <a:xfrm>
          <a:off x="21088427" y="63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4" name="直線コネクタ 71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146703</xdr:rowOff>
    </xdr:from>
    <xdr:to>
      <xdr:col>29</xdr:col>
      <xdr:colOff>568325</xdr:colOff>
      <xdr:row>38</xdr:row>
      <xdr:rowOff>76853</xdr:rowOff>
    </xdr:to>
    <xdr:sp macro="" textlink="">
      <xdr:nvSpPr>
        <xdr:cNvPr id="715" name="フローチャート : 判断 714"/>
        <xdr:cNvSpPr/>
      </xdr:nvSpPr>
      <xdr:spPr>
        <a:xfrm>
          <a:off x="203835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93380</xdr:rowOff>
    </xdr:from>
    <xdr:ext cx="469744" cy="259045"/>
    <xdr:sp macro="" textlink="">
      <xdr:nvSpPr>
        <xdr:cNvPr id="716" name="テキスト ボックス 715"/>
        <xdr:cNvSpPr txBox="1"/>
      </xdr:nvSpPr>
      <xdr:spPr>
        <a:xfrm>
          <a:off x="20199427" y="626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17" name="直線コネクタ 71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16728</xdr:rowOff>
    </xdr:from>
    <xdr:to>
      <xdr:col>28</xdr:col>
      <xdr:colOff>365125</xdr:colOff>
      <xdr:row>38</xdr:row>
      <xdr:rowOff>118328</xdr:rowOff>
    </xdr:to>
    <xdr:sp macro="" textlink="">
      <xdr:nvSpPr>
        <xdr:cNvPr id="718" name="フローチャート : 判断 717"/>
        <xdr:cNvSpPr/>
      </xdr:nvSpPr>
      <xdr:spPr>
        <a:xfrm>
          <a:off x="19494500" y="653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134855</xdr:rowOff>
    </xdr:from>
    <xdr:ext cx="469744" cy="259045"/>
    <xdr:sp macro="" textlink="">
      <xdr:nvSpPr>
        <xdr:cNvPr id="719" name="テキスト ボックス 718"/>
        <xdr:cNvSpPr txBox="1"/>
      </xdr:nvSpPr>
      <xdr:spPr>
        <a:xfrm>
          <a:off x="19310427" y="630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57386</xdr:rowOff>
    </xdr:from>
    <xdr:to>
      <xdr:col>27</xdr:col>
      <xdr:colOff>161925</xdr:colOff>
      <xdr:row>38</xdr:row>
      <xdr:rowOff>158986</xdr:rowOff>
    </xdr:to>
    <xdr:sp macro="" textlink="">
      <xdr:nvSpPr>
        <xdr:cNvPr id="720" name="フローチャート : 判断 719"/>
        <xdr:cNvSpPr/>
      </xdr:nvSpPr>
      <xdr:spPr>
        <a:xfrm>
          <a:off x="18605500" y="657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4063</xdr:rowOff>
    </xdr:from>
    <xdr:ext cx="378565" cy="259045"/>
    <xdr:sp macro="" textlink="">
      <xdr:nvSpPr>
        <xdr:cNvPr id="721" name="テキスト ボックス 720"/>
        <xdr:cNvSpPr txBox="1"/>
      </xdr:nvSpPr>
      <xdr:spPr>
        <a:xfrm>
          <a:off x="18467017" y="634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2" name="テキスト ボックス 72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3" name="テキスト ボックス 72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4" name="テキスト ボックス 72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5" name="テキスト ボックス 72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6" name="テキスト ボックス 72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27" name="円/楕円 72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2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130864</xdr:rowOff>
    </xdr:from>
    <xdr:to>
      <xdr:col>31</xdr:col>
      <xdr:colOff>85725</xdr:colOff>
      <xdr:row>39</xdr:row>
      <xdr:rowOff>61014</xdr:rowOff>
    </xdr:to>
    <xdr:sp macro="" textlink="">
      <xdr:nvSpPr>
        <xdr:cNvPr id="729" name="円/楕円 728"/>
        <xdr:cNvSpPr/>
      </xdr:nvSpPr>
      <xdr:spPr>
        <a:xfrm>
          <a:off x="21272500" y="664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52141</xdr:rowOff>
    </xdr:from>
    <xdr:ext cx="378565" cy="259045"/>
    <xdr:sp macro="" textlink="">
      <xdr:nvSpPr>
        <xdr:cNvPr id="730" name="テキスト ボックス 729"/>
        <xdr:cNvSpPr txBox="1"/>
      </xdr:nvSpPr>
      <xdr:spPr>
        <a:xfrm>
          <a:off x="21134017" y="673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1" name="円/楕円 73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2" name="テキスト ボックス 73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3" name="円/楕円 73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4" name="テキスト ボックス 73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5" name="円/楕円 73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36" name="テキスト ボックス 73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7" name="正方形/長方形 73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8" name="正方形/長方形 73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9" name="正方形/長方形 73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0" name="正方形/長方形 73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1" name="正方形/長方形 74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2" name="正方形/長方形 74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3" name="正方形/長方形 74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4" name="正方形/長方形 74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5" name="テキスト ボックス 74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6" name="直線コネクタ 74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7" name="直線コネクタ 74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8" name="テキスト ボックス 74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9" name="直線コネクタ 74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0" name="テキスト ボックス 74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1" name="直線コネクタ 75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2" name="テキスト ボックス 75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3" name="直線コネクタ 75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4" name="テキスト ボックス 75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5" name="直線コネクタ 75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6" name="テキスト ボックス 75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113548</xdr:rowOff>
    </xdr:from>
    <xdr:to>
      <xdr:col>32</xdr:col>
      <xdr:colOff>186689</xdr:colOff>
      <xdr:row>58</xdr:row>
      <xdr:rowOff>139700</xdr:rowOff>
    </xdr:to>
    <xdr:cxnSp macro="">
      <xdr:nvCxnSpPr>
        <xdr:cNvPr id="758" name="直線コネクタ 757"/>
        <xdr:cNvCxnSpPr/>
      </xdr:nvCxnSpPr>
      <xdr:spPr>
        <a:xfrm flipV="1">
          <a:off x="22159595" y="9028948"/>
          <a:ext cx="1269" cy="1054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0" name="直線コネクタ 75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60225</xdr:rowOff>
    </xdr:from>
    <xdr:ext cx="534377" cy="259045"/>
    <xdr:sp macro="" textlink="">
      <xdr:nvSpPr>
        <xdr:cNvPr id="761" name="貸付金最大値テキスト"/>
        <xdr:cNvSpPr txBox="1"/>
      </xdr:nvSpPr>
      <xdr:spPr>
        <a:xfrm>
          <a:off x="22212300" y="880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23,072</a:t>
          </a:r>
          <a:endParaRPr kumimoji="1" lang="ja-JP" altLang="en-US" sz="1000" b="1">
            <a:latin typeface="ＭＳ Ｐゴシック"/>
          </a:endParaRPr>
        </a:p>
      </xdr:txBody>
    </xdr:sp>
    <xdr:clientData/>
  </xdr:oneCellAnchor>
  <xdr:twoCellAnchor>
    <xdr:from>
      <xdr:col>32</xdr:col>
      <xdr:colOff>98425</xdr:colOff>
      <xdr:row>52</xdr:row>
      <xdr:rowOff>113548</xdr:rowOff>
    </xdr:from>
    <xdr:to>
      <xdr:col>32</xdr:col>
      <xdr:colOff>276225</xdr:colOff>
      <xdr:row>52</xdr:row>
      <xdr:rowOff>113548</xdr:rowOff>
    </xdr:to>
    <xdr:cxnSp macro="">
      <xdr:nvCxnSpPr>
        <xdr:cNvPr id="762" name="直線コネクタ 761"/>
        <xdr:cNvCxnSpPr/>
      </xdr:nvCxnSpPr>
      <xdr:spPr>
        <a:xfrm>
          <a:off x="22072600" y="902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63530</xdr:rowOff>
    </xdr:from>
    <xdr:to>
      <xdr:col>32</xdr:col>
      <xdr:colOff>187325</xdr:colOff>
      <xdr:row>58</xdr:row>
      <xdr:rowOff>65039</xdr:rowOff>
    </xdr:to>
    <xdr:cxnSp macro="">
      <xdr:nvCxnSpPr>
        <xdr:cNvPr id="763" name="直線コネクタ 762"/>
        <xdr:cNvCxnSpPr/>
      </xdr:nvCxnSpPr>
      <xdr:spPr>
        <a:xfrm flipV="1">
          <a:off x="21323300" y="10007630"/>
          <a:ext cx="8382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52112</xdr:rowOff>
    </xdr:from>
    <xdr:ext cx="469744" cy="259045"/>
    <xdr:sp macro="" textlink="">
      <xdr:nvSpPr>
        <xdr:cNvPr id="764" name="貸付金平均値テキスト"/>
        <xdr:cNvSpPr txBox="1"/>
      </xdr:nvSpPr>
      <xdr:spPr>
        <a:xfrm>
          <a:off x="22212300" y="9653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29235</xdr:rowOff>
    </xdr:from>
    <xdr:to>
      <xdr:col>32</xdr:col>
      <xdr:colOff>238125</xdr:colOff>
      <xdr:row>57</xdr:row>
      <xdr:rowOff>130835</xdr:rowOff>
    </xdr:to>
    <xdr:sp macro="" textlink="">
      <xdr:nvSpPr>
        <xdr:cNvPr id="765" name="フローチャート : 判断 764"/>
        <xdr:cNvSpPr/>
      </xdr:nvSpPr>
      <xdr:spPr>
        <a:xfrm>
          <a:off x="221107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167543</xdr:rowOff>
    </xdr:from>
    <xdr:to>
      <xdr:col>31</xdr:col>
      <xdr:colOff>34925</xdr:colOff>
      <xdr:row>58</xdr:row>
      <xdr:rowOff>65039</xdr:rowOff>
    </xdr:to>
    <xdr:cxnSp macro="">
      <xdr:nvCxnSpPr>
        <xdr:cNvPr id="766" name="直線コネクタ 765"/>
        <xdr:cNvCxnSpPr/>
      </xdr:nvCxnSpPr>
      <xdr:spPr>
        <a:xfrm>
          <a:off x="20434300" y="9940193"/>
          <a:ext cx="889000" cy="6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159995</xdr:rowOff>
    </xdr:from>
    <xdr:to>
      <xdr:col>31</xdr:col>
      <xdr:colOff>85725</xdr:colOff>
      <xdr:row>57</xdr:row>
      <xdr:rowOff>90145</xdr:rowOff>
    </xdr:to>
    <xdr:sp macro="" textlink="">
      <xdr:nvSpPr>
        <xdr:cNvPr id="767" name="フローチャート : 判断 766"/>
        <xdr:cNvSpPr/>
      </xdr:nvSpPr>
      <xdr:spPr>
        <a:xfrm>
          <a:off x="21272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106672</xdr:rowOff>
    </xdr:from>
    <xdr:ext cx="469744" cy="259045"/>
    <xdr:sp macro="" textlink="">
      <xdr:nvSpPr>
        <xdr:cNvPr id="768" name="テキスト ボックス 767"/>
        <xdr:cNvSpPr txBox="1"/>
      </xdr:nvSpPr>
      <xdr:spPr>
        <a:xfrm>
          <a:off x="21088427"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167543</xdr:rowOff>
    </xdr:from>
    <xdr:to>
      <xdr:col>29</xdr:col>
      <xdr:colOff>517525</xdr:colOff>
      <xdr:row>58</xdr:row>
      <xdr:rowOff>32303</xdr:rowOff>
    </xdr:to>
    <xdr:cxnSp macro="">
      <xdr:nvCxnSpPr>
        <xdr:cNvPr id="769" name="直線コネクタ 768"/>
        <xdr:cNvCxnSpPr/>
      </xdr:nvCxnSpPr>
      <xdr:spPr>
        <a:xfrm flipV="1">
          <a:off x="19545300" y="9940193"/>
          <a:ext cx="8890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141570</xdr:rowOff>
    </xdr:from>
    <xdr:to>
      <xdr:col>29</xdr:col>
      <xdr:colOff>568325</xdr:colOff>
      <xdr:row>57</xdr:row>
      <xdr:rowOff>71720</xdr:rowOff>
    </xdr:to>
    <xdr:sp macro="" textlink="">
      <xdr:nvSpPr>
        <xdr:cNvPr id="770" name="フローチャート : 判断 769"/>
        <xdr:cNvSpPr/>
      </xdr:nvSpPr>
      <xdr:spPr>
        <a:xfrm>
          <a:off x="20383500" y="974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88247</xdr:rowOff>
    </xdr:from>
    <xdr:ext cx="469744" cy="259045"/>
    <xdr:sp macro="" textlink="">
      <xdr:nvSpPr>
        <xdr:cNvPr id="771" name="テキスト ボックス 770"/>
        <xdr:cNvSpPr txBox="1"/>
      </xdr:nvSpPr>
      <xdr:spPr>
        <a:xfrm>
          <a:off x="20199427" y="951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28966</xdr:rowOff>
    </xdr:from>
    <xdr:to>
      <xdr:col>28</xdr:col>
      <xdr:colOff>314325</xdr:colOff>
      <xdr:row>58</xdr:row>
      <xdr:rowOff>32303</xdr:rowOff>
    </xdr:to>
    <xdr:cxnSp macro="">
      <xdr:nvCxnSpPr>
        <xdr:cNvPr id="772" name="直線コネクタ 771"/>
        <xdr:cNvCxnSpPr/>
      </xdr:nvCxnSpPr>
      <xdr:spPr>
        <a:xfrm>
          <a:off x="18656300" y="9973066"/>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112812</xdr:rowOff>
    </xdr:from>
    <xdr:to>
      <xdr:col>28</xdr:col>
      <xdr:colOff>365125</xdr:colOff>
      <xdr:row>57</xdr:row>
      <xdr:rowOff>42962</xdr:rowOff>
    </xdr:to>
    <xdr:sp macro="" textlink="">
      <xdr:nvSpPr>
        <xdr:cNvPr id="773" name="フローチャート : 判断 772"/>
        <xdr:cNvSpPr/>
      </xdr:nvSpPr>
      <xdr:spPr>
        <a:xfrm>
          <a:off x="19494500" y="971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59489</xdr:rowOff>
    </xdr:from>
    <xdr:ext cx="469744" cy="259045"/>
    <xdr:sp macro="" textlink="">
      <xdr:nvSpPr>
        <xdr:cNvPr id="774" name="テキスト ボックス 773"/>
        <xdr:cNvSpPr txBox="1"/>
      </xdr:nvSpPr>
      <xdr:spPr>
        <a:xfrm>
          <a:off x="19310427" y="948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98272</xdr:rowOff>
    </xdr:from>
    <xdr:to>
      <xdr:col>27</xdr:col>
      <xdr:colOff>161925</xdr:colOff>
      <xdr:row>57</xdr:row>
      <xdr:rowOff>28422</xdr:rowOff>
    </xdr:to>
    <xdr:sp macro="" textlink="">
      <xdr:nvSpPr>
        <xdr:cNvPr id="775" name="フローチャート : 判断 774"/>
        <xdr:cNvSpPr/>
      </xdr:nvSpPr>
      <xdr:spPr>
        <a:xfrm>
          <a:off x="18605500" y="969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44949</xdr:rowOff>
    </xdr:from>
    <xdr:ext cx="469744" cy="259045"/>
    <xdr:sp macro="" textlink="">
      <xdr:nvSpPr>
        <xdr:cNvPr id="776" name="テキスト ボックス 775"/>
        <xdr:cNvSpPr txBox="1"/>
      </xdr:nvSpPr>
      <xdr:spPr>
        <a:xfrm>
          <a:off x="18421427" y="947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7" name="テキスト ボックス 77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8" name="テキスト ボックス 77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9" name="テキスト ボックス 77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0" name="テキスト ボックス 77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1" name="テキスト ボックス 78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12730</xdr:rowOff>
    </xdr:from>
    <xdr:to>
      <xdr:col>32</xdr:col>
      <xdr:colOff>238125</xdr:colOff>
      <xdr:row>58</xdr:row>
      <xdr:rowOff>114330</xdr:rowOff>
    </xdr:to>
    <xdr:sp macro="" textlink="">
      <xdr:nvSpPr>
        <xdr:cNvPr id="782" name="円/楕円 781"/>
        <xdr:cNvSpPr/>
      </xdr:nvSpPr>
      <xdr:spPr>
        <a:xfrm>
          <a:off x="22110700" y="995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99107</xdr:rowOff>
    </xdr:from>
    <xdr:ext cx="469744" cy="259045"/>
    <xdr:sp macro="" textlink="">
      <xdr:nvSpPr>
        <xdr:cNvPr id="783" name="貸付金該当値テキスト"/>
        <xdr:cNvSpPr txBox="1"/>
      </xdr:nvSpPr>
      <xdr:spPr>
        <a:xfrm>
          <a:off x="22212300" y="987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14239</xdr:rowOff>
    </xdr:from>
    <xdr:to>
      <xdr:col>31</xdr:col>
      <xdr:colOff>85725</xdr:colOff>
      <xdr:row>58</xdr:row>
      <xdr:rowOff>115839</xdr:rowOff>
    </xdr:to>
    <xdr:sp macro="" textlink="">
      <xdr:nvSpPr>
        <xdr:cNvPr id="784" name="円/楕円 783"/>
        <xdr:cNvSpPr/>
      </xdr:nvSpPr>
      <xdr:spPr>
        <a:xfrm>
          <a:off x="21272500" y="995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106966</xdr:rowOff>
    </xdr:from>
    <xdr:ext cx="469744" cy="259045"/>
    <xdr:sp macro="" textlink="">
      <xdr:nvSpPr>
        <xdr:cNvPr id="785" name="テキスト ボックス 784"/>
        <xdr:cNvSpPr txBox="1"/>
      </xdr:nvSpPr>
      <xdr:spPr>
        <a:xfrm>
          <a:off x="21088427" y="1005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116743</xdr:rowOff>
    </xdr:from>
    <xdr:to>
      <xdr:col>29</xdr:col>
      <xdr:colOff>568325</xdr:colOff>
      <xdr:row>58</xdr:row>
      <xdr:rowOff>46893</xdr:rowOff>
    </xdr:to>
    <xdr:sp macro="" textlink="">
      <xdr:nvSpPr>
        <xdr:cNvPr id="786" name="円/楕円 785"/>
        <xdr:cNvSpPr/>
      </xdr:nvSpPr>
      <xdr:spPr>
        <a:xfrm>
          <a:off x="20383500" y="988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38020</xdr:rowOff>
    </xdr:from>
    <xdr:ext cx="469744" cy="259045"/>
    <xdr:sp macro="" textlink="">
      <xdr:nvSpPr>
        <xdr:cNvPr id="787" name="テキスト ボックス 786"/>
        <xdr:cNvSpPr txBox="1"/>
      </xdr:nvSpPr>
      <xdr:spPr>
        <a:xfrm>
          <a:off x="20199427" y="998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152953</xdr:rowOff>
    </xdr:from>
    <xdr:to>
      <xdr:col>28</xdr:col>
      <xdr:colOff>365125</xdr:colOff>
      <xdr:row>58</xdr:row>
      <xdr:rowOff>83103</xdr:rowOff>
    </xdr:to>
    <xdr:sp macro="" textlink="">
      <xdr:nvSpPr>
        <xdr:cNvPr id="788" name="円/楕円 787"/>
        <xdr:cNvSpPr/>
      </xdr:nvSpPr>
      <xdr:spPr>
        <a:xfrm>
          <a:off x="19494500" y="992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74230</xdr:rowOff>
    </xdr:from>
    <xdr:ext cx="469744" cy="259045"/>
    <xdr:sp macro="" textlink="">
      <xdr:nvSpPr>
        <xdr:cNvPr id="789" name="テキスト ボックス 788"/>
        <xdr:cNvSpPr txBox="1"/>
      </xdr:nvSpPr>
      <xdr:spPr>
        <a:xfrm>
          <a:off x="19310427" y="100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149616</xdr:rowOff>
    </xdr:from>
    <xdr:to>
      <xdr:col>27</xdr:col>
      <xdr:colOff>161925</xdr:colOff>
      <xdr:row>58</xdr:row>
      <xdr:rowOff>79766</xdr:rowOff>
    </xdr:to>
    <xdr:sp macro="" textlink="">
      <xdr:nvSpPr>
        <xdr:cNvPr id="790" name="円/楕円 789"/>
        <xdr:cNvSpPr/>
      </xdr:nvSpPr>
      <xdr:spPr>
        <a:xfrm>
          <a:off x="18605500" y="992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70893</xdr:rowOff>
    </xdr:from>
    <xdr:ext cx="469744" cy="259045"/>
    <xdr:sp macro="" textlink="">
      <xdr:nvSpPr>
        <xdr:cNvPr id="791" name="テキスト ボックス 790"/>
        <xdr:cNvSpPr txBox="1"/>
      </xdr:nvSpPr>
      <xdr:spPr>
        <a:xfrm>
          <a:off x="18421427" y="10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2" name="正方形/長方形 79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3" name="正方形/長方形 79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4" name="正方形/長方形 79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5" name="正方形/長方形 79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6" name="正方形/長方形 79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7" name="正方形/長方形 79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8" name="正方形/長方形 79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40,842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9" name="正方形/長方形 79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0" name="テキスト ボックス 79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1" name="直線コネクタ 80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2" name="テキスト ボックス 80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4" name="テキスト ボックス 80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8" name="テキスト ボックス 80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0" name="テキスト ボックス 80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12" name="テキスト ボックス 81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4" name="テキスト ボックス 81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125413</xdr:rowOff>
    </xdr:from>
    <xdr:to>
      <xdr:col>32</xdr:col>
      <xdr:colOff>186689</xdr:colOff>
      <xdr:row>78</xdr:row>
      <xdr:rowOff>20676</xdr:rowOff>
    </xdr:to>
    <xdr:cxnSp macro="">
      <xdr:nvCxnSpPr>
        <xdr:cNvPr id="816" name="直線コネクタ 815"/>
        <xdr:cNvCxnSpPr/>
      </xdr:nvCxnSpPr>
      <xdr:spPr>
        <a:xfrm flipV="1">
          <a:off x="22159595" y="12126913"/>
          <a:ext cx="1269" cy="1266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24503</xdr:rowOff>
    </xdr:from>
    <xdr:ext cx="534377" cy="259045"/>
    <xdr:sp macro="" textlink="">
      <xdr:nvSpPr>
        <xdr:cNvPr id="817" name="繰出金最小値テキスト"/>
        <xdr:cNvSpPr txBox="1"/>
      </xdr:nvSpPr>
      <xdr:spPr>
        <a:xfrm>
          <a:off x="22212300" y="1339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25,124</a:t>
          </a:r>
          <a:endParaRPr kumimoji="1" lang="ja-JP" altLang="en-US" sz="1000" b="1">
            <a:latin typeface="ＭＳ Ｐゴシック"/>
          </a:endParaRPr>
        </a:p>
      </xdr:txBody>
    </xdr:sp>
    <xdr:clientData/>
  </xdr:oneCellAnchor>
  <xdr:twoCellAnchor>
    <xdr:from>
      <xdr:col>32</xdr:col>
      <xdr:colOff>98425</xdr:colOff>
      <xdr:row>78</xdr:row>
      <xdr:rowOff>20676</xdr:rowOff>
    </xdr:from>
    <xdr:to>
      <xdr:col>32</xdr:col>
      <xdr:colOff>276225</xdr:colOff>
      <xdr:row>78</xdr:row>
      <xdr:rowOff>20676</xdr:rowOff>
    </xdr:to>
    <xdr:cxnSp macro="">
      <xdr:nvCxnSpPr>
        <xdr:cNvPr id="818" name="直線コネクタ 817"/>
        <xdr:cNvCxnSpPr/>
      </xdr:nvCxnSpPr>
      <xdr:spPr>
        <a:xfrm>
          <a:off x="22072600" y="13393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72090</xdr:rowOff>
    </xdr:from>
    <xdr:ext cx="534377" cy="259045"/>
    <xdr:sp macro="" textlink="">
      <xdr:nvSpPr>
        <xdr:cNvPr id="819" name="繰出金最大値テキスト"/>
        <xdr:cNvSpPr txBox="1"/>
      </xdr:nvSpPr>
      <xdr:spPr>
        <a:xfrm>
          <a:off x="22212300" y="119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58,375</a:t>
          </a:r>
          <a:endParaRPr kumimoji="1" lang="ja-JP" altLang="en-US" sz="1000" b="1">
            <a:latin typeface="ＭＳ Ｐゴシック"/>
          </a:endParaRPr>
        </a:p>
      </xdr:txBody>
    </xdr:sp>
    <xdr:clientData/>
  </xdr:oneCellAnchor>
  <xdr:twoCellAnchor>
    <xdr:from>
      <xdr:col>32</xdr:col>
      <xdr:colOff>98425</xdr:colOff>
      <xdr:row>70</xdr:row>
      <xdr:rowOff>125413</xdr:rowOff>
    </xdr:from>
    <xdr:to>
      <xdr:col>32</xdr:col>
      <xdr:colOff>276225</xdr:colOff>
      <xdr:row>70</xdr:row>
      <xdr:rowOff>125413</xdr:rowOff>
    </xdr:to>
    <xdr:cxnSp macro="">
      <xdr:nvCxnSpPr>
        <xdr:cNvPr id="820" name="直線コネクタ 819"/>
        <xdr:cNvCxnSpPr/>
      </xdr:nvCxnSpPr>
      <xdr:spPr>
        <a:xfrm>
          <a:off x="22072600" y="1212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41935</xdr:rowOff>
    </xdr:from>
    <xdr:to>
      <xdr:col>32</xdr:col>
      <xdr:colOff>187325</xdr:colOff>
      <xdr:row>76</xdr:row>
      <xdr:rowOff>127546</xdr:rowOff>
    </xdr:to>
    <xdr:cxnSp macro="">
      <xdr:nvCxnSpPr>
        <xdr:cNvPr id="821" name="直線コネクタ 820"/>
        <xdr:cNvCxnSpPr/>
      </xdr:nvCxnSpPr>
      <xdr:spPr>
        <a:xfrm flipV="1">
          <a:off x="21323300" y="13072135"/>
          <a:ext cx="838200" cy="8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59237</xdr:rowOff>
    </xdr:from>
    <xdr:ext cx="534377" cy="259045"/>
    <xdr:sp macro="" textlink="">
      <xdr:nvSpPr>
        <xdr:cNvPr id="822" name="繰出金平均値テキスト"/>
        <xdr:cNvSpPr txBox="1"/>
      </xdr:nvSpPr>
      <xdr:spPr>
        <a:xfrm>
          <a:off x="22212300" y="12575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36360</xdr:rowOff>
    </xdr:from>
    <xdr:to>
      <xdr:col>32</xdr:col>
      <xdr:colOff>238125</xdr:colOff>
      <xdr:row>74</xdr:row>
      <xdr:rowOff>137960</xdr:rowOff>
    </xdr:to>
    <xdr:sp macro="" textlink="">
      <xdr:nvSpPr>
        <xdr:cNvPr id="823" name="フローチャート : 判断 822"/>
        <xdr:cNvSpPr/>
      </xdr:nvSpPr>
      <xdr:spPr>
        <a:xfrm>
          <a:off x="22110700" y="127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127546</xdr:rowOff>
    </xdr:from>
    <xdr:to>
      <xdr:col>31</xdr:col>
      <xdr:colOff>34925</xdr:colOff>
      <xdr:row>77</xdr:row>
      <xdr:rowOff>18466</xdr:rowOff>
    </xdr:to>
    <xdr:cxnSp macro="">
      <xdr:nvCxnSpPr>
        <xdr:cNvPr id="824" name="直線コネクタ 823"/>
        <xdr:cNvCxnSpPr/>
      </xdr:nvCxnSpPr>
      <xdr:spPr>
        <a:xfrm flipV="1">
          <a:off x="20434300" y="13157746"/>
          <a:ext cx="889000" cy="6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100673</xdr:rowOff>
    </xdr:from>
    <xdr:to>
      <xdr:col>31</xdr:col>
      <xdr:colOff>85725</xdr:colOff>
      <xdr:row>75</xdr:row>
      <xdr:rowOff>30823</xdr:rowOff>
    </xdr:to>
    <xdr:sp macro="" textlink="">
      <xdr:nvSpPr>
        <xdr:cNvPr id="825" name="フローチャート : 判断 824"/>
        <xdr:cNvSpPr/>
      </xdr:nvSpPr>
      <xdr:spPr>
        <a:xfrm>
          <a:off x="21272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47350</xdr:rowOff>
    </xdr:from>
    <xdr:ext cx="534377" cy="259045"/>
    <xdr:sp macro="" textlink="">
      <xdr:nvSpPr>
        <xdr:cNvPr id="826" name="テキスト ボックス 825"/>
        <xdr:cNvSpPr txBox="1"/>
      </xdr:nvSpPr>
      <xdr:spPr>
        <a:xfrm>
          <a:off x="21056111" y="125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18466</xdr:rowOff>
    </xdr:from>
    <xdr:to>
      <xdr:col>29</xdr:col>
      <xdr:colOff>517525</xdr:colOff>
      <xdr:row>77</xdr:row>
      <xdr:rowOff>40945</xdr:rowOff>
    </xdr:to>
    <xdr:cxnSp macro="">
      <xdr:nvCxnSpPr>
        <xdr:cNvPr id="827" name="直線コネクタ 826"/>
        <xdr:cNvCxnSpPr/>
      </xdr:nvCxnSpPr>
      <xdr:spPr>
        <a:xfrm flipV="1">
          <a:off x="19545300" y="13220116"/>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134772</xdr:rowOff>
    </xdr:from>
    <xdr:to>
      <xdr:col>29</xdr:col>
      <xdr:colOff>568325</xdr:colOff>
      <xdr:row>75</xdr:row>
      <xdr:rowOff>64922</xdr:rowOff>
    </xdr:to>
    <xdr:sp macro="" textlink="">
      <xdr:nvSpPr>
        <xdr:cNvPr id="828" name="フローチャート : 判断 827"/>
        <xdr:cNvSpPr/>
      </xdr:nvSpPr>
      <xdr:spPr>
        <a:xfrm>
          <a:off x="20383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81449</xdr:rowOff>
    </xdr:from>
    <xdr:ext cx="534377" cy="259045"/>
    <xdr:sp macro="" textlink="">
      <xdr:nvSpPr>
        <xdr:cNvPr id="829" name="テキスト ボックス 828"/>
        <xdr:cNvSpPr txBox="1"/>
      </xdr:nvSpPr>
      <xdr:spPr>
        <a:xfrm>
          <a:off x="20167111" y="125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37478</xdr:rowOff>
    </xdr:from>
    <xdr:to>
      <xdr:col>28</xdr:col>
      <xdr:colOff>314325</xdr:colOff>
      <xdr:row>77</xdr:row>
      <xdr:rowOff>40945</xdr:rowOff>
    </xdr:to>
    <xdr:cxnSp macro="">
      <xdr:nvCxnSpPr>
        <xdr:cNvPr id="830" name="直線コネクタ 829"/>
        <xdr:cNvCxnSpPr/>
      </xdr:nvCxnSpPr>
      <xdr:spPr>
        <a:xfrm>
          <a:off x="18656300" y="13239128"/>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167957</xdr:rowOff>
    </xdr:from>
    <xdr:to>
      <xdr:col>28</xdr:col>
      <xdr:colOff>365125</xdr:colOff>
      <xdr:row>75</xdr:row>
      <xdr:rowOff>98107</xdr:rowOff>
    </xdr:to>
    <xdr:sp macro="" textlink="">
      <xdr:nvSpPr>
        <xdr:cNvPr id="831" name="フローチャート : 判断 830"/>
        <xdr:cNvSpPr/>
      </xdr:nvSpPr>
      <xdr:spPr>
        <a:xfrm>
          <a:off x="19494500" y="1285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114634</xdr:rowOff>
    </xdr:from>
    <xdr:ext cx="534377" cy="259045"/>
    <xdr:sp macro="" textlink="">
      <xdr:nvSpPr>
        <xdr:cNvPr id="832" name="テキスト ボックス 831"/>
        <xdr:cNvSpPr txBox="1"/>
      </xdr:nvSpPr>
      <xdr:spPr>
        <a:xfrm>
          <a:off x="19278111" y="1263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13309</xdr:rowOff>
    </xdr:from>
    <xdr:to>
      <xdr:col>27</xdr:col>
      <xdr:colOff>161925</xdr:colOff>
      <xdr:row>75</xdr:row>
      <xdr:rowOff>114909</xdr:rowOff>
    </xdr:to>
    <xdr:sp macro="" textlink="">
      <xdr:nvSpPr>
        <xdr:cNvPr id="833" name="フローチャート : 判断 832"/>
        <xdr:cNvSpPr/>
      </xdr:nvSpPr>
      <xdr:spPr>
        <a:xfrm>
          <a:off x="18605500" y="1287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131436</xdr:rowOff>
    </xdr:from>
    <xdr:ext cx="534377" cy="259045"/>
    <xdr:sp macro="" textlink="">
      <xdr:nvSpPr>
        <xdr:cNvPr id="834" name="テキスト ボックス 833"/>
        <xdr:cNvSpPr txBox="1"/>
      </xdr:nvSpPr>
      <xdr:spPr>
        <a:xfrm>
          <a:off x="18389111" y="1264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162585</xdr:rowOff>
    </xdr:from>
    <xdr:to>
      <xdr:col>32</xdr:col>
      <xdr:colOff>238125</xdr:colOff>
      <xdr:row>76</xdr:row>
      <xdr:rowOff>92735</xdr:rowOff>
    </xdr:to>
    <xdr:sp macro="" textlink="">
      <xdr:nvSpPr>
        <xdr:cNvPr id="840" name="円/楕円 839"/>
        <xdr:cNvSpPr/>
      </xdr:nvSpPr>
      <xdr:spPr>
        <a:xfrm>
          <a:off x="22110700" y="1302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141012</xdr:rowOff>
    </xdr:from>
    <xdr:ext cx="534377" cy="259045"/>
    <xdr:sp macro="" textlink="">
      <xdr:nvSpPr>
        <xdr:cNvPr id="841" name="繰出金該当値テキスト"/>
        <xdr:cNvSpPr txBox="1"/>
      </xdr:nvSpPr>
      <xdr:spPr>
        <a:xfrm>
          <a:off x="22212300" y="1299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33,566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76746</xdr:rowOff>
    </xdr:from>
    <xdr:to>
      <xdr:col>31</xdr:col>
      <xdr:colOff>85725</xdr:colOff>
      <xdr:row>77</xdr:row>
      <xdr:rowOff>6896</xdr:rowOff>
    </xdr:to>
    <xdr:sp macro="" textlink="">
      <xdr:nvSpPr>
        <xdr:cNvPr id="842" name="円/楕円 841"/>
        <xdr:cNvSpPr/>
      </xdr:nvSpPr>
      <xdr:spPr>
        <a:xfrm>
          <a:off x="21272500" y="1310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169473</xdr:rowOff>
    </xdr:from>
    <xdr:ext cx="534377" cy="259045"/>
    <xdr:sp macro="" textlink="">
      <xdr:nvSpPr>
        <xdr:cNvPr id="843" name="テキスト ボックス 842"/>
        <xdr:cNvSpPr txBox="1"/>
      </xdr:nvSpPr>
      <xdr:spPr>
        <a:xfrm>
          <a:off x="21056111" y="1319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139116</xdr:rowOff>
    </xdr:from>
    <xdr:to>
      <xdr:col>29</xdr:col>
      <xdr:colOff>568325</xdr:colOff>
      <xdr:row>77</xdr:row>
      <xdr:rowOff>69266</xdr:rowOff>
    </xdr:to>
    <xdr:sp macro="" textlink="">
      <xdr:nvSpPr>
        <xdr:cNvPr id="844" name="円/楕円 843"/>
        <xdr:cNvSpPr/>
      </xdr:nvSpPr>
      <xdr:spPr>
        <a:xfrm>
          <a:off x="20383500" y="1316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60393</xdr:rowOff>
    </xdr:from>
    <xdr:ext cx="534377" cy="259045"/>
    <xdr:sp macro="" textlink="">
      <xdr:nvSpPr>
        <xdr:cNvPr id="845" name="テキスト ボックス 844"/>
        <xdr:cNvSpPr txBox="1"/>
      </xdr:nvSpPr>
      <xdr:spPr>
        <a:xfrm>
          <a:off x="20167111" y="1326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29,682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161595</xdr:rowOff>
    </xdr:from>
    <xdr:to>
      <xdr:col>28</xdr:col>
      <xdr:colOff>365125</xdr:colOff>
      <xdr:row>77</xdr:row>
      <xdr:rowOff>91745</xdr:rowOff>
    </xdr:to>
    <xdr:sp macro="" textlink="">
      <xdr:nvSpPr>
        <xdr:cNvPr id="846" name="円/楕円 845"/>
        <xdr:cNvSpPr/>
      </xdr:nvSpPr>
      <xdr:spPr>
        <a:xfrm>
          <a:off x="19494500" y="131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82872</xdr:rowOff>
    </xdr:from>
    <xdr:ext cx="534377" cy="259045"/>
    <xdr:sp macro="" textlink="">
      <xdr:nvSpPr>
        <xdr:cNvPr id="847" name="テキスト ボックス 846"/>
        <xdr:cNvSpPr txBox="1"/>
      </xdr:nvSpPr>
      <xdr:spPr>
        <a:xfrm>
          <a:off x="19278111" y="1328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29,092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158128</xdr:rowOff>
    </xdr:from>
    <xdr:to>
      <xdr:col>27</xdr:col>
      <xdr:colOff>161925</xdr:colOff>
      <xdr:row>77</xdr:row>
      <xdr:rowOff>88278</xdr:rowOff>
    </xdr:to>
    <xdr:sp macro="" textlink="">
      <xdr:nvSpPr>
        <xdr:cNvPr id="848" name="円/楕円 847"/>
        <xdr:cNvSpPr/>
      </xdr:nvSpPr>
      <xdr:spPr>
        <a:xfrm>
          <a:off x="18605500" y="1318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79405</xdr:rowOff>
    </xdr:from>
    <xdr:ext cx="534377" cy="259045"/>
    <xdr:sp macro="" textlink="">
      <xdr:nvSpPr>
        <xdr:cNvPr id="849" name="テキスト ボックス 848"/>
        <xdr:cNvSpPr txBox="1"/>
      </xdr:nvSpPr>
      <xdr:spPr>
        <a:xfrm>
          <a:off x="18389111" y="132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29,183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0" name="直線コネクタ 859"/>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1" name="テキスト ボックス 860"/>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2" name="直線コネクタ 861"/>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3" name="テキスト ボックス 862"/>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4" name="直線コネクタ 863"/>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5" name="テキスト ボックス 864"/>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6" name="直線コネクタ 865"/>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67" name="テキスト ボックス 866"/>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69" name="テキスト ボックス 868"/>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1" name="直線コネクタ 870"/>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2"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3" name="直線コネクタ 872"/>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4"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5" name="直線コネクタ 874"/>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6" name="直線コネクタ 875"/>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7"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78" name="フローチャート : 判断 877"/>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79" name="直線コネクタ 878"/>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0" name="フローチャート : 判断 879"/>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1" name="テキスト ボックス 880"/>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2" name="直線コネクタ 881"/>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3" name="フローチャート : 判断 882"/>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4" name="テキスト ボックス 883"/>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5" name="直線コネクタ 884"/>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86" name="フローチャート : 判断 885"/>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87" name="テキスト ボックス 886"/>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88" name="フローチャート : 判断 887"/>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89" name="テキスト ボックス 888"/>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5" name="円/楕円 894"/>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6"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7" name="円/楕円 896"/>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898" name="テキスト ボックス 897"/>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899" name="円/楕円 898"/>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0" name="テキスト ボックス 899"/>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1" name="円/楕円 900"/>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2" name="テキスト ボックス 901"/>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3" name="円/楕円 902"/>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4" name="テキスト ボックス 903"/>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本市における性質別歳出の特徴は，公債費の負担が大きいことである。</a:t>
          </a:r>
          <a:r>
            <a:rPr lang="ja-JP" altLang="ja-JP" sz="1300" b="0" i="0" baseline="0">
              <a:solidFill>
                <a:schemeClr val="dk1"/>
              </a:solidFill>
              <a:effectLst/>
              <a:latin typeface="+mn-lt"/>
              <a:ea typeface="+mn-ea"/>
              <a:cs typeface="+mn-cs"/>
            </a:rPr>
            <a:t>過去に実施した大型プロジェクトや国の経済対策に伴って発行した市債の償還のピーク期は過ぎたものの、依然として類似団体平均・全国平均を大きく上回る状況となっている。</a:t>
          </a:r>
          <a:endParaRPr lang="en-US" altLang="ja-JP" sz="1300" b="0" i="0" baseline="0">
            <a:solidFill>
              <a:schemeClr val="dk1"/>
            </a:solidFill>
            <a:effectLst/>
            <a:latin typeface="+mn-lt"/>
            <a:ea typeface="+mn-ea"/>
            <a:cs typeface="+mn-cs"/>
          </a:endParaRPr>
        </a:p>
        <a:p>
          <a:pPr rtl="0"/>
          <a:r>
            <a:rPr kumimoji="1" lang="ja-JP" altLang="en-US" sz="1300" b="0" i="0" baseline="0">
              <a:solidFill>
                <a:schemeClr val="dk1"/>
              </a:solidFill>
              <a:effectLst/>
              <a:latin typeface="+mn-lt"/>
              <a:ea typeface="+mn-ea"/>
              <a:cs typeface="+mn-cs"/>
            </a:rPr>
            <a:t>　人件費，物件費については、</a:t>
          </a:r>
          <a:r>
            <a:rPr lang="ja-JP" altLang="ja-JP" sz="1300" b="0" i="0" baseline="0">
              <a:solidFill>
                <a:schemeClr val="dk1"/>
              </a:solidFill>
              <a:effectLst/>
              <a:latin typeface="+mn-lt"/>
              <a:ea typeface="+mn-ea"/>
              <a:cs typeface="+mn-cs"/>
            </a:rPr>
            <a:t>集中改革プラン等の実施による職員数の削減により人口１人当たりの職員数は類似団体平均、全国平均及び県内平均を下回っている。また固定費の圧縮等により物件費の圧縮も図っており、その結果、人件費・物件費等の類似団体平均、全国・県内平均を下回っている状況である。</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補助費等，繰出金が平均から乖離している要因は，下水道事業が地方公営企業法を適用しているかどうかの差である。法適用会計への支出は「補助費等」，法非適用会計への支出は「繰出金」となるため，小松市は公共下水道事業に地方公営企業法を適用していることから「補助費等」が多く「繰出金」が少なくなっている。国により簡易水道事業・下水道事業の法適用の義務付けを行うため，全類似団体の法適用が完了する平成３１年度から比較可能となる予定。</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石川県小松市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108,573
107,044
371.05
42,142,987
41,311,686
593,807
25,015,211
66,589,293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168.8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137414</xdr:rowOff>
    </xdr:from>
    <xdr:to>
      <xdr:col>6</xdr:col>
      <xdr:colOff>510540</xdr:colOff>
      <xdr:row>37</xdr:row>
      <xdr:rowOff>164846</xdr:rowOff>
    </xdr:to>
    <xdr:cxnSp macro="">
      <xdr:nvCxnSpPr>
        <xdr:cNvPr id="52" name="直線コネクタ 51"/>
        <xdr:cNvCxnSpPr/>
      </xdr:nvCxnSpPr>
      <xdr:spPr>
        <a:xfrm flipV="1">
          <a:off x="4633595" y="5623814"/>
          <a:ext cx="1270" cy="88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168673</xdr:rowOff>
    </xdr:from>
    <xdr:ext cx="469744" cy="259045"/>
    <xdr:sp macro="" textlink="">
      <xdr:nvSpPr>
        <xdr:cNvPr id="53" name="議会費最小値テキスト"/>
        <xdr:cNvSpPr txBox="1"/>
      </xdr:nvSpPr>
      <xdr:spPr>
        <a:xfrm>
          <a:off x="4686300"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a:t>
          </a:r>
          <a:endParaRPr kumimoji="1" lang="ja-JP" altLang="en-US" sz="1000" b="1">
            <a:latin typeface="ＭＳ Ｐゴシック"/>
          </a:endParaRPr>
        </a:p>
      </xdr:txBody>
    </xdr:sp>
    <xdr:clientData/>
  </xdr:oneCellAnchor>
  <xdr:twoCellAnchor>
    <xdr:from>
      <xdr:col>6</xdr:col>
      <xdr:colOff>422275</xdr:colOff>
      <xdr:row>37</xdr:row>
      <xdr:rowOff>164846</xdr:rowOff>
    </xdr:from>
    <xdr:to>
      <xdr:col>6</xdr:col>
      <xdr:colOff>600075</xdr:colOff>
      <xdr:row>37</xdr:row>
      <xdr:rowOff>164846</xdr:rowOff>
    </xdr:to>
    <xdr:cxnSp macro="">
      <xdr:nvCxnSpPr>
        <xdr:cNvPr id="54" name="直線コネクタ 53"/>
        <xdr:cNvCxnSpPr/>
      </xdr:nvCxnSpPr>
      <xdr:spPr>
        <a:xfrm>
          <a:off x="4546600" y="650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31</xdr:row>
      <xdr:rowOff>84091</xdr:rowOff>
    </xdr:from>
    <xdr:ext cx="469744" cy="259045"/>
    <xdr:sp macro="" textlink="">
      <xdr:nvSpPr>
        <xdr:cNvPr id="55" name="議会費最大値テキスト"/>
        <xdr:cNvSpPr txBox="1"/>
      </xdr:nvSpPr>
      <xdr:spPr>
        <a:xfrm>
          <a:off x="4686300" y="539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3,604</a:t>
          </a:r>
          <a:endParaRPr kumimoji="1" lang="ja-JP" altLang="en-US" sz="1000" b="1">
            <a:latin typeface="ＭＳ Ｐゴシック"/>
          </a:endParaRPr>
        </a:p>
      </xdr:txBody>
    </xdr:sp>
    <xdr:clientData/>
  </xdr:oneCellAnchor>
  <xdr:twoCellAnchor>
    <xdr:from>
      <xdr:col>6</xdr:col>
      <xdr:colOff>422275</xdr:colOff>
      <xdr:row>32</xdr:row>
      <xdr:rowOff>137414</xdr:rowOff>
    </xdr:from>
    <xdr:to>
      <xdr:col>6</xdr:col>
      <xdr:colOff>600075</xdr:colOff>
      <xdr:row>32</xdr:row>
      <xdr:rowOff>137414</xdr:rowOff>
    </xdr:to>
    <xdr:cxnSp macro="">
      <xdr:nvCxnSpPr>
        <xdr:cNvPr id="56" name="直線コネクタ 55"/>
        <xdr:cNvCxnSpPr/>
      </xdr:nvCxnSpPr>
      <xdr:spPr>
        <a:xfrm>
          <a:off x="4546600" y="562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133985</xdr:rowOff>
    </xdr:from>
    <xdr:to>
      <xdr:col>6</xdr:col>
      <xdr:colOff>511175</xdr:colOff>
      <xdr:row>32</xdr:row>
      <xdr:rowOff>137414</xdr:rowOff>
    </xdr:to>
    <xdr:cxnSp macro="">
      <xdr:nvCxnSpPr>
        <xdr:cNvPr id="57" name="直線コネクタ 56"/>
        <xdr:cNvCxnSpPr/>
      </xdr:nvCxnSpPr>
      <xdr:spPr>
        <a:xfrm>
          <a:off x="3797300" y="5620385"/>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55897</xdr:rowOff>
    </xdr:from>
    <xdr:ext cx="469744" cy="259045"/>
    <xdr:sp macro="" textlink="">
      <xdr:nvSpPr>
        <xdr:cNvPr id="58" name="議会費平均値テキスト"/>
        <xdr:cNvSpPr txBox="1"/>
      </xdr:nvSpPr>
      <xdr:spPr>
        <a:xfrm>
          <a:off x="4686300" y="6056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77470</xdr:rowOff>
    </xdr:from>
    <xdr:to>
      <xdr:col>6</xdr:col>
      <xdr:colOff>561975</xdr:colOff>
      <xdr:row>36</xdr:row>
      <xdr:rowOff>7620</xdr:rowOff>
    </xdr:to>
    <xdr:sp macro="" textlink="">
      <xdr:nvSpPr>
        <xdr:cNvPr id="59" name="フローチャート : 判断 58"/>
        <xdr:cNvSpPr/>
      </xdr:nvSpPr>
      <xdr:spPr>
        <a:xfrm>
          <a:off x="4584700" y="607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133985</xdr:rowOff>
    </xdr:from>
    <xdr:to>
      <xdr:col>5</xdr:col>
      <xdr:colOff>358775</xdr:colOff>
      <xdr:row>32</xdr:row>
      <xdr:rowOff>155130</xdr:rowOff>
    </xdr:to>
    <xdr:cxnSp macro="">
      <xdr:nvCxnSpPr>
        <xdr:cNvPr id="60" name="直線コネクタ 59"/>
        <xdr:cNvCxnSpPr/>
      </xdr:nvCxnSpPr>
      <xdr:spPr>
        <a:xfrm flipV="1">
          <a:off x="2908300" y="5620385"/>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xdr:rowOff>
    </xdr:from>
    <xdr:to>
      <xdr:col>5</xdr:col>
      <xdr:colOff>409575</xdr:colOff>
      <xdr:row>35</xdr:row>
      <xdr:rowOff>104775</xdr:rowOff>
    </xdr:to>
    <xdr:sp macro="" textlink="">
      <xdr:nvSpPr>
        <xdr:cNvPr id="61" name="フローチャート : 判断 60"/>
        <xdr:cNvSpPr/>
      </xdr:nvSpPr>
      <xdr:spPr>
        <a:xfrm>
          <a:off x="3746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95902</xdr:rowOff>
    </xdr:from>
    <xdr:ext cx="469744" cy="259045"/>
    <xdr:sp macro="" textlink="">
      <xdr:nvSpPr>
        <xdr:cNvPr id="62" name="テキスト ボックス 61"/>
        <xdr:cNvSpPr txBox="1"/>
      </xdr:nvSpPr>
      <xdr:spPr>
        <a:xfrm>
          <a:off x="3562427" y="6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123127</xdr:rowOff>
    </xdr:from>
    <xdr:to>
      <xdr:col>4</xdr:col>
      <xdr:colOff>155575</xdr:colOff>
      <xdr:row>32</xdr:row>
      <xdr:rowOff>155130</xdr:rowOff>
    </xdr:to>
    <xdr:cxnSp macro="">
      <xdr:nvCxnSpPr>
        <xdr:cNvPr id="63" name="直線コネクタ 62"/>
        <xdr:cNvCxnSpPr/>
      </xdr:nvCxnSpPr>
      <xdr:spPr>
        <a:xfrm>
          <a:off x="2019300" y="5609527"/>
          <a:ext cx="8890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4" name="フローチャート : 判断 63"/>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5" name="テキスト ボックス 64"/>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23685</xdr:rowOff>
    </xdr:from>
    <xdr:to>
      <xdr:col>2</xdr:col>
      <xdr:colOff>638175</xdr:colOff>
      <xdr:row>32</xdr:row>
      <xdr:rowOff>123127</xdr:rowOff>
    </xdr:to>
    <xdr:cxnSp macro="">
      <xdr:nvCxnSpPr>
        <xdr:cNvPr id="66" name="直線コネクタ 65"/>
        <xdr:cNvCxnSpPr/>
      </xdr:nvCxnSpPr>
      <xdr:spPr>
        <a:xfrm>
          <a:off x="1130300" y="5338635"/>
          <a:ext cx="889000" cy="27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138621</xdr:rowOff>
    </xdr:from>
    <xdr:to>
      <xdr:col>3</xdr:col>
      <xdr:colOff>3175</xdr:colOff>
      <xdr:row>35</xdr:row>
      <xdr:rowOff>68771</xdr:rowOff>
    </xdr:to>
    <xdr:sp macro="" textlink="">
      <xdr:nvSpPr>
        <xdr:cNvPr id="67" name="フローチャート : 判断 66"/>
        <xdr:cNvSpPr/>
      </xdr:nvSpPr>
      <xdr:spPr>
        <a:xfrm>
          <a:off x="1968500" y="596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59898</xdr:rowOff>
    </xdr:from>
    <xdr:ext cx="469744" cy="259045"/>
    <xdr:sp macro="" textlink="">
      <xdr:nvSpPr>
        <xdr:cNvPr id="68" name="テキスト ボックス 67"/>
        <xdr:cNvSpPr txBox="1"/>
      </xdr:nvSpPr>
      <xdr:spPr>
        <a:xfrm>
          <a:off x="1784427" y="606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65468</xdr:rowOff>
    </xdr:from>
    <xdr:to>
      <xdr:col>1</xdr:col>
      <xdr:colOff>485775</xdr:colOff>
      <xdr:row>33</xdr:row>
      <xdr:rowOff>167068</xdr:rowOff>
    </xdr:to>
    <xdr:sp macro="" textlink="">
      <xdr:nvSpPr>
        <xdr:cNvPr id="69" name="フローチャート : 判断 68"/>
        <xdr:cNvSpPr/>
      </xdr:nvSpPr>
      <xdr:spPr>
        <a:xfrm>
          <a:off x="1079500" y="572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158195</xdr:rowOff>
    </xdr:from>
    <xdr:ext cx="469744" cy="259045"/>
    <xdr:sp macro="" textlink="">
      <xdr:nvSpPr>
        <xdr:cNvPr id="70" name="テキスト ボックス 69"/>
        <xdr:cNvSpPr txBox="1"/>
      </xdr:nvSpPr>
      <xdr:spPr>
        <a:xfrm>
          <a:off x="895427" y="581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86614</xdr:rowOff>
    </xdr:from>
    <xdr:to>
      <xdr:col>6</xdr:col>
      <xdr:colOff>561975</xdr:colOff>
      <xdr:row>33</xdr:row>
      <xdr:rowOff>16764</xdr:rowOff>
    </xdr:to>
    <xdr:sp macro="" textlink="">
      <xdr:nvSpPr>
        <xdr:cNvPr id="76" name="円/楕円 75"/>
        <xdr:cNvSpPr/>
      </xdr:nvSpPr>
      <xdr:spPr>
        <a:xfrm>
          <a:off x="4584700" y="557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39641</xdr:rowOff>
    </xdr:from>
    <xdr:ext cx="469744" cy="259045"/>
    <xdr:sp macro="" textlink="">
      <xdr:nvSpPr>
        <xdr:cNvPr id="77" name="議会費該当値テキスト"/>
        <xdr:cNvSpPr txBox="1"/>
      </xdr:nvSpPr>
      <xdr:spPr>
        <a:xfrm>
          <a:off x="4686300" y="552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83185</xdr:rowOff>
    </xdr:from>
    <xdr:to>
      <xdr:col>5</xdr:col>
      <xdr:colOff>409575</xdr:colOff>
      <xdr:row>33</xdr:row>
      <xdr:rowOff>13335</xdr:rowOff>
    </xdr:to>
    <xdr:sp macro="" textlink="">
      <xdr:nvSpPr>
        <xdr:cNvPr id="78" name="円/楕円 77"/>
        <xdr:cNvSpPr/>
      </xdr:nvSpPr>
      <xdr:spPr>
        <a:xfrm>
          <a:off x="3746500" y="55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29862</xdr:rowOff>
    </xdr:from>
    <xdr:ext cx="469744" cy="259045"/>
    <xdr:sp macro="" textlink="">
      <xdr:nvSpPr>
        <xdr:cNvPr id="79" name="テキスト ボックス 78"/>
        <xdr:cNvSpPr txBox="1"/>
      </xdr:nvSpPr>
      <xdr:spPr>
        <a:xfrm>
          <a:off x="3562427" y="534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104330</xdr:rowOff>
    </xdr:from>
    <xdr:to>
      <xdr:col>4</xdr:col>
      <xdr:colOff>206375</xdr:colOff>
      <xdr:row>33</xdr:row>
      <xdr:rowOff>34480</xdr:rowOff>
    </xdr:to>
    <xdr:sp macro="" textlink="">
      <xdr:nvSpPr>
        <xdr:cNvPr id="80" name="円/楕円 79"/>
        <xdr:cNvSpPr/>
      </xdr:nvSpPr>
      <xdr:spPr>
        <a:xfrm>
          <a:off x="2857500" y="559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51007</xdr:rowOff>
    </xdr:from>
    <xdr:ext cx="469744" cy="259045"/>
    <xdr:sp macro="" textlink="">
      <xdr:nvSpPr>
        <xdr:cNvPr id="81" name="テキスト ボックス 80"/>
        <xdr:cNvSpPr txBox="1"/>
      </xdr:nvSpPr>
      <xdr:spPr>
        <a:xfrm>
          <a:off x="2673427" y="536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3,573</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72327</xdr:rowOff>
    </xdr:from>
    <xdr:to>
      <xdr:col>3</xdr:col>
      <xdr:colOff>3175</xdr:colOff>
      <xdr:row>33</xdr:row>
      <xdr:rowOff>2477</xdr:rowOff>
    </xdr:to>
    <xdr:sp macro="" textlink="">
      <xdr:nvSpPr>
        <xdr:cNvPr id="82" name="円/楕円 81"/>
        <xdr:cNvSpPr/>
      </xdr:nvSpPr>
      <xdr:spPr>
        <a:xfrm>
          <a:off x="1968500" y="555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19004</xdr:rowOff>
    </xdr:from>
    <xdr:ext cx="469744" cy="259045"/>
    <xdr:sp macro="" textlink="">
      <xdr:nvSpPr>
        <xdr:cNvPr id="83" name="テキスト ボックス 82"/>
        <xdr:cNvSpPr txBox="1"/>
      </xdr:nvSpPr>
      <xdr:spPr>
        <a:xfrm>
          <a:off x="1784427" y="533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3,629</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144335</xdr:rowOff>
    </xdr:from>
    <xdr:to>
      <xdr:col>1</xdr:col>
      <xdr:colOff>485775</xdr:colOff>
      <xdr:row>31</xdr:row>
      <xdr:rowOff>74485</xdr:rowOff>
    </xdr:to>
    <xdr:sp macro="" textlink="">
      <xdr:nvSpPr>
        <xdr:cNvPr id="84" name="円/楕円 83"/>
        <xdr:cNvSpPr/>
      </xdr:nvSpPr>
      <xdr:spPr>
        <a:xfrm>
          <a:off x="1079500" y="528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91012</xdr:rowOff>
    </xdr:from>
    <xdr:ext cx="469744" cy="259045"/>
    <xdr:sp macro="" textlink="">
      <xdr:nvSpPr>
        <xdr:cNvPr id="85" name="テキスト ボックス 84"/>
        <xdr:cNvSpPr txBox="1"/>
      </xdr:nvSpPr>
      <xdr:spPr>
        <a:xfrm>
          <a:off x="895427" y="506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154483</xdr:rowOff>
    </xdr:from>
    <xdr:to>
      <xdr:col>6</xdr:col>
      <xdr:colOff>510540</xdr:colOff>
      <xdr:row>58</xdr:row>
      <xdr:rowOff>11588</xdr:rowOff>
    </xdr:to>
    <xdr:cxnSp macro="">
      <xdr:nvCxnSpPr>
        <xdr:cNvPr id="110" name="直線コネクタ 109"/>
        <xdr:cNvCxnSpPr/>
      </xdr:nvCxnSpPr>
      <xdr:spPr>
        <a:xfrm flipV="1">
          <a:off x="4633595" y="8726983"/>
          <a:ext cx="1270" cy="122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15415</xdr:rowOff>
    </xdr:from>
    <xdr:ext cx="534377" cy="259045"/>
    <xdr:sp macro="" textlink="">
      <xdr:nvSpPr>
        <xdr:cNvPr id="111" name="総務費最小値テキスト"/>
        <xdr:cNvSpPr txBox="1"/>
      </xdr:nvSpPr>
      <xdr:spPr>
        <a:xfrm>
          <a:off x="4686300" y="995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30,725</a:t>
          </a:r>
          <a:endParaRPr kumimoji="1" lang="ja-JP" altLang="en-US" sz="1000" b="1">
            <a:latin typeface="ＭＳ Ｐゴシック"/>
          </a:endParaRPr>
        </a:p>
      </xdr:txBody>
    </xdr:sp>
    <xdr:clientData/>
  </xdr:oneCellAnchor>
  <xdr:twoCellAnchor>
    <xdr:from>
      <xdr:col>6</xdr:col>
      <xdr:colOff>422275</xdr:colOff>
      <xdr:row>58</xdr:row>
      <xdr:rowOff>11588</xdr:rowOff>
    </xdr:from>
    <xdr:to>
      <xdr:col>6</xdr:col>
      <xdr:colOff>600075</xdr:colOff>
      <xdr:row>58</xdr:row>
      <xdr:rowOff>11588</xdr:rowOff>
    </xdr:to>
    <xdr:cxnSp macro="">
      <xdr:nvCxnSpPr>
        <xdr:cNvPr id="112" name="直線コネクタ 111"/>
        <xdr:cNvCxnSpPr/>
      </xdr:nvCxnSpPr>
      <xdr:spPr>
        <a:xfrm>
          <a:off x="4546600" y="99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101160</xdr:rowOff>
    </xdr:from>
    <xdr:ext cx="534377" cy="259045"/>
    <xdr:sp macro="" textlink="">
      <xdr:nvSpPr>
        <xdr:cNvPr id="113" name="総務費最大値テキスト"/>
        <xdr:cNvSpPr txBox="1"/>
      </xdr:nvSpPr>
      <xdr:spPr>
        <a:xfrm>
          <a:off x="4686300" y="85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95,224</a:t>
          </a:r>
          <a:endParaRPr kumimoji="1" lang="ja-JP" altLang="en-US" sz="1000" b="1">
            <a:latin typeface="ＭＳ Ｐゴシック"/>
          </a:endParaRPr>
        </a:p>
      </xdr:txBody>
    </xdr:sp>
    <xdr:clientData/>
  </xdr:oneCellAnchor>
  <xdr:twoCellAnchor>
    <xdr:from>
      <xdr:col>6</xdr:col>
      <xdr:colOff>422275</xdr:colOff>
      <xdr:row>50</xdr:row>
      <xdr:rowOff>154483</xdr:rowOff>
    </xdr:from>
    <xdr:to>
      <xdr:col>6</xdr:col>
      <xdr:colOff>600075</xdr:colOff>
      <xdr:row>50</xdr:row>
      <xdr:rowOff>154483</xdr:rowOff>
    </xdr:to>
    <xdr:cxnSp macro="">
      <xdr:nvCxnSpPr>
        <xdr:cNvPr id="114" name="直線コネクタ 113"/>
        <xdr:cNvCxnSpPr/>
      </xdr:nvCxnSpPr>
      <xdr:spPr>
        <a:xfrm>
          <a:off x="4546600" y="8726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132556</xdr:rowOff>
    </xdr:from>
    <xdr:to>
      <xdr:col>6</xdr:col>
      <xdr:colOff>511175</xdr:colOff>
      <xdr:row>57</xdr:row>
      <xdr:rowOff>144138</xdr:rowOff>
    </xdr:to>
    <xdr:cxnSp macro="">
      <xdr:nvCxnSpPr>
        <xdr:cNvPr id="115" name="直線コネクタ 114"/>
        <xdr:cNvCxnSpPr/>
      </xdr:nvCxnSpPr>
      <xdr:spPr>
        <a:xfrm>
          <a:off x="3797300" y="9905206"/>
          <a:ext cx="8382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30777</xdr:rowOff>
    </xdr:from>
    <xdr:ext cx="534377" cy="259045"/>
    <xdr:sp macro="" textlink="">
      <xdr:nvSpPr>
        <xdr:cNvPr id="116" name="総務費平均値テキスト"/>
        <xdr:cNvSpPr txBox="1"/>
      </xdr:nvSpPr>
      <xdr:spPr>
        <a:xfrm>
          <a:off x="4686300" y="9460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7900</xdr:rowOff>
    </xdr:from>
    <xdr:to>
      <xdr:col>6</xdr:col>
      <xdr:colOff>561975</xdr:colOff>
      <xdr:row>56</xdr:row>
      <xdr:rowOff>109500</xdr:rowOff>
    </xdr:to>
    <xdr:sp macro="" textlink="">
      <xdr:nvSpPr>
        <xdr:cNvPr id="117" name="フローチャート : 判断 116"/>
        <xdr:cNvSpPr/>
      </xdr:nvSpPr>
      <xdr:spPr>
        <a:xfrm>
          <a:off x="4584700" y="96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50317</xdr:rowOff>
    </xdr:from>
    <xdr:to>
      <xdr:col>5</xdr:col>
      <xdr:colOff>358775</xdr:colOff>
      <xdr:row>57</xdr:row>
      <xdr:rowOff>132556</xdr:rowOff>
    </xdr:to>
    <xdr:cxnSp macro="">
      <xdr:nvCxnSpPr>
        <xdr:cNvPr id="118" name="直線コネクタ 117"/>
        <xdr:cNvCxnSpPr/>
      </xdr:nvCxnSpPr>
      <xdr:spPr>
        <a:xfrm>
          <a:off x="2908300" y="9822967"/>
          <a:ext cx="889000" cy="8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11061</xdr:rowOff>
    </xdr:from>
    <xdr:to>
      <xdr:col>5</xdr:col>
      <xdr:colOff>409575</xdr:colOff>
      <xdr:row>56</xdr:row>
      <xdr:rowOff>112661</xdr:rowOff>
    </xdr:to>
    <xdr:sp macro="" textlink="">
      <xdr:nvSpPr>
        <xdr:cNvPr id="119" name="フローチャート : 判断 118"/>
        <xdr:cNvSpPr/>
      </xdr:nvSpPr>
      <xdr:spPr>
        <a:xfrm>
          <a:off x="3746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129188</xdr:rowOff>
    </xdr:from>
    <xdr:ext cx="534377" cy="259045"/>
    <xdr:sp macro="" textlink="">
      <xdr:nvSpPr>
        <xdr:cNvPr id="120" name="テキスト ボックス 119"/>
        <xdr:cNvSpPr txBox="1"/>
      </xdr:nvSpPr>
      <xdr:spPr>
        <a:xfrm>
          <a:off x="3530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50317</xdr:rowOff>
    </xdr:from>
    <xdr:to>
      <xdr:col>4</xdr:col>
      <xdr:colOff>155575</xdr:colOff>
      <xdr:row>57</xdr:row>
      <xdr:rowOff>110496</xdr:rowOff>
    </xdr:to>
    <xdr:cxnSp macro="">
      <xdr:nvCxnSpPr>
        <xdr:cNvPr id="121" name="直線コネクタ 120"/>
        <xdr:cNvCxnSpPr/>
      </xdr:nvCxnSpPr>
      <xdr:spPr>
        <a:xfrm flipV="1">
          <a:off x="2019300" y="9822967"/>
          <a:ext cx="889000" cy="6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162966</xdr:rowOff>
    </xdr:from>
    <xdr:to>
      <xdr:col>4</xdr:col>
      <xdr:colOff>206375</xdr:colOff>
      <xdr:row>56</xdr:row>
      <xdr:rowOff>93116</xdr:rowOff>
    </xdr:to>
    <xdr:sp macro="" textlink="">
      <xdr:nvSpPr>
        <xdr:cNvPr id="122" name="フローチャート : 判断 121"/>
        <xdr:cNvSpPr/>
      </xdr:nvSpPr>
      <xdr:spPr>
        <a:xfrm>
          <a:off x="2857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109643</xdr:rowOff>
    </xdr:from>
    <xdr:ext cx="534377" cy="259045"/>
    <xdr:sp macro="" textlink="">
      <xdr:nvSpPr>
        <xdr:cNvPr id="123" name="テキスト ボックス 122"/>
        <xdr:cNvSpPr txBox="1"/>
      </xdr:nvSpPr>
      <xdr:spPr>
        <a:xfrm>
          <a:off x="2641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110496</xdr:rowOff>
    </xdr:from>
    <xdr:to>
      <xdr:col>2</xdr:col>
      <xdr:colOff>638175</xdr:colOff>
      <xdr:row>58</xdr:row>
      <xdr:rowOff>58966</xdr:rowOff>
    </xdr:to>
    <xdr:cxnSp macro="">
      <xdr:nvCxnSpPr>
        <xdr:cNvPr id="124" name="直線コネクタ 123"/>
        <xdr:cNvCxnSpPr/>
      </xdr:nvCxnSpPr>
      <xdr:spPr>
        <a:xfrm flipV="1">
          <a:off x="1130300" y="9883146"/>
          <a:ext cx="889000" cy="11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55849</xdr:rowOff>
    </xdr:from>
    <xdr:to>
      <xdr:col>3</xdr:col>
      <xdr:colOff>3175</xdr:colOff>
      <xdr:row>56</xdr:row>
      <xdr:rowOff>157449</xdr:rowOff>
    </xdr:to>
    <xdr:sp macro="" textlink="">
      <xdr:nvSpPr>
        <xdr:cNvPr id="125" name="フローチャート : 判断 124"/>
        <xdr:cNvSpPr/>
      </xdr:nvSpPr>
      <xdr:spPr>
        <a:xfrm>
          <a:off x="1968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2526</xdr:rowOff>
    </xdr:from>
    <xdr:ext cx="534377" cy="259045"/>
    <xdr:sp macro="" textlink="">
      <xdr:nvSpPr>
        <xdr:cNvPr id="126" name="テキスト ボックス 125"/>
        <xdr:cNvSpPr txBox="1"/>
      </xdr:nvSpPr>
      <xdr:spPr>
        <a:xfrm>
          <a:off x="1752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22206</xdr:rowOff>
    </xdr:from>
    <xdr:to>
      <xdr:col>1</xdr:col>
      <xdr:colOff>485775</xdr:colOff>
      <xdr:row>56</xdr:row>
      <xdr:rowOff>123806</xdr:rowOff>
    </xdr:to>
    <xdr:sp macro="" textlink="">
      <xdr:nvSpPr>
        <xdr:cNvPr id="127" name="フローチャート : 判断 126"/>
        <xdr:cNvSpPr/>
      </xdr:nvSpPr>
      <xdr:spPr>
        <a:xfrm>
          <a:off x="1079500" y="96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140333</xdr:rowOff>
    </xdr:from>
    <xdr:ext cx="534377" cy="259045"/>
    <xdr:sp macro="" textlink="">
      <xdr:nvSpPr>
        <xdr:cNvPr id="128" name="テキスト ボックス 127"/>
        <xdr:cNvSpPr txBox="1"/>
      </xdr:nvSpPr>
      <xdr:spPr>
        <a:xfrm>
          <a:off x="863111" y="939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93338</xdr:rowOff>
    </xdr:from>
    <xdr:to>
      <xdr:col>6</xdr:col>
      <xdr:colOff>561975</xdr:colOff>
      <xdr:row>58</xdr:row>
      <xdr:rowOff>23488</xdr:rowOff>
    </xdr:to>
    <xdr:sp macro="" textlink="">
      <xdr:nvSpPr>
        <xdr:cNvPr id="134" name="円/楕円 133"/>
        <xdr:cNvSpPr/>
      </xdr:nvSpPr>
      <xdr:spPr>
        <a:xfrm>
          <a:off x="4584700" y="98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8265</xdr:rowOff>
    </xdr:from>
    <xdr:ext cx="534377" cy="259045"/>
    <xdr:sp macro="" textlink="">
      <xdr:nvSpPr>
        <xdr:cNvPr id="135" name="総務費該当値テキスト"/>
        <xdr:cNvSpPr txBox="1"/>
      </xdr:nvSpPr>
      <xdr:spPr>
        <a:xfrm>
          <a:off x="4686300" y="978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32,767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81756</xdr:rowOff>
    </xdr:from>
    <xdr:to>
      <xdr:col>5</xdr:col>
      <xdr:colOff>409575</xdr:colOff>
      <xdr:row>58</xdr:row>
      <xdr:rowOff>11906</xdr:rowOff>
    </xdr:to>
    <xdr:sp macro="" textlink="">
      <xdr:nvSpPr>
        <xdr:cNvPr id="136" name="円/楕円 135"/>
        <xdr:cNvSpPr/>
      </xdr:nvSpPr>
      <xdr:spPr>
        <a:xfrm>
          <a:off x="3746500" y="985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3033</xdr:rowOff>
    </xdr:from>
    <xdr:ext cx="534377" cy="259045"/>
    <xdr:sp macro="" textlink="">
      <xdr:nvSpPr>
        <xdr:cNvPr id="137" name="テキスト ボックス 136"/>
        <xdr:cNvSpPr txBox="1"/>
      </xdr:nvSpPr>
      <xdr:spPr>
        <a:xfrm>
          <a:off x="3530111" y="994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33,375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170967</xdr:rowOff>
    </xdr:from>
    <xdr:to>
      <xdr:col>4</xdr:col>
      <xdr:colOff>206375</xdr:colOff>
      <xdr:row>57</xdr:row>
      <xdr:rowOff>101117</xdr:rowOff>
    </xdr:to>
    <xdr:sp macro="" textlink="">
      <xdr:nvSpPr>
        <xdr:cNvPr id="138" name="円/楕円 137"/>
        <xdr:cNvSpPr/>
      </xdr:nvSpPr>
      <xdr:spPr>
        <a:xfrm>
          <a:off x="2857500" y="977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92244</xdr:rowOff>
    </xdr:from>
    <xdr:ext cx="534377" cy="259045"/>
    <xdr:sp macro="" textlink="">
      <xdr:nvSpPr>
        <xdr:cNvPr id="139" name="テキスト ボックス 138"/>
        <xdr:cNvSpPr txBox="1"/>
      </xdr:nvSpPr>
      <xdr:spPr>
        <a:xfrm>
          <a:off x="2641111" y="986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37,692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59696</xdr:rowOff>
    </xdr:from>
    <xdr:to>
      <xdr:col>3</xdr:col>
      <xdr:colOff>3175</xdr:colOff>
      <xdr:row>57</xdr:row>
      <xdr:rowOff>161296</xdr:rowOff>
    </xdr:to>
    <xdr:sp macro="" textlink="">
      <xdr:nvSpPr>
        <xdr:cNvPr id="140" name="円/楕円 139"/>
        <xdr:cNvSpPr/>
      </xdr:nvSpPr>
      <xdr:spPr>
        <a:xfrm>
          <a:off x="1968500" y="983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152423</xdr:rowOff>
    </xdr:from>
    <xdr:ext cx="534377" cy="259045"/>
    <xdr:sp macro="" textlink="">
      <xdr:nvSpPr>
        <xdr:cNvPr id="141" name="テキスト ボックス 140"/>
        <xdr:cNvSpPr txBox="1"/>
      </xdr:nvSpPr>
      <xdr:spPr>
        <a:xfrm>
          <a:off x="1752111" y="992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34,533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8166</xdr:rowOff>
    </xdr:from>
    <xdr:to>
      <xdr:col>1</xdr:col>
      <xdr:colOff>485775</xdr:colOff>
      <xdr:row>58</xdr:row>
      <xdr:rowOff>109766</xdr:rowOff>
    </xdr:to>
    <xdr:sp macro="" textlink="">
      <xdr:nvSpPr>
        <xdr:cNvPr id="142" name="円/楕円 141"/>
        <xdr:cNvSpPr/>
      </xdr:nvSpPr>
      <xdr:spPr>
        <a:xfrm>
          <a:off x="1079500" y="995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100893</xdr:rowOff>
    </xdr:from>
    <xdr:ext cx="534377" cy="259045"/>
    <xdr:sp macro="" textlink="">
      <xdr:nvSpPr>
        <xdr:cNvPr id="143" name="テキスト ボックス 142"/>
        <xdr:cNvSpPr txBox="1"/>
      </xdr:nvSpPr>
      <xdr:spPr>
        <a:xfrm>
          <a:off x="863111" y="1004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6" name="テキスト ボックス 155"/>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48554</xdr:rowOff>
    </xdr:from>
    <xdr:to>
      <xdr:col>6</xdr:col>
      <xdr:colOff>510540</xdr:colOff>
      <xdr:row>78</xdr:row>
      <xdr:rowOff>27343</xdr:rowOff>
    </xdr:to>
    <xdr:cxnSp macro="">
      <xdr:nvCxnSpPr>
        <xdr:cNvPr id="170" name="直線コネクタ 169"/>
        <xdr:cNvCxnSpPr/>
      </xdr:nvCxnSpPr>
      <xdr:spPr>
        <a:xfrm flipV="1">
          <a:off x="4633595" y="12050054"/>
          <a:ext cx="1270" cy="1350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31170</xdr:rowOff>
    </xdr:from>
    <xdr:ext cx="534377" cy="259045"/>
    <xdr:sp macro="" textlink="">
      <xdr:nvSpPr>
        <xdr:cNvPr id="171" name="民生費最小値テキスト"/>
        <xdr:cNvSpPr txBox="1"/>
      </xdr:nvSpPr>
      <xdr:spPr>
        <a:xfrm>
          <a:off x="4686300" y="1340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94,881</a:t>
          </a:r>
          <a:endParaRPr kumimoji="1" lang="ja-JP" altLang="en-US" sz="1000" b="1">
            <a:latin typeface="ＭＳ Ｐゴシック"/>
          </a:endParaRPr>
        </a:p>
      </xdr:txBody>
    </xdr:sp>
    <xdr:clientData/>
  </xdr:oneCellAnchor>
  <xdr:twoCellAnchor>
    <xdr:from>
      <xdr:col>6</xdr:col>
      <xdr:colOff>422275</xdr:colOff>
      <xdr:row>78</xdr:row>
      <xdr:rowOff>27343</xdr:rowOff>
    </xdr:from>
    <xdr:to>
      <xdr:col>6</xdr:col>
      <xdr:colOff>600075</xdr:colOff>
      <xdr:row>78</xdr:row>
      <xdr:rowOff>27343</xdr:rowOff>
    </xdr:to>
    <xdr:cxnSp macro="">
      <xdr:nvCxnSpPr>
        <xdr:cNvPr id="172" name="直線コネクタ 171"/>
        <xdr:cNvCxnSpPr/>
      </xdr:nvCxnSpPr>
      <xdr:spPr>
        <a:xfrm>
          <a:off x="4546600" y="134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166681</xdr:rowOff>
    </xdr:from>
    <xdr:ext cx="599010" cy="259045"/>
    <xdr:sp macro="" textlink="">
      <xdr:nvSpPr>
        <xdr:cNvPr id="173" name="民生費最大値テキスト"/>
        <xdr:cNvSpPr txBox="1"/>
      </xdr:nvSpPr>
      <xdr:spPr>
        <a:xfrm>
          <a:off x="4686300" y="1182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177,582</a:t>
          </a:r>
          <a:endParaRPr kumimoji="1" lang="ja-JP" altLang="en-US" sz="1000" b="1">
            <a:latin typeface="ＭＳ Ｐゴシック"/>
          </a:endParaRPr>
        </a:p>
      </xdr:txBody>
    </xdr:sp>
    <xdr:clientData/>
  </xdr:oneCellAnchor>
  <xdr:twoCellAnchor>
    <xdr:from>
      <xdr:col>6</xdr:col>
      <xdr:colOff>422275</xdr:colOff>
      <xdr:row>70</xdr:row>
      <xdr:rowOff>48554</xdr:rowOff>
    </xdr:from>
    <xdr:to>
      <xdr:col>6</xdr:col>
      <xdr:colOff>600075</xdr:colOff>
      <xdr:row>70</xdr:row>
      <xdr:rowOff>48554</xdr:rowOff>
    </xdr:to>
    <xdr:cxnSp macro="">
      <xdr:nvCxnSpPr>
        <xdr:cNvPr id="174" name="直線コネクタ 173"/>
        <xdr:cNvCxnSpPr/>
      </xdr:nvCxnSpPr>
      <xdr:spPr>
        <a:xfrm>
          <a:off x="4546600" y="1205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48505</xdr:rowOff>
    </xdr:from>
    <xdr:to>
      <xdr:col>6</xdr:col>
      <xdr:colOff>511175</xdr:colOff>
      <xdr:row>74</xdr:row>
      <xdr:rowOff>133887</xdr:rowOff>
    </xdr:to>
    <xdr:cxnSp macro="">
      <xdr:nvCxnSpPr>
        <xdr:cNvPr id="175" name="直線コネクタ 174"/>
        <xdr:cNvCxnSpPr/>
      </xdr:nvCxnSpPr>
      <xdr:spPr>
        <a:xfrm>
          <a:off x="3797300" y="12735805"/>
          <a:ext cx="838200" cy="8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68862</xdr:rowOff>
    </xdr:from>
    <xdr:ext cx="599010" cy="259045"/>
    <xdr:sp macro="" textlink="">
      <xdr:nvSpPr>
        <xdr:cNvPr id="176" name="民生費平均値テキスト"/>
        <xdr:cNvSpPr txBox="1"/>
      </xdr:nvSpPr>
      <xdr:spPr>
        <a:xfrm>
          <a:off x="4686300" y="127561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90435</xdr:rowOff>
    </xdr:from>
    <xdr:to>
      <xdr:col>6</xdr:col>
      <xdr:colOff>561975</xdr:colOff>
      <xdr:row>75</xdr:row>
      <xdr:rowOff>20585</xdr:rowOff>
    </xdr:to>
    <xdr:sp macro="" textlink="">
      <xdr:nvSpPr>
        <xdr:cNvPr id="177" name="フローチャート : 判断 176"/>
        <xdr:cNvSpPr/>
      </xdr:nvSpPr>
      <xdr:spPr>
        <a:xfrm>
          <a:off x="4584700" y="1277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48505</xdr:rowOff>
    </xdr:from>
    <xdr:to>
      <xdr:col>5</xdr:col>
      <xdr:colOff>358775</xdr:colOff>
      <xdr:row>75</xdr:row>
      <xdr:rowOff>16435</xdr:rowOff>
    </xdr:to>
    <xdr:cxnSp macro="">
      <xdr:nvCxnSpPr>
        <xdr:cNvPr id="178" name="直線コネクタ 177"/>
        <xdr:cNvCxnSpPr/>
      </xdr:nvCxnSpPr>
      <xdr:spPr>
        <a:xfrm flipV="1">
          <a:off x="2908300" y="12735805"/>
          <a:ext cx="889000" cy="13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73</xdr:row>
      <xdr:rowOff>74629</xdr:rowOff>
    </xdr:from>
    <xdr:to>
      <xdr:col>5</xdr:col>
      <xdr:colOff>409575</xdr:colOff>
      <xdr:row>74</xdr:row>
      <xdr:rowOff>4779</xdr:rowOff>
    </xdr:to>
    <xdr:sp macro="" textlink="">
      <xdr:nvSpPr>
        <xdr:cNvPr id="179" name="フローチャート : 判断 178"/>
        <xdr:cNvSpPr/>
      </xdr:nvSpPr>
      <xdr:spPr>
        <a:xfrm>
          <a:off x="3746500" y="1259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21306</xdr:rowOff>
    </xdr:from>
    <xdr:ext cx="599010" cy="259045"/>
    <xdr:sp macro="" textlink="">
      <xdr:nvSpPr>
        <xdr:cNvPr id="180" name="テキスト ボックス 179"/>
        <xdr:cNvSpPr txBox="1"/>
      </xdr:nvSpPr>
      <xdr:spPr>
        <a:xfrm>
          <a:off x="3497794" y="1236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16435</xdr:rowOff>
    </xdr:from>
    <xdr:to>
      <xdr:col>4</xdr:col>
      <xdr:colOff>155575</xdr:colOff>
      <xdr:row>75</xdr:row>
      <xdr:rowOff>111239</xdr:rowOff>
    </xdr:to>
    <xdr:cxnSp macro="">
      <xdr:nvCxnSpPr>
        <xdr:cNvPr id="181" name="直線コネクタ 180"/>
        <xdr:cNvCxnSpPr/>
      </xdr:nvCxnSpPr>
      <xdr:spPr>
        <a:xfrm flipV="1">
          <a:off x="2019300" y="12875185"/>
          <a:ext cx="889000" cy="9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55557</xdr:rowOff>
    </xdr:from>
    <xdr:to>
      <xdr:col>4</xdr:col>
      <xdr:colOff>206375</xdr:colOff>
      <xdr:row>74</xdr:row>
      <xdr:rowOff>157157</xdr:rowOff>
    </xdr:to>
    <xdr:sp macro="" textlink="">
      <xdr:nvSpPr>
        <xdr:cNvPr id="182" name="フローチャート : 判断 181"/>
        <xdr:cNvSpPr/>
      </xdr:nvSpPr>
      <xdr:spPr>
        <a:xfrm>
          <a:off x="2857500" y="1274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2234</xdr:rowOff>
    </xdr:from>
    <xdr:ext cx="599010" cy="259045"/>
    <xdr:sp macro="" textlink="">
      <xdr:nvSpPr>
        <xdr:cNvPr id="183" name="テキスト ボックス 182"/>
        <xdr:cNvSpPr txBox="1"/>
      </xdr:nvSpPr>
      <xdr:spPr>
        <a:xfrm>
          <a:off x="2608794" y="1251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103679</xdr:rowOff>
    </xdr:from>
    <xdr:to>
      <xdr:col>2</xdr:col>
      <xdr:colOff>638175</xdr:colOff>
      <xdr:row>75</xdr:row>
      <xdr:rowOff>111239</xdr:rowOff>
    </xdr:to>
    <xdr:cxnSp macro="">
      <xdr:nvCxnSpPr>
        <xdr:cNvPr id="184" name="直線コネクタ 183"/>
        <xdr:cNvCxnSpPr/>
      </xdr:nvCxnSpPr>
      <xdr:spPr>
        <a:xfrm>
          <a:off x="1130300" y="12962429"/>
          <a:ext cx="889000" cy="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90043</xdr:rowOff>
    </xdr:from>
    <xdr:to>
      <xdr:col>3</xdr:col>
      <xdr:colOff>3175</xdr:colOff>
      <xdr:row>75</xdr:row>
      <xdr:rowOff>20193</xdr:rowOff>
    </xdr:to>
    <xdr:sp macro="" textlink="">
      <xdr:nvSpPr>
        <xdr:cNvPr id="185" name="フローチャート : 判断 184"/>
        <xdr:cNvSpPr/>
      </xdr:nvSpPr>
      <xdr:spPr>
        <a:xfrm>
          <a:off x="1968500" y="127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36720</xdr:rowOff>
    </xdr:from>
    <xdr:ext cx="599010" cy="259045"/>
    <xdr:sp macro="" textlink="">
      <xdr:nvSpPr>
        <xdr:cNvPr id="186" name="テキスト ボックス 185"/>
        <xdr:cNvSpPr txBox="1"/>
      </xdr:nvSpPr>
      <xdr:spPr>
        <a:xfrm>
          <a:off x="1719794" y="1255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133297</xdr:rowOff>
    </xdr:from>
    <xdr:to>
      <xdr:col>1</xdr:col>
      <xdr:colOff>485775</xdr:colOff>
      <xdr:row>75</xdr:row>
      <xdr:rowOff>63447</xdr:rowOff>
    </xdr:to>
    <xdr:sp macro="" textlink="">
      <xdr:nvSpPr>
        <xdr:cNvPr id="187" name="フローチャート : 判断 186"/>
        <xdr:cNvSpPr/>
      </xdr:nvSpPr>
      <xdr:spPr>
        <a:xfrm>
          <a:off x="1079500" y="1282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79974</xdr:rowOff>
    </xdr:from>
    <xdr:ext cx="599010" cy="259045"/>
    <xdr:sp macro="" textlink="">
      <xdr:nvSpPr>
        <xdr:cNvPr id="188" name="テキスト ボックス 187"/>
        <xdr:cNvSpPr txBox="1"/>
      </xdr:nvSpPr>
      <xdr:spPr>
        <a:xfrm>
          <a:off x="830794" y="12595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83087</xdr:rowOff>
    </xdr:from>
    <xdr:to>
      <xdr:col>6</xdr:col>
      <xdr:colOff>561975</xdr:colOff>
      <xdr:row>75</xdr:row>
      <xdr:rowOff>13237</xdr:rowOff>
    </xdr:to>
    <xdr:sp macro="" textlink="">
      <xdr:nvSpPr>
        <xdr:cNvPr id="194" name="円/楕円 193"/>
        <xdr:cNvSpPr/>
      </xdr:nvSpPr>
      <xdr:spPr>
        <a:xfrm>
          <a:off x="4584700" y="1277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105964</xdr:rowOff>
    </xdr:from>
    <xdr:ext cx="599010" cy="259045"/>
    <xdr:sp macro="" textlink="">
      <xdr:nvSpPr>
        <xdr:cNvPr id="195" name="民生費該当値テキスト"/>
        <xdr:cNvSpPr txBox="1"/>
      </xdr:nvSpPr>
      <xdr:spPr>
        <a:xfrm>
          <a:off x="4686300" y="126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130,356</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169155</xdr:rowOff>
    </xdr:from>
    <xdr:to>
      <xdr:col>5</xdr:col>
      <xdr:colOff>409575</xdr:colOff>
      <xdr:row>74</xdr:row>
      <xdr:rowOff>99305</xdr:rowOff>
    </xdr:to>
    <xdr:sp macro="" textlink="">
      <xdr:nvSpPr>
        <xdr:cNvPr id="196" name="円/楕円 195"/>
        <xdr:cNvSpPr/>
      </xdr:nvSpPr>
      <xdr:spPr>
        <a:xfrm>
          <a:off x="3746500" y="126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90432</xdr:rowOff>
    </xdr:from>
    <xdr:ext cx="599010" cy="259045"/>
    <xdr:sp macro="" textlink="">
      <xdr:nvSpPr>
        <xdr:cNvPr id="197" name="テキスト ボックス 196"/>
        <xdr:cNvSpPr txBox="1"/>
      </xdr:nvSpPr>
      <xdr:spPr>
        <a:xfrm>
          <a:off x="3497794" y="12777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135,585</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137085</xdr:rowOff>
    </xdr:from>
    <xdr:to>
      <xdr:col>4</xdr:col>
      <xdr:colOff>206375</xdr:colOff>
      <xdr:row>75</xdr:row>
      <xdr:rowOff>67235</xdr:rowOff>
    </xdr:to>
    <xdr:sp macro="" textlink="">
      <xdr:nvSpPr>
        <xdr:cNvPr id="198" name="円/楕円 197"/>
        <xdr:cNvSpPr/>
      </xdr:nvSpPr>
      <xdr:spPr>
        <a:xfrm>
          <a:off x="2857500" y="1282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58362</xdr:rowOff>
    </xdr:from>
    <xdr:ext cx="599010" cy="259045"/>
    <xdr:sp macro="" textlink="">
      <xdr:nvSpPr>
        <xdr:cNvPr id="199" name="テキスト ボックス 198"/>
        <xdr:cNvSpPr txBox="1"/>
      </xdr:nvSpPr>
      <xdr:spPr>
        <a:xfrm>
          <a:off x="2608794" y="12917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127,049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60439</xdr:rowOff>
    </xdr:from>
    <xdr:to>
      <xdr:col>3</xdr:col>
      <xdr:colOff>3175</xdr:colOff>
      <xdr:row>75</xdr:row>
      <xdr:rowOff>162040</xdr:rowOff>
    </xdr:to>
    <xdr:sp macro="" textlink="">
      <xdr:nvSpPr>
        <xdr:cNvPr id="200" name="円/楕円 199"/>
        <xdr:cNvSpPr/>
      </xdr:nvSpPr>
      <xdr:spPr>
        <a:xfrm>
          <a:off x="1968500" y="129191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153167</xdr:rowOff>
    </xdr:from>
    <xdr:ext cx="599010" cy="259045"/>
    <xdr:sp macro="" textlink="">
      <xdr:nvSpPr>
        <xdr:cNvPr id="201" name="テキスト ボックス 200"/>
        <xdr:cNvSpPr txBox="1"/>
      </xdr:nvSpPr>
      <xdr:spPr>
        <a:xfrm>
          <a:off x="1719794" y="13011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121,243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52879</xdr:rowOff>
    </xdr:from>
    <xdr:to>
      <xdr:col>1</xdr:col>
      <xdr:colOff>485775</xdr:colOff>
      <xdr:row>75</xdr:row>
      <xdr:rowOff>154479</xdr:rowOff>
    </xdr:to>
    <xdr:sp macro="" textlink="">
      <xdr:nvSpPr>
        <xdr:cNvPr id="202" name="円/楕円 201"/>
        <xdr:cNvSpPr/>
      </xdr:nvSpPr>
      <xdr:spPr>
        <a:xfrm>
          <a:off x="1079500" y="1291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145606</xdr:rowOff>
    </xdr:from>
    <xdr:ext cx="599010" cy="259045"/>
    <xdr:sp macro="" textlink="">
      <xdr:nvSpPr>
        <xdr:cNvPr id="203" name="テキスト ボックス 202"/>
        <xdr:cNvSpPr txBox="1"/>
      </xdr:nvSpPr>
      <xdr:spPr>
        <a:xfrm>
          <a:off x="830794" y="1300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32441</xdr:rowOff>
    </xdr:from>
    <xdr:to>
      <xdr:col>6</xdr:col>
      <xdr:colOff>510540</xdr:colOff>
      <xdr:row>98</xdr:row>
      <xdr:rowOff>114097</xdr:rowOff>
    </xdr:to>
    <xdr:cxnSp macro="">
      <xdr:nvCxnSpPr>
        <xdr:cNvPr id="226" name="直線コネクタ 225"/>
        <xdr:cNvCxnSpPr/>
      </xdr:nvCxnSpPr>
      <xdr:spPr>
        <a:xfrm flipV="1">
          <a:off x="4633595" y="15634391"/>
          <a:ext cx="1270" cy="1281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117924</xdr:rowOff>
    </xdr:from>
    <xdr:ext cx="534377" cy="259045"/>
    <xdr:sp macro="" textlink="">
      <xdr:nvSpPr>
        <xdr:cNvPr id="227" name="衛生費最小値テキスト"/>
        <xdr:cNvSpPr txBox="1"/>
      </xdr:nvSpPr>
      <xdr:spPr>
        <a:xfrm>
          <a:off x="4686300" y="1692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20,560</a:t>
          </a:r>
          <a:endParaRPr kumimoji="1" lang="ja-JP" altLang="en-US" sz="1000" b="1">
            <a:latin typeface="ＭＳ Ｐゴシック"/>
          </a:endParaRPr>
        </a:p>
      </xdr:txBody>
    </xdr:sp>
    <xdr:clientData/>
  </xdr:oneCellAnchor>
  <xdr:twoCellAnchor>
    <xdr:from>
      <xdr:col>6</xdr:col>
      <xdr:colOff>422275</xdr:colOff>
      <xdr:row>98</xdr:row>
      <xdr:rowOff>114097</xdr:rowOff>
    </xdr:from>
    <xdr:to>
      <xdr:col>6</xdr:col>
      <xdr:colOff>600075</xdr:colOff>
      <xdr:row>98</xdr:row>
      <xdr:rowOff>114097</xdr:rowOff>
    </xdr:to>
    <xdr:cxnSp macro="">
      <xdr:nvCxnSpPr>
        <xdr:cNvPr id="228" name="直線コネクタ 227"/>
        <xdr:cNvCxnSpPr/>
      </xdr:nvCxnSpPr>
      <xdr:spPr>
        <a:xfrm>
          <a:off x="4546600" y="1691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150568</xdr:rowOff>
    </xdr:from>
    <xdr:ext cx="534377" cy="259045"/>
    <xdr:sp macro="" textlink="">
      <xdr:nvSpPr>
        <xdr:cNvPr id="229" name="衛生費最大値テキスト"/>
        <xdr:cNvSpPr txBox="1"/>
      </xdr:nvSpPr>
      <xdr:spPr>
        <a:xfrm>
          <a:off x="4686300" y="154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48,596</a:t>
          </a:r>
          <a:endParaRPr kumimoji="1" lang="ja-JP" altLang="en-US" sz="1000" b="1">
            <a:latin typeface="ＭＳ Ｐゴシック"/>
          </a:endParaRPr>
        </a:p>
      </xdr:txBody>
    </xdr:sp>
    <xdr:clientData/>
  </xdr:oneCellAnchor>
  <xdr:twoCellAnchor>
    <xdr:from>
      <xdr:col>6</xdr:col>
      <xdr:colOff>422275</xdr:colOff>
      <xdr:row>91</xdr:row>
      <xdr:rowOff>32441</xdr:rowOff>
    </xdr:from>
    <xdr:to>
      <xdr:col>6</xdr:col>
      <xdr:colOff>600075</xdr:colOff>
      <xdr:row>91</xdr:row>
      <xdr:rowOff>32441</xdr:rowOff>
    </xdr:to>
    <xdr:cxnSp macro="">
      <xdr:nvCxnSpPr>
        <xdr:cNvPr id="230" name="直線コネクタ 229"/>
        <xdr:cNvCxnSpPr/>
      </xdr:nvCxnSpPr>
      <xdr:spPr>
        <a:xfrm>
          <a:off x="4546600" y="1563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16393</xdr:rowOff>
    </xdr:from>
    <xdr:to>
      <xdr:col>6</xdr:col>
      <xdr:colOff>511175</xdr:colOff>
      <xdr:row>98</xdr:row>
      <xdr:rowOff>32076</xdr:rowOff>
    </xdr:to>
    <xdr:cxnSp macro="">
      <xdr:nvCxnSpPr>
        <xdr:cNvPr id="231" name="直線コネクタ 230"/>
        <xdr:cNvCxnSpPr/>
      </xdr:nvCxnSpPr>
      <xdr:spPr>
        <a:xfrm>
          <a:off x="3797300" y="16818493"/>
          <a:ext cx="838200" cy="1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84574</xdr:rowOff>
    </xdr:from>
    <xdr:ext cx="534377" cy="259045"/>
    <xdr:sp macro="" textlink="">
      <xdr:nvSpPr>
        <xdr:cNvPr id="232" name="衛生費平均値テキスト"/>
        <xdr:cNvSpPr txBox="1"/>
      </xdr:nvSpPr>
      <xdr:spPr>
        <a:xfrm>
          <a:off x="4686300" y="1620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61697</xdr:rowOff>
    </xdr:from>
    <xdr:to>
      <xdr:col>6</xdr:col>
      <xdr:colOff>561975</xdr:colOff>
      <xdr:row>95</xdr:row>
      <xdr:rowOff>163297</xdr:rowOff>
    </xdr:to>
    <xdr:sp macro="" textlink="">
      <xdr:nvSpPr>
        <xdr:cNvPr id="233" name="フローチャート : 判断 232"/>
        <xdr:cNvSpPr/>
      </xdr:nvSpPr>
      <xdr:spPr>
        <a:xfrm>
          <a:off x="4584700" y="1634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16393</xdr:rowOff>
    </xdr:from>
    <xdr:to>
      <xdr:col>5</xdr:col>
      <xdr:colOff>358775</xdr:colOff>
      <xdr:row>98</xdr:row>
      <xdr:rowOff>16988</xdr:rowOff>
    </xdr:to>
    <xdr:cxnSp macro="">
      <xdr:nvCxnSpPr>
        <xdr:cNvPr id="234" name="直線コネクタ 233"/>
        <xdr:cNvCxnSpPr/>
      </xdr:nvCxnSpPr>
      <xdr:spPr>
        <a:xfrm flipV="1">
          <a:off x="2908300" y="16818493"/>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57491</xdr:rowOff>
    </xdr:from>
    <xdr:to>
      <xdr:col>5</xdr:col>
      <xdr:colOff>409575</xdr:colOff>
      <xdr:row>95</xdr:row>
      <xdr:rowOff>159091</xdr:rowOff>
    </xdr:to>
    <xdr:sp macro="" textlink="">
      <xdr:nvSpPr>
        <xdr:cNvPr id="235" name="フローチャート : 判断 234"/>
        <xdr:cNvSpPr/>
      </xdr:nvSpPr>
      <xdr:spPr>
        <a:xfrm>
          <a:off x="3746500" y="1634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4168</xdr:rowOff>
    </xdr:from>
    <xdr:ext cx="534377" cy="259045"/>
    <xdr:sp macro="" textlink="">
      <xdr:nvSpPr>
        <xdr:cNvPr id="236" name="テキスト ボックス 235"/>
        <xdr:cNvSpPr txBox="1"/>
      </xdr:nvSpPr>
      <xdr:spPr>
        <a:xfrm>
          <a:off x="3530111" y="1612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16988</xdr:rowOff>
    </xdr:from>
    <xdr:to>
      <xdr:col>4</xdr:col>
      <xdr:colOff>155575</xdr:colOff>
      <xdr:row>98</xdr:row>
      <xdr:rowOff>42179</xdr:rowOff>
    </xdr:to>
    <xdr:cxnSp macro="">
      <xdr:nvCxnSpPr>
        <xdr:cNvPr id="237" name="直線コネクタ 236"/>
        <xdr:cNvCxnSpPr/>
      </xdr:nvCxnSpPr>
      <xdr:spPr>
        <a:xfrm flipV="1">
          <a:off x="2019300" y="16819088"/>
          <a:ext cx="889000" cy="2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80305</xdr:rowOff>
    </xdr:from>
    <xdr:to>
      <xdr:col>4</xdr:col>
      <xdr:colOff>206375</xdr:colOff>
      <xdr:row>96</xdr:row>
      <xdr:rowOff>10455</xdr:rowOff>
    </xdr:to>
    <xdr:sp macro="" textlink="">
      <xdr:nvSpPr>
        <xdr:cNvPr id="238" name="フローチャート : 判断 237"/>
        <xdr:cNvSpPr/>
      </xdr:nvSpPr>
      <xdr:spPr>
        <a:xfrm>
          <a:off x="2857500" y="1636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26982</xdr:rowOff>
    </xdr:from>
    <xdr:ext cx="534377" cy="259045"/>
    <xdr:sp macro="" textlink="">
      <xdr:nvSpPr>
        <xdr:cNvPr id="239" name="テキスト ボックス 238"/>
        <xdr:cNvSpPr txBox="1"/>
      </xdr:nvSpPr>
      <xdr:spPr>
        <a:xfrm>
          <a:off x="2641111" y="1614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12644</xdr:rowOff>
    </xdr:from>
    <xdr:to>
      <xdr:col>2</xdr:col>
      <xdr:colOff>638175</xdr:colOff>
      <xdr:row>98</xdr:row>
      <xdr:rowOff>42179</xdr:rowOff>
    </xdr:to>
    <xdr:cxnSp macro="">
      <xdr:nvCxnSpPr>
        <xdr:cNvPr id="240" name="直線コネクタ 239"/>
        <xdr:cNvCxnSpPr/>
      </xdr:nvCxnSpPr>
      <xdr:spPr>
        <a:xfrm>
          <a:off x="1130300" y="16814744"/>
          <a:ext cx="889000" cy="2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55296</xdr:rowOff>
    </xdr:from>
    <xdr:to>
      <xdr:col>3</xdr:col>
      <xdr:colOff>3175</xdr:colOff>
      <xdr:row>95</xdr:row>
      <xdr:rowOff>156896</xdr:rowOff>
    </xdr:to>
    <xdr:sp macro="" textlink="">
      <xdr:nvSpPr>
        <xdr:cNvPr id="241" name="フローチャート : 判断 240"/>
        <xdr:cNvSpPr/>
      </xdr:nvSpPr>
      <xdr:spPr>
        <a:xfrm>
          <a:off x="1968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1973</xdr:rowOff>
    </xdr:from>
    <xdr:ext cx="534377" cy="259045"/>
    <xdr:sp macro="" textlink="">
      <xdr:nvSpPr>
        <xdr:cNvPr id="242" name="テキスト ボックス 241"/>
        <xdr:cNvSpPr txBox="1"/>
      </xdr:nvSpPr>
      <xdr:spPr>
        <a:xfrm>
          <a:off x="1752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61651</xdr:rowOff>
    </xdr:from>
    <xdr:to>
      <xdr:col>1</xdr:col>
      <xdr:colOff>485775</xdr:colOff>
      <xdr:row>95</xdr:row>
      <xdr:rowOff>163251</xdr:rowOff>
    </xdr:to>
    <xdr:sp macro="" textlink="">
      <xdr:nvSpPr>
        <xdr:cNvPr id="243" name="フローチャート : 判断 242"/>
        <xdr:cNvSpPr/>
      </xdr:nvSpPr>
      <xdr:spPr>
        <a:xfrm>
          <a:off x="1079500" y="1634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8328</xdr:rowOff>
    </xdr:from>
    <xdr:ext cx="534377" cy="259045"/>
    <xdr:sp macro="" textlink="">
      <xdr:nvSpPr>
        <xdr:cNvPr id="244" name="テキスト ボックス 243"/>
        <xdr:cNvSpPr txBox="1"/>
      </xdr:nvSpPr>
      <xdr:spPr>
        <a:xfrm>
          <a:off x="863111" y="161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152726</xdr:rowOff>
    </xdr:from>
    <xdr:to>
      <xdr:col>6</xdr:col>
      <xdr:colOff>561975</xdr:colOff>
      <xdr:row>98</xdr:row>
      <xdr:rowOff>82876</xdr:rowOff>
    </xdr:to>
    <xdr:sp macro="" textlink="">
      <xdr:nvSpPr>
        <xdr:cNvPr id="250" name="円/楕円 249"/>
        <xdr:cNvSpPr/>
      </xdr:nvSpPr>
      <xdr:spPr>
        <a:xfrm>
          <a:off x="4584700" y="167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67653</xdr:rowOff>
    </xdr:from>
    <xdr:ext cx="534377" cy="259045"/>
    <xdr:sp macro="" textlink="">
      <xdr:nvSpPr>
        <xdr:cNvPr id="251" name="衛生費該当値テキスト"/>
        <xdr:cNvSpPr txBox="1"/>
      </xdr:nvSpPr>
      <xdr:spPr>
        <a:xfrm>
          <a:off x="4686300" y="166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22,354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137043</xdr:rowOff>
    </xdr:from>
    <xdr:to>
      <xdr:col>5</xdr:col>
      <xdr:colOff>409575</xdr:colOff>
      <xdr:row>98</xdr:row>
      <xdr:rowOff>67193</xdr:rowOff>
    </xdr:to>
    <xdr:sp macro="" textlink="">
      <xdr:nvSpPr>
        <xdr:cNvPr id="252" name="円/楕円 251"/>
        <xdr:cNvSpPr/>
      </xdr:nvSpPr>
      <xdr:spPr>
        <a:xfrm>
          <a:off x="3746500" y="1676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58320</xdr:rowOff>
    </xdr:from>
    <xdr:ext cx="534377" cy="259045"/>
    <xdr:sp macro="" textlink="">
      <xdr:nvSpPr>
        <xdr:cNvPr id="253" name="テキスト ボックス 252"/>
        <xdr:cNvSpPr txBox="1"/>
      </xdr:nvSpPr>
      <xdr:spPr>
        <a:xfrm>
          <a:off x="3530111" y="1686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22,697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137638</xdr:rowOff>
    </xdr:from>
    <xdr:to>
      <xdr:col>4</xdr:col>
      <xdr:colOff>206375</xdr:colOff>
      <xdr:row>98</xdr:row>
      <xdr:rowOff>67788</xdr:rowOff>
    </xdr:to>
    <xdr:sp macro="" textlink="">
      <xdr:nvSpPr>
        <xdr:cNvPr id="254" name="円/楕円 253"/>
        <xdr:cNvSpPr/>
      </xdr:nvSpPr>
      <xdr:spPr>
        <a:xfrm>
          <a:off x="2857500" y="1676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58915</xdr:rowOff>
    </xdr:from>
    <xdr:ext cx="534377" cy="259045"/>
    <xdr:sp macro="" textlink="">
      <xdr:nvSpPr>
        <xdr:cNvPr id="255" name="テキスト ボックス 254"/>
        <xdr:cNvSpPr txBox="1"/>
      </xdr:nvSpPr>
      <xdr:spPr>
        <a:xfrm>
          <a:off x="2641111" y="1686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162829</xdr:rowOff>
    </xdr:from>
    <xdr:to>
      <xdr:col>3</xdr:col>
      <xdr:colOff>3175</xdr:colOff>
      <xdr:row>98</xdr:row>
      <xdr:rowOff>92979</xdr:rowOff>
    </xdr:to>
    <xdr:sp macro="" textlink="">
      <xdr:nvSpPr>
        <xdr:cNvPr id="256" name="円/楕円 255"/>
        <xdr:cNvSpPr/>
      </xdr:nvSpPr>
      <xdr:spPr>
        <a:xfrm>
          <a:off x="1968500" y="1679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84106</xdr:rowOff>
    </xdr:from>
    <xdr:ext cx="534377" cy="259045"/>
    <xdr:sp macro="" textlink="">
      <xdr:nvSpPr>
        <xdr:cNvPr id="257" name="テキスト ボックス 256"/>
        <xdr:cNvSpPr txBox="1"/>
      </xdr:nvSpPr>
      <xdr:spPr>
        <a:xfrm>
          <a:off x="1752111" y="1688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22,133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133294</xdr:rowOff>
    </xdr:from>
    <xdr:to>
      <xdr:col>1</xdr:col>
      <xdr:colOff>485775</xdr:colOff>
      <xdr:row>98</xdr:row>
      <xdr:rowOff>63444</xdr:rowOff>
    </xdr:to>
    <xdr:sp macro="" textlink="">
      <xdr:nvSpPr>
        <xdr:cNvPr id="258" name="円/楕円 257"/>
        <xdr:cNvSpPr/>
      </xdr:nvSpPr>
      <xdr:spPr>
        <a:xfrm>
          <a:off x="1079500" y="167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54571</xdr:rowOff>
    </xdr:from>
    <xdr:ext cx="534377" cy="259045"/>
    <xdr:sp macro="" textlink="">
      <xdr:nvSpPr>
        <xdr:cNvPr id="259" name="テキスト ボックス 258"/>
        <xdr:cNvSpPr txBox="1"/>
      </xdr:nvSpPr>
      <xdr:spPr>
        <a:xfrm>
          <a:off x="863111" y="1685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39878</xdr:rowOff>
    </xdr:from>
    <xdr:to>
      <xdr:col>15</xdr:col>
      <xdr:colOff>180340</xdr:colOff>
      <xdr:row>39</xdr:row>
      <xdr:rowOff>34772</xdr:rowOff>
    </xdr:to>
    <xdr:cxnSp macro="">
      <xdr:nvCxnSpPr>
        <xdr:cNvPr id="283" name="直線コネクタ 282"/>
        <xdr:cNvCxnSpPr/>
      </xdr:nvCxnSpPr>
      <xdr:spPr>
        <a:xfrm flipV="1">
          <a:off x="10475595" y="5354828"/>
          <a:ext cx="1270" cy="136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38599</xdr:rowOff>
    </xdr:from>
    <xdr:ext cx="378565" cy="259045"/>
    <xdr:sp macro="" textlink="">
      <xdr:nvSpPr>
        <xdr:cNvPr id="284" name="労働費最小値テキスト"/>
        <xdr:cNvSpPr txBox="1"/>
      </xdr:nvSpPr>
      <xdr:spPr>
        <a:xfrm>
          <a:off x="10528300" y="672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39</xdr:row>
      <xdr:rowOff>34772</xdr:rowOff>
    </xdr:from>
    <xdr:to>
      <xdr:col>15</xdr:col>
      <xdr:colOff>269875</xdr:colOff>
      <xdr:row>39</xdr:row>
      <xdr:rowOff>34772</xdr:rowOff>
    </xdr:to>
    <xdr:cxnSp macro="">
      <xdr:nvCxnSpPr>
        <xdr:cNvPr id="285" name="直線コネクタ 284"/>
        <xdr:cNvCxnSpPr/>
      </xdr:nvCxnSpPr>
      <xdr:spPr>
        <a:xfrm>
          <a:off x="10388600" y="672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158005</xdr:rowOff>
    </xdr:from>
    <xdr:ext cx="534377" cy="259045"/>
    <xdr:sp macro="" textlink="">
      <xdr:nvSpPr>
        <xdr:cNvPr id="286" name="労働費最大値テキスト"/>
        <xdr:cNvSpPr txBox="1"/>
      </xdr:nvSpPr>
      <xdr:spPr>
        <a:xfrm>
          <a:off x="10528300" y="513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18,060</a:t>
          </a:r>
          <a:endParaRPr kumimoji="1" lang="ja-JP" altLang="en-US" sz="1000" b="1">
            <a:latin typeface="ＭＳ Ｐゴシック"/>
          </a:endParaRPr>
        </a:p>
      </xdr:txBody>
    </xdr:sp>
    <xdr:clientData/>
  </xdr:oneCellAnchor>
  <xdr:twoCellAnchor>
    <xdr:from>
      <xdr:col>15</xdr:col>
      <xdr:colOff>92075</xdr:colOff>
      <xdr:row>31</xdr:row>
      <xdr:rowOff>39878</xdr:rowOff>
    </xdr:from>
    <xdr:to>
      <xdr:col>15</xdr:col>
      <xdr:colOff>269875</xdr:colOff>
      <xdr:row>31</xdr:row>
      <xdr:rowOff>39878</xdr:rowOff>
    </xdr:to>
    <xdr:cxnSp macro="">
      <xdr:nvCxnSpPr>
        <xdr:cNvPr id="287" name="直線コネクタ 286"/>
        <xdr:cNvCxnSpPr/>
      </xdr:nvCxnSpPr>
      <xdr:spPr>
        <a:xfrm>
          <a:off x="10388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6883</xdr:rowOff>
    </xdr:from>
    <xdr:to>
      <xdr:col>15</xdr:col>
      <xdr:colOff>180975</xdr:colOff>
      <xdr:row>39</xdr:row>
      <xdr:rowOff>34010</xdr:rowOff>
    </xdr:to>
    <xdr:cxnSp macro="">
      <xdr:nvCxnSpPr>
        <xdr:cNvPr id="288" name="直線コネクタ 287"/>
        <xdr:cNvCxnSpPr/>
      </xdr:nvCxnSpPr>
      <xdr:spPr>
        <a:xfrm>
          <a:off x="9639300" y="6693433"/>
          <a:ext cx="8382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23842</xdr:rowOff>
    </xdr:from>
    <xdr:ext cx="469744" cy="259045"/>
    <xdr:sp macro="" textlink="">
      <xdr:nvSpPr>
        <xdr:cNvPr id="289" name="労働費平均値テキスト"/>
        <xdr:cNvSpPr txBox="1"/>
      </xdr:nvSpPr>
      <xdr:spPr>
        <a:xfrm>
          <a:off x="10528300" y="6367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965</xdr:rowOff>
    </xdr:from>
    <xdr:to>
      <xdr:col>15</xdr:col>
      <xdr:colOff>231775</xdr:colOff>
      <xdr:row>38</xdr:row>
      <xdr:rowOff>102565</xdr:rowOff>
    </xdr:to>
    <xdr:sp macro="" textlink="">
      <xdr:nvSpPr>
        <xdr:cNvPr id="290" name="フローチャート : 判断 289"/>
        <xdr:cNvSpPr/>
      </xdr:nvSpPr>
      <xdr:spPr>
        <a:xfrm>
          <a:off x="104267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2083</xdr:rowOff>
    </xdr:from>
    <xdr:to>
      <xdr:col>14</xdr:col>
      <xdr:colOff>28575</xdr:colOff>
      <xdr:row>39</xdr:row>
      <xdr:rowOff>6883</xdr:rowOff>
    </xdr:to>
    <xdr:cxnSp macro="">
      <xdr:nvCxnSpPr>
        <xdr:cNvPr id="291" name="直線コネクタ 290"/>
        <xdr:cNvCxnSpPr/>
      </xdr:nvCxnSpPr>
      <xdr:spPr>
        <a:xfrm>
          <a:off x="8750300" y="6688633"/>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32207</xdr:rowOff>
    </xdr:from>
    <xdr:to>
      <xdr:col>14</xdr:col>
      <xdr:colOff>79375</xdr:colOff>
      <xdr:row>38</xdr:row>
      <xdr:rowOff>133807</xdr:rowOff>
    </xdr:to>
    <xdr:sp macro="" textlink="">
      <xdr:nvSpPr>
        <xdr:cNvPr id="292" name="フローチャート : 判断 291"/>
        <xdr:cNvSpPr/>
      </xdr:nvSpPr>
      <xdr:spPr>
        <a:xfrm>
          <a:off x="9588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150334</xdr:rowOff>
    </xdr:from>
    <xdr:ext cx="469744" cy="259045"/>
    <xdr:sp macro="" textlink="">
      <xdr:nvSpPr>
        <xdr:cNvPr id="293" name="テキスト ボックス 292"/>
        <xdr:cNvSpPr txBox="1"/>
      </xdr:nvSpPr>
      <xdr:spPr>
        <a:xfrm>
          <a:off x="9404427" y="63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121031</xdr:rowOff>
    </xdr:from>
    <xdr:to>
      <xdr:col>12</xdr:col>
      <xdr:colOff>511175</xdr:colOff>
      <xdr:row>39</xdr:row>
      <xdr:rowOff>2083</xdr:rowOff>
    </xdr:to>
    <xdr:cxnSp macro="">
      <xdr:nvCxnSpPr>
        <xdr:cNvPr id="294" name="直線コネクタ 293"/>
        <xdr:cNvCxnSpPr/>
      </xdr:nvCxnSpPr>
      <xdr:spPr>
        <a:xfrm>
          <a:off x="7861300" y="6636131"/>
          <a:ext cx="889000" cy="5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16891</xdr:rowOff>
    </xdr:from>
    <xdr:to>
      <xdr:col>12</xdr:col>
      <xdr:colOff>561975</xdr:colOff>
      <xdr:row>38</xdr:row>
      <xdr:rowOff>118491</xdr:rowOff>
    </xdr:to>
    <xdr:sp macro="" textlink="">
      <xdr:nvSpPr>
        <xdr:cNvPr id="295" name="フローチャート : 判断 294"/>
        <xdr:cNvSpPr/>
      </xdr:nvSpPr>
      <xdr:spPr>
        <a:xfrm>
          <a:off x="8699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135018</xdr:rowOff>
    </xdr:from>
    <xdr:ext cx="469744" cy="259045"/>
    <xdr:sp macro="" textlink="">
      <xdr:nvSpPr>
        <xdr:cNvPr id="296" name="テキスト ボックス 295"/>
        <xdr:cNvSpPr txBox="1"/>
      </xdr:nvSpPr>
      <xdr:spPr>
        <a:xfrm>
          <a:off x="8515427"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158217</xdr:rowOff>
    </xdr:from>
    <xdr:to>
      <xdr:col>11</xdr:col>
      <xdr:colOff>307975</xdr:colOff>
      <xdr:row>38</xdr:row>
      <xdr:rowOff>121031</xdr:rowOff>
    </xdr:to>
    <xdr:cxnSp macro="">
      <xdr:nvCxnSpPr>
        <xdr:cNvPr id="297" name="直線コネクタ 296"/>
        <xdr:cNvCxnSpPr/>
      </xdr:nvCxnSpPr>
      <xdr:spPr>
        <a:xfrm>
          <a:off x="6972300" y="6501867"/>
          <a:ext cx="889000" cy="13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169976</xdr:rowOff>
    </xdr:from>
    <xdr:to>
      <xdr:col>11</xdr:col>
      <xdr:colOff>358775</xdr:colOff>
      <xdr:row>38</xdr:row>
      <xdr:rowOff>100126</xdr:rowOff>
    </xdr:to>
    <xdr:sp macro="" textlink="">
      <xdr:nvSpPr>
        <xdr:cNvPr id="298" name="フローチャート : 判断 297"/>
        <xdr:cNvSpPr/>
      </xdr:nvSpPr>
      <xdr:spPr>
        <a:xfrm>
          <a:off x="7810500" y="65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116654</xdr:rowOff>
    </xdr:from>
    <xdr:ext cx="469744" cy="259045"/>
    <xdr:sp macro="" textlink="">
      <xdr:nvSpPr>
        <xdr:cNvPr id="299" name="テキスト ボックス 298"/>
        <xdr:cNvSpPr txBox="1"/>
      </xdr:nvSpPr>
      <xdr:spPr>
        <a:xfrm>
          <a:off x="7626427" y="62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113741</xdr:rowOff>
    </xdr:from>
    <xdr:to>
      <xdr:col>10</xdr:col>
      <xdr:colOff>155575</xdr:colOff>
      <xdr:row>38</xdr:row>
      <xdr:rowOff>43891</xdr:rowOff>
    </xdr:to>
    <xdr:sp macro="" textlink="">
      <xdr:nvSpPr>
        <xdr:cNvPr id="300" name="フローチャート : 判断 299"/>
        <xdr:cNvSpPr/>
      </xdr:nvSpPr>
      <xdr:spPr>
        <a:xfrm>
          <a:off x="69215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35018</xdr:rowOff>
    </xdr:from>
    <xdr:ext cx="469744" cy="259045"/>
    <xdr:sp macro="" textlink="">
      <xdr:nvSpPr>
        <xdr:cNvPr id="301" name="テキスト ボックス 300"/>
        <xdr:cNvSpPr txBox="1"/>
      </xdr:nvSpPr>
      <xdr:spPr>
        <a:xfrm>
          <a:off x="6737427" y="655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154660</xdr:rowOff>
    </xdr:from>
    <xdr:to>
      <xdr:col>15</xdr:col>
      <xdr:colOff>231775</xdr:colOff>
      <xdr:row>39</xdr:row>
      <xdr:rowOff>84810</xdr:rowOff>
    </xdr:to>
    <xdr:sp macro="" textlink="">
      <xdr:nvSpPr>
        <xdr:cNvPr id="307" name="円/楕円 306"/>
        <xdr:cNvSpPr/>
      </xdr:nvSpPr>
      <xdr:spPr>
        <a:xfrm>
          <a:off x="10426700" y="666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69587</xdr:rowOff>
    </xdr:from>
    <xdr:ext cx="378565" cy="259045"/>
    <xdr:sp macro="" textlink="">
      <xdr:nvSpPr>
        <xdr:cNvPr id="308" name="労働費該当値テキスト"/>
        <xdr:cNvSpPr txBox="1"/>
      </xdr:nvSpPr>
      <xdr:spPr>
        <a:xfrm>
          <a:off x="10528300" y="6584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127533</xdr:rowOff>
    </xdr:from>
    <xdr:to>
      <xdr:col>14</xdr:col>
      <xdr:colOff>79375</xdr:colOff>
      <xdr:row>39</xdr:row>
      <xdr:rowOff>57683</xdr:rowOff>
    </xdr:to>
    <xdr:sp macro="" textlink="">
      <xdr:nvSpPr>
        <xdr:cNvPr id="309" name="円/楕円 308"/>
        <xdr:cNvSpPr/>
      </xdr:nvSpPr>
      <xdr:spPr>
        <a:xfrm>
          <a:off x="9588500" y="664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48810</xdr:rowOff>
    </xdr:from>
    <xdr:ext cx="378565" cy="259045"/>
    <xdr:sp macro="" textlink="">
      <xdr:nvSpPr>
        <xdr:cNvPr id="310" name="テキスト ボックス 309"/>
        <xdr:cNvSpPr txBox="1"/>
      </xdr:nvSpPr>
      <xdr:spPr>
        <a:xfrm>
          <a:off x="9450017" y="6735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122733</xdr:rowOff>
    </xdr:from>
    <xdr:to>
      <xdr:col>12</xdr:col>
      <xdr:colOff>561975</xdr:colOff>
      <xdr:row>39</xdr:row>
      <xdr:rowOff>52883</xdr:rowOff>
    </xdr:to>
    <xdr:sp macro="" textlink="">
      <xdr:nvSpPr>
        <xdr:cNvPr id="311" name="円/楕円 310"/>
        <xdr:cNvSpPr/>
      </xdr:nvSpPr>
      <xdr:spPr>
        <a:xfrm>
          <a:off x="8699500" y="66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44010</xdr:rowOff>
    </xdr:from>
    <xdr:ext cx="378565" cy="259045"/>
    <xdr:sp macro="" textlink="">
      <xdr:nvSpPr>
        <xdr:cNvPr id="312" name="テキスト ボックス 311"/>
        <xdr:cNvSpPr txBox="1"/>
      </xdr:nvSpPr>
      <xdr:spPr>
        <a:xfrm>
          <a:off x="8561017" y="6730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70231</xdr:rowOff>
    </xdr:from>
    <xdr:to>
      <xdr:col>11</xdr:col>
      <xdr:colOff>358775</xdr:colOff>
      <xdr:row>39</xdr:row>
      <xdr:rowOff>381</xdr:rowOff>
    </xdr:to>
    <xdr:sp macro="" textlink="">
      <xdr:nvSpPr>
        <xdr:cNvPr id="313" name="円/楕円 312"/>
        <xdr:cNvSpPr/>
      </xdr:nvSpPr>
      <xdr:spPr>
        <a:xfrm>
          <a:off x="7810500" y="658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162958</xdr:rowOff>
    </xdr:from>
    <xdr:ext cx="469744" cy="259045"/>
    <xdr:sp macro="" textlink="">
      <xdr:nvSpPr>
        <xdr:cNvPr id="314" name="テキスト ボックス 313"/>
        <xdr:cNvSpPr txBox="1"/>
      </xdr:nvSpPr>
      <xdr:spPr>
        <a:xfrm>
          <a:off x="7626427" y="667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107417</xdr:rowOff>
    </xdr:from>
    <xdr:to>
      <xdr:col>10</xdr:col>
      <xdr:colOff>155575</xdr:colOff>
      <xdr:row>38</xdr:row>
      <xdr:rowOff>37567</xdr:rowOff>
    </xdr:to>
    <xdr:sp macro="" textlink="">
      <xdr:nvSpPr>
        <xdr:cNvPr id="315" name="円/楕円 314"/>
        <xdr:cNvSpPr/>
      </xdr:nvSpPr>
      <xdr:spPr>
        <a:xfrm>
          <a:off x="6921500" y="645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54094</xdr:rowOff>
    </xdr:from>
    <xdr:ext cx="469744" cy="259045"/>
    <xdr:sp macro="" textlink="">
      <xdr:nvSpPr>
        <xdr:cNvPr id="316" name="テキスト ボックス 315"/>
        <xdr:cNvSpPr txBox="1"/>
      </xdr:nvSpPr>
      <xdr:spPr>
        <a:xfrm>
          <a:off x="6737427" y="622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7" name="直線コネクタ 32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8" name="テキスト ボックス 327"/>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1" name="直線コネクタ 330"/>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2" name="テキスト ボックス 331"/>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4" name="テキスト ボックス 33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119812</xdr:rowOff>
    </xdr:from>
    <xdr:to>
      <xdr:col>15</xdr:col>
      <xdr:colOff>180340</xdr:colOff>
      <xdr:row>58</xdr:row>
      <xdr:rowOff>5855</xdr:rowOff>
    </xdr:to>
    <xdr:cxnSp macro="">
      <xdr:nvCxnSpPr>
        <xdr:cNvPr id="336" name="直線コネクタ 335"/>
        <xdr:cNvCxnSpPr/>
      </xdr:nvCxnSpPr>
      <xdr:spPr>
        <a:xfrm flipV="1">
          <a:off x="10475595" y="8692312"/>
          <a:ext cx="1270" cy="1257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9682</xdr:rowOff>
    </xdr:from>
    <xdr:ext cx="378565" cy="259045"/>
    <xdr:sp macro="" textlink="">
      <xdr:nvSpPr>
        <xdr:cNvPr id="337" name="農林水産業費最小値テキスト"/>
        <xdr:cNvSpPr txBox="1"/>
      </xdr:nvSpPr>
      <xdr:spPr>
        <a:xfrm>
          <a:off x="10528300" y="9953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15</xdr:col>
      <xdr:colOff>92075</xdr:colOff>
      <xdr:row>58</xdr:row>
      <xdr:rowOff>5855</xdr:rowOff>
    </xdr:from>
    <xdr:to>
      <xdr:col>15</xdr:col>
      <xdr:colOff>269875</xdr:colOff>
      <xdr:row>58</xdr:row>
      <xdr:rowOff>5855</xdr:rowOff>
    </xdr:to>
    <xdr:cxnSp macro="">
      <xdr:nvCxnSpPr>
        <xdr:cNvPr id="338" name="直線コネクタ 337"/>
        <xdr:cNvCxnSpPr/>
      </xdr:nvCxnSpPr>
      <xdr:spPr>
        <a:xfrm>
          <a:off x="10388600" y="99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66489</xdr:rowOff>
    </xdr:from>
    <xdr:ext cx="534377" cy="259045"/>
    <xdr:sp macro="" textlink="">
      <xdr:nvSpPr>
        <xdr:cNvPr id="339" name="農林水産業費最大値テキスト"/>
        <xdr:cNvSpPr txBox="1"/>
      </xdr:nvSpPr>
      <xdr:spPr>
        <a:xfrm>
          <a:off x="10528300" y="846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15</xdr:col>
      <xdr:colOff>92075</xdr:colOff>
      <xdr:row>50</xdr:row>
      <xdr:rowOff>119812</xdr:rowOff>
    </xdr:from>
    <xdr:to>
      <xdr:col>15</xdr:col>
      <xdr:colOff>269875</xdr:colOff>
      <xdr:row>50</xdr:row>
      <xdr:rowOff>119812</xdr:rowOff>
    </xdr:to>
    <xdr:cxnSp macro="">
      <xdr:nvCxnSpPr>
        <xdr:cNvPr id="340" name="直線コネクタ 339"/>
        <xdr:cNvCxnSpPr/>
      </xdr:nvCxnSpPr>
      <xdr:spPr>
        <a:xfrm>
          <a:off x="10388600" y="869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133985</xdr:rowOff>
    </xdr:from>
    <xdr:to>
      <xdr:col>15</xdr:col>
      <xdr:colOff>180975</xdr:colOff>
      <xdr:row>54</xdr:row>
      <xdr:rowOff>42717</xdr:rowOff>
    </xdr:to>
    <xdr:cxnSp macro="">
      <xdr:nvCxnSpPr>
        <xdr:cNvPr id="341" name="直線コネクタ 340"/>
        <xdr:cNvCxnSpPr/>
      </xdr:nvCxnSpPr>
      <xdr:spPr>
        <a:xfrm flipV="1">
          <a:off x="9639300" y="9220835"/>
          <a:ext cx="838200" cy="8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68184</xdr:rowOff>
    </xdr:from>
    <xdr:ext cx="469744" cy="259045"/>
    <xdr:sp macro="" textlink="">
      <xdr:nvSpPr>
        <xdr:cNvPr id="342" name="農林水産業費平均値テキスト"/>
        <xdr:cNvSpPr txBox="1"/>
      </xdr:nvSpPr>
      <xdr:spPr>
        <a:xfrm>
          <a:off x="10528300" y="949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89757</xdr:rowOff>
    </xdr:from>
    <xdr:to>
      <xdr:col>15</xdr:col>
      <xdr:colOff>231775</xdr:colOff>
      <xdr:row>56</xdr:row>
      <xdr:rowOff>19907</xdr:rowOff>
    </xdr:to>
    <xdr:sp macro="" textlink="">
      <xdr:nvSpPr>
        <xdr:cNvPr id="343" name="フローチャート : 判断 342"/>
        <xdr:cNvSpPr/>
      </xdr:nvSpPr>
      <xdr:spPr>
        <a:xfrm>
          <a:off x="10426700" y="95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18256</xdr:rowOff>
    </xdr:from>
    <xdr:to>
      <xdr:col>14</xdr:col>
      <xdr:colOff>28575</xdr:colOff>
      <xdr:row>54</xdr:row>
      <xdr:rowOff>42717</xdr:rowOff>
    </xdr:to>
    <xdr:cxnSp macro="">
      <xdr:nvCxnSpPr>
        <xdr:cNvPr id="344" name="直線コネクタ 343"/>
        <xdr:cNvCxnSpPr/>
      </xdr:nvCxnSpPr>
      <xdr:spPr>
        <a:xfrm>
          <a:off x="8750300" y="9276556"/>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12891</xdr:rowOff>
    </xdr:from>
    <xdr:to>
      <xdr:col>14</xdr:col>
      <xdr:colOff>79375</xdr:colOff>
      <xdr:row>55</xdr:row>
      <xdr:rowOff>114491</xdr:rowOff>
    </xdr:to>
    <xdr:sp macro="" textlink="">
      <xdr:nvSpPr>
        <xdr:cNvPr id="345" name="フローチャート : 判断 344"/>
        <xdr:cNvSpPr/>
      </xdr:nvSpPr>
      <xdr:spPr>
        <a:xfrm>
          <a:off x="9588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105618</xdr:rowOff>
    </xdr:from>
    <xdr:ext cx="469744" cy="259045"/>
    <xdr:sp macro="" textlink="">
      <xdr:nvSpPr>
        <xdr:cNvPr id="346" name="テキスト ボックス 345"/>
        <xdr:cNvSpPr txBox="1"/>
      </xdr:nvSpPr>
      <xdr:spPr>
        <a:xfrm>
          <a:off x="9404427" y="953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18256</xdr:rowOff>
    </xdr:from>
    <xdr:to>
      <xdr:col>12</xdr:col>
      <xdr:colOff>511175</xdr:colOff>
      <xdr:row>55</xdr:row>
      <xdr:rowOff>37516</xdr:rowOff>
    </xdr:to>
    <xdr:cxnSp macro="">
      <xdr:nvCxnSpPr>
        <xdr:cNvPr id="347" name="直線コネクタ 346"/>
        <xdr:cNvCxnSpPr/>
      </xdr:nvCxnSpPr>
      <xdr:spPr>
        <a:xfrm flipV="1">
          <a:off x="7861300" y="9276556"/>
          <a:ext cx="889000" cy="19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66040</xdr:rowOff>
    </xdr:from>
    <xdr:to>
      <xdr:col>12</xdr:col>
      <xdr:colOff>561975</xdr:colOff>
      <xdr:row>55</xdr:row>
      <xdr:rowOff>167640</xdr:rowOff>
    </xdr:to>
    <xdr:sp macro="" textlink="">
      <xdr:nvSpPr>
        <xdr:cNvPr id="348" name="フローチャート : 判断 347"/>
        <xdr:cNvSpPr/>
      </xdr:nvSpPr>
      <xdr:spPr>
        <a:xfrm>
          <a:off x="8699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158767</xdr:rowOff>
    </xdr:from>
    <xdr:ext cx="469744" cy="259045"/>
    <xdr:sp macro="" textlink="">
      <xdr:nvSpPr>
        <xdr:cNvPr id="349" name="テキスト ボックス 348"/>
        <xdr:cNvSpPr txBox="1"/>
      </xdr:nvSpPr>
      <xdr:spPr>
        <a:xfrm>
          <a:off x="8515427" y="958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37516</xdr:rowOff>
    </xdr:from>
    <xdr:to>
      <xdr:col>11</xdr:col>
      <xdr:colOff>307975</xdr:colOff>
      <xdr:row>55</xdr:row>
      <xdr:rowOff>60547</xdr:rowOff>
    </xdr:to>
    <xdr:cxnSp macro="">
      <xdr:nvCxnSpPr>
        <xdr:cNvPr id="350" name="直線コネクタ 349"/>
        <xdr:cNvCxnSpPr/>
      </xdr:nvCxnSpPr>
      <xdr:spPr>
        <a:xfrm flipV="1">
          <a:off x="6972300" y="9467266"/>
          <a:ext cx="889000" cy="2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91701</xdr:rowOff>
    </xdr:from>
    <xdr:to>
      <xdr:col>11</xdr:col>
      <xdr:colOff>358775</xdr:colOff>
      <xdr:row>56</xdr:row>
      <xdr:rowOff>21851</xdr:rowOff>
    </xdr:to>
    <xdr:sp macro="" textlink="">
      <xdr:nvSpPr>
        <xdr:cNvPr id="351" name="フローチャート : 判断 350"/>
        <xdr:cNvSpPr/>
      </xdr:nvSpPr>
      <xdr:spPr>
        <a:xfrm>
          <a:off x="7810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12978</xdr:rowOff>
    </xdr:from>
    <xdr:ext cx="469744" cy="259045"/>
    <xdr:sp macro="" textlink="">
      <xdr:nvSpPr>
        <xdr:cNvPr id="352" name="テキスト ボックス 351"/>
        <xdr:cNvSpPr txBox="1"/>
      </xdr:nvSpPr>
      <xdr:spPr>
        <a:xfrm>
          <a:off x="7626427" y="961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99016</xdr:rowOff>
    </xdr:from>
    <xdr:to>
      <xdr:col>10</xdr:col>
      <xdr:colOff>155575</xdr:colOff>
      <xdr:row>56</xdr:row>
      <xdr:rowOff>29166</xdr:rowOff>
    </xdr:to>
    <xdr:sp macro="" textlink="">
      <xdr:nvSpPr>
        <xdr:cNvPr id="353" name="フローチャート : 判断 352"/>
        <xdr:cNvSpPr/>
      </xdr:nvSpPr>
      <xdr:spPr>
        <a:xfrm>
          <a:off x="6921500" y="952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20293</xdr:rowOff>
    </xdr:from>
    <xdr:ext cx="469744" cy="259045"/>
    <xdr:sp macro="" textlink="">
      <xdr:nvSpPr>
        <xdr:cNvPr id="354" name="テキスト ボックス 353"/>
        <xdr:cNvSpPr txBox="1"/>
      </xdr:nvSpPr>
      <xdr:spPr>
        <a:xfrm>
          <a:off x="6737427" y="9621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83185</xdr:rowOff>
    </xdr:from>
    <xdr:to>
      <xdr:col>15</xdr:col>
      <xdr:colOff>231775</xdr:colOff>
      <xdr:row>54</xdr:row>
      <xdr:rowOff>13335</xdr:rowOff>
    </xdr:to>
    <xdr:sp macro="" textlink="">
      <xdr:nvSpPr>
        <xdr:cNvPr id="360" name="円/楕円 359"/>
        <xdr:cNvSpPr/>
      </xdr:nvSpPr>
      <xdr:spPr>
        <a:xfrm>
          <a:off x="10426700" y="917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106062</xdr:rowOff>
    </xdr:from>
    <xdr:ext cx="534377" cy="259045"/>
    <xdr:sp macro="" textlink="">
      <xdr:nvSpPr>
        <xdr:cNvPr id="361" name="農林水産業費該当値テキスト"/>
        <xdr:cNvSpPr txBox="1"/>
      </xdr:nvSpPr>
      <xdr:spPr>
        <a:xfrm>
          <a:off x="10528300" y="902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13,100</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163367</xdr:rowOff>
    </xdr:from>
    <xdr:to>
      <xdr:col>14</xdr:col>
      <xdr:colOff>79375</xdr:colOff>
      <xdr:row>54</xdr:row>
      <xdr:rowOff>93517</xdr:rowOff>
    </xdr:to>
    <xdr:sp macro="" textlink="">
      <xdr:nvSpPr>
        <xdr:cNvPr id="362" name="円/楕円 361"/>
        <xdr:cNvSpPr/>
      </xdr:nvSpPr>
      <xdr:spPr>
        <a:xfrm>
          <a:off x="9588500" y="925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110044</xdr:rowOff>
    </xdr:from>
    <xdr:ext cx="534377" cy="259045"/>
    <xdr:sp macro="" textlink="">
      <xdr:nvSpPr>
        <xdr:cNvPr id="363" name="テキスト ボックス 362"/>
        <xdr:cNvSpPr txBox="1"/>
      </xdr:nvSpPr>
      <xdr:spPr>
        <a:xfrm>
          <a:off x="9372111" y="902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11,697</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138906</xdr:rowOff>
    </xdr:from>
    <xdr:to>
      <xdr:col>12</xdr:col>
      <xdr:colOff>561975</xdr:colOff>
      <xdr:row>54</xdr:row>
      <xdr:rowOff>69056</xdr:rowOff>
    </xdr:to>
    <xdr:sp macro="" textlink="">
      <xdr:nvSpPr>
        <xdr:cNvPr id="364" name="円/楕円 363"/>
        <xdr:cNvSpPr/>
      </xdr:nvSpPr>
      <xdr:spPr>
        <a:xfrm>
          <a:off x="8699500" y="92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85583</xdr:rowOff>
    </xdr:from>
    <xdr:ext cx="534377" cy="259045"/>
    <xdr:sp macro="" textlink="">
      <xdr:nvSpPr>
        <xdr:cNvPr id="365" name="テキスト ボックス 364"/>
        <xdr:cNvSpPr txBox="1"/>
      </xdr:nvSpPr>
      <xdr:spPr>
        <a:xfrm>
          <a:off x="8483111" y="900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12,125</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158166</xdr:rowOff>
    </xdr:from>
    <xdr:to>
      <xdr:col>11</xdr:col>
      <xdr:colOff>358775</xdr:colOff>
      <xdr:row>55</xdr:row>
      <xdr:rowOff>88316</xdr:rowOff>
    </xdr:to>
    <xdr:sp macro="" textlink="">
      <xdr:nvSpPr>
        <xdr:cNvPr id="366" name="円/楕円 365"/>
        <xdr:cNvSpPr/>
      </xdr:nvSpPr>
      <xdr:spPr>
        <a:xfrm>
          <a:off x="7810500" y="941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104843</xdr:rowOff>
    </xdr:from>
    <xdr:ext cx="469744" cy="259045"/>
    <xdr:sp macro="" textlink="">
      <xdr:nvSpPr>
        <xdr:cNvPr id="367" name="テキスト ボックス 366"/>
        <xdr:cNvSpPr txBox="1"/>
      </xdr:nvSpPr>
      <xdr:spPr>
        <a:xfrm>
          <a:off x="7626427" y="919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8,788</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9747</xdr:rowOff>
    </xdr:from>
    <xdr:to>
      <xdr:col>10</xdr:col>
      <xdr:colOff>155575</xdr:colOff>
      <xdr:row>55</xdr:row>
      <xdr:rowOff>111347</xdr:rowOff>
    </xdr:to>
    <xdr:sp macro="" textlink="">
      <xdr:nvSpPr>
        <xdr:cNvPr id="368" name="円/楕円 367"/>
        <xdr:cNvSpPr/>
      </xdr:nvSpPr>
      <xdr:spPr>
        <a:xfrm>
          <a:off x="6921500" y="943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127874</xdr:rowOff>
    </xdr:from>
    <xdr:ext cx="469744" cy="259045"/>
    <xdr:sp macro="" textlink="">
      <xdr:nvSpPr>
        <xdr:cNvPr id="369" name="テキスト ボックス 368"/>
        <xdr:cNvSpPr txBox="1"/>
      </xdr:nvSpPr>
      <xdr:spPr>
        <a:xfrm>
          <a:off x="6737427" y="921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122738</xdr:rowOff>
    </xdr:from>
    <xdr:to>
      <xdr:col>15</xdr:col>
      <xdr:colOff>180340</xdr:colOff>
      <xdr:row>78</xdr:row>
      <xdr:rowOff>58455</xdr:rowOff>
    </xdr:to>
    <xdr:cxnSp macro="">
      <xdr:nvCxnSpPr>
        <xdr:cNvPr id="391" name="直線コネクタ 390"/>
        <xdr:cNvCxnSpPr/>
      </xdr:nvCxnSpPr>
      <xdr:spPr>
        <a:xfrm flipV="1">
          <a:off x="10475595" y="12295688"/>
          <a:ext cx="1270" cy="1135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62282</xdr:rowOff>
    </xdr:from>
    <xdr:ext cx="469744" cy="259045"/>
    <xdr:sp macro="" textlink="">
      <xdr:nvSpPr>
        <xdr:cNvPr id="392" name="商工費最小値テキスト"/>
        <xdr:cNvSpPr txBox="1"/>
      </xdr:nvSpPr>
      <xdr:spPr>
        <a:xfrm>
          <a:off x="10528300" y="1343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1,777</a:t>
          </a:r>
          <a:endParaRPr kumimoji="1" lang="ja-JP" altLang="en-US" sz="1000" b="1">
            <a:latin typeface="ＭＳ Ｐゴシック"/>
          </a:endParaRPr>
        </a:p>
      </xdr:txBody>
    </xdr:sp>
    <xdr:clientData/>
  </xdr:oneCellAnchor>
  <xdr:twoCellAnchor>
    <xdr:from>
      <xdr:col>15</xdr:col>
      <xdr:colOff>92075</xdr:colOff>
      <xdr:row>78</xdr:row>
      <xdr:rowOff>58455</xdr:rowOff>
    </xdr:from>
    <xdr:to>
      <xdr:col>15</xdr:col>
      <xdr:colOff>269875</xdr:colOff>
      <xdr:row>78</xdr:row>
      <xdr:rowOff>58455</xdr:rowOff>
    </xdr:to>
    <xdr:cxnSp macro="">
      <xdr:nvCxnSpPr>
        <xdr:cNvPr id="393" name="直線コネクタ 392"/>
        <xdr:cNvCxnSpPr/>
      </xdr:nvCxnSpPr>
      <xdr:spPr>
        <a:xfrm>
          <a:off x="10388600" y="1343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69415</xdr:rowOff>
    </xdr:from>
    <xdr:ext cx="534377" cy="259045"/>
    <xdr:sp macro="" textlink="">
      <xdr:nvSpPr>
        <xdr:cNvPr id="394" name="商工費最大値テキスト"/>
        <xdr:cNvSpPr txBox="1"/>
      </xdr:nvSpPr>
      <xdr:spPr>
        <a:xfrm>
          <a:off x="10528300" y="120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26,621</a:t>
          </a:r>
          <a:endParaRPr kumimoji="1" lang="ja-JP" altLang="en-US" sz="1000" b="1">
            <a:latin typeface="ＭＳ Ｐゴシック"/>
          </a:endParaRPr>
        </a:p>
      </xdr:txBody>
    </xdr:sp>
    <xdr:clientData/>
  </xdr:oneCellAnchor>
  <xdr:twoCellAnchor>
    <xdr:from>
      <xdr:col>15</xdr:col>
      <xdr:colOff>92075</xdr:colOff>
      <xdr:row>71</xdr:row>
      <xdr:rowOff>122738</xdr:rowOff>
    </xdr:from>
    <xdr:to>
      <xdr:col>15</xdr:col>
      <xdr:colOff>269875</xdr:colOff>
      <xdr:row>71</xdr:row>
      <xdr:rowOff>122738</xdr:rowOff>
    </xdr:to>
    <xdr:cxnSp macro="">
      <xdr:nvCxnSpPr>
        <xdr:cNvPr id="395" name="直線コネクタ 394"/>
        <xdr:cNvCxnSpPr/>
      </xdr:nvCxnSpPr>
      <xdr:spPr>
        <a:xfrm>
          <a:off x="10388600" y="1229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162514</xdr:rowOff>
    </xdr:from>
    <xdr:to>
      <xdr:col>15</xdr:col>
      <xdr:colOff>180975</xdr:colOff>
      <xdr:row>77</xdr:row>
      <xdr:rowOff>49678</xdr:rowOff>
    </xdr:to>
    <xdr:cxnSp macro="">
      <xdr:nvCxnSpPr>
        <xdr:cNvPr id="396" name="直線コネクタ 395"/>
        <xdr:cNvCxnSpPr/>
      </xdr:nvCxnSpPr>
      <xdr:spPr>
        <a:xfrm flipV="1">
          <a:off x="9639300" y="13192714"/>
          <a:ext cx="838200" cy="5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168607</xdr:rowOff>
    </xdr:from>
    <xdr:ext cx="534377" cy="259045"/>
    <xdr:sp macro="" textlink="">
      <xdr:nvSpPr>
        <xdr:cNvPr id="397" name="商工費平均値テキスト"/>
        <xdr:cNvSpPr txBox="1"/>
      </xdr:nvSpPr>
      <xdr:spPr>
        <a:xfrm>
          <a:off x="10528300" y="12855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145730</xdr:rowOff>
    </xdr:from>
    <xdr:to>
      <xdr:col>15</xdr:col>
      <xdr:colOff>231775</xdr:colOff>
      <xdr:row>76</xdr:row>
      <xdr:rowOff>75881</xdr:rowOff>
    </xdr:to>
    <xdr:sp macro="" textlink="">
      <xdr:nvSpPr>
        <xdr:cNvPr id="398" name="フローチャート : 判断 397"/>
        <xdr:cNvSpPr/>
      </xdr:nvSpPr>
      <xdr:spPr>
        <a:xfrm>
          <a:off x="104267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67737</xdr:rowOff>
    </xdr:from>
    <xdr:to>
      <xdr:col>14</xdr:col>
      <xdr:colOff>28575</xdr:colOff>
      <xdr:row>77</xdr:row>
      <xdr:rowOff>49678</xdr:rowOff>
    </xdr:to>
    <xdr:cxnSp macro="">
      <xdr:nvCxnSpPr>
        <xdr:cNvPr id="399" name="直線コネクタ 398"/>
        <xdr:cNvCxnSpPr/>
      </xdr:nvCxnSpPr>
      <xdr:spPr>
        <a:xfrm>
          <a:off x="8750300" y="13097937"/>
          <a:ext cx="889000" cy="15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52232</xdr:rowOff>
    </xdr:from>
    <xdr:to>
      <xdr:col>14</xdr:col>
      <xdr:colOff>79375</xdr:colOff>
      <xdr:row>76</xdr:row>
      <xdr:rowOff>153832</xdr:rowOff>
    </xdr:to>
    <xdr:sp macro="" textlink="">
      <xdr:nvSpPr>
        <xdr:cNvPr id="400" name="フローチャート : 判断 399"/>
        <xdr:cNvSpPr/>
      </xdr:nvSpPr>
      <xdr:spPr>
        <a:xfrm>
          <a:off x="9588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170359</xdr:rowOff>
    </xdr:from>
    <xdr:ext cx="469744" cy="259045"/>
    <xdr:sp macro="" textlink="">
      <xdr:nvSpPr>
        <xdr:cNvPr id="401" name="テキスト ボックス 400"/>
        <xdr:cNvSpPr txBox="1"/>
      </xdr:nvSpPr>
      <xdr:spPr>
        <a:xfrm>
          <a:off x="9404427"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67737</xdr:rowOff>
    </xdr:from>
    <xdr:to>
      <xdr:col>12</xdr:col>
      <xdr:colOff>511175</xdr:colOff>
      <xdr:row>77</xdr:row>
      <xdr:rowOff>13787</xdr:rowOff>
    </xdr:to>
    <xdr:cxnSp macro="">
      <xdr:nvCxnSpPr>
        <xdr:cNvPr id="402" name="直線コネクタ 401"/>
        <xdr:cNvCxnSpPr/>
      </xdr:nvCxnSpPr>
      <xdr:spPr>
        <a:xfrm flipV="1">
          <a:off x="7861300" y="13097937"/>
          <a:ext cx="889000" cy="1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38379</xdr:rowOff>
    </xdr:from>
    <xdr:to>
      <xdr:col>12</xdr:col>
      <xdr:colOff>561975</xdr:colOff>
      <xdr:row>76</xdr:row>
      <xdr:rowOff>139979</xdr:rowOff>
    </xdr:to>
    <xdr:sp macro="" textlink="">
      <xdr:nvSpPr>
        <xdr:cNvPr id="403" name="フローチャート : 判断 402"/>
        <xdr:cNvSpPr/>
      </xdr:nvSpPr>
      <xdr:spPr>
        <a:xfrm>
          <a:off x="8699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131106</xdr:rowOff>
    </xdr:from>
    <xdr:ext cx="469744" cy="259045"/>
    <xdr:sp macro="" textlink="">
      <xdr:nvSpPr>
        <xdr:cNvPr id="404" name="テキスト ボックス 403"/>
        <xdr:cNvSpPr txBox="1"/>
      </xdr:nvSpPr>
      <xdr:spPr>
        <a:xfrm>
          <a:off x="8515427" y="1316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13787</xdr:rowOff>
    </xdr:from>
    <xdr:to>
      <xdr:col>11</xdr:col>
      <xdr:colOff>307975</xdr:colOff>
      <xdr:row>77</xdr:row>
      <xdr:rowOff>16850</xdr:rowOff>
    </xdr:to>
    <xdr:cxnSp macro="">
      <xdr:nvCxnSpPr>
        <xdr:cNvPr id="405" name="直線コネクタ 404"/>
        <xdr:cNvCxnSpPr/>
      </xdr:nvCxnSpPr>
      <xdr:spPr>
        <a:xfrm flipV="1">
          <a:off x="6972300" y="13215437"/>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51364</xdr:rowOff>
    </xdr:from>
    <xdr:to>
      <xdr:col>11</xdr:col>
      <xdr:colOff>358775</xdr:colOff>
      <xdr:row>76</xdr:row>
      <xdr:rowOff>152964</xdr:rowOff>
    </xdr:to>
    <xdr:sp macro="" textlink="">
      <xdr:nvSpPr>
        <xdr:cNvPr id="406" name="フローチャート : 判断 405"/>
        <xdr:cNvSpPr/>
      </xdr:nvSpPr>
      <xdr:spPr>
        <a:xfrm>
          <a:off x="7810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169491</xdr:rowOff>
    </xdr:from>
    <xdr:ext cx="469744" cy="259045"/>
    <xdr:sp macro="" textlink="">
      <xdr:nvSpPr>
        <xdr:cNvPr id="407" name="テキスト ボックス 406"/>
        <xdr:cNvSpPr txBox="1"/>
      </xdr:nvSpPr>
      <xdr:spPr>
        <a:xfrm>
          <a:off x="7626427" y="128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58587</xdr:rowOff>
    </xdr:from>
    <xdr:to>
      <xdr:col>10</xdr:col>
      <xdr:colOff>155575</xdr:colOff>
      <xdr:row>76</xdr:row>
      <xdr:rowOff>160187</xdr:rowOff>
    </xdr:to>
    <xdr:sp macro="" textlink="">
      <xdr:nvSpPr>
        <xdr:cNvPr id="408" name="フローチャート : 判断 407"/>
        <xdr:cNvSpPr/>
      </xdr:nvSpPr>
      <xdr:spPr>
        <a:xfrm>
          <a:off x="6921500" y="130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5265</xdr:rowOff>
    </xdr:from>
    <xdr:ext cx="469744" cy="259045"/>
    <xdr:sp macro="" textlink="">
      <xdr:nvSpPr>
        <xdr:cNvPr id="409" name="テキスト ボックス 408"/>
        <xdr:cNvSpPr txBox="1"/>
      </xdr:nvSpPr>
      <xdr:spPr>
        <a:xfrm>
          <a:off x="6737427" y="1286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111714</xdr:rowOff>
    </xdr:from>
    <xdr:to>
      <xdr:col>15</xdr:col>
      <xdr:colOff>231775</xdr:colOff>
      <xdr:row>77</xdr:row>
      <xdr:rowOff>41864</xdr:rowOff>
    </xdr:to>
    <xdr:sp macro="" textlink="">
      <xdr:nvSpPr>
        <xdr:cNvPr id="415" name="円/楕円 414"/>
        <xdr:cNvSpPr/>
      </xdr:nvSpPr>
      <xdr:spPr>
        <a:xfrm>
          <a:off x="10426700" y="1314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90141</xdr:rowOff>
    </xdr:from>
    <xdr:ext cx="469744" cy="259045"/>
    <xdr:sp macro="" textlink="">
      <xdr:nvSpPr>
        <xdr:cNvPr id="416" name="商工費該当値テキスト"/>
        <xdr:cNvSpPr txBox="1"/>
      </xdr:nvSpPr>
      <xdr:spPr>
        <a:xfrm>
          <a:off x="10528300" y="131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170328</xdr:rowOff>
    </xdr:from>
    <xdr:to>
      <xdr:col>14</xdr:col>
      <xdr:colOff>79375</xdr:colOff>
      <xdr:row>77</xdr:row>
      <xdr:rowOff>100478</xdr:rowOff>
    </xdr:to>
    <xdr:sp macro="" textlink="">
      <xdr:nvSpPr>
        <xdr:cNvPr id="417" name="円/楕円 416"/>
        <xdr:cNvSpPr/>
      </xdr:nvSpPr>
      <xdr:spPr>
        <a:xfrm>
          <a:off x="9588500" y="132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91605</xdr:rowOff>
    </xdr:from>
    <xdr:ext cx="469744" cy="259045"/>
    <xdr:sp macro="" textlink="">
      <xdr:nvSpPr>
        <xdr:cNvPr id="418" name="テキスト ボックス 417"/>
        <xdr:cNvSpPr txBox="1"/>
      </xdr:nvSpPr>
      <xdr:spPr>
        <a:xfrm>
          <a:off x="9404427" y="1329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16937</xdr:rowOff>
    </xdr:from>
    <xdr:to>
      <xdr:col>12</xdr:col>
      <xdr:colOff>561975</xdr:colOff>
      <xdr:row>76</xdr:row>
      <xdr:rowOff>118537</xdr:rowOff>
    </xdr:to>
    <xdr:sp macro="" textlink="">
      <xdr:nvSpPr>
        <xdr:cNvPr id="419" name="円/楕円 418"/>
        <xdr:cNvSpPr/>
      </xdr:nvSpPr>
      <xdr:spPr>
        <a:xfrm>
          <a:off x="8699500" y="1304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135064</xdr:rowOff>
    </xdr:from>
    <xdr:ext cx="469744" cy="259045"/>
    <xdr:sp macro="" textlink="">
      <xdr:nvSpPr>
        <xdr:cNvPr id="420" name="テキスト ボックス 419"/>
        <xdr:cNvSpPr txBox="1"/>
      </xdr:nvSpPr>
      <xdr:spPr>
        <a:xfrm>
          <a:off x="8515427" y="1282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9,074</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134437</xdr:rowOff>
    </xdr:from>
    <xdr:to>
      <xdr:col>11</xdr:col>
      <xdr:colOff>358775</xdr:colOff>
      <xdr:row>77</xdr:row>
      <xdr:rowOff>64587</xdr:rowOff>
    </xdr:to>
    <xdr:sp macro="" textlink="">
      <xdr:nvSpPr>
        <xdr:cNvPr id="421" name="円/楕円 420"/>
        <xdr:cNvSpPr/>
      </xdr:nvSpPr>
      <xdr:spPr>
        <a:xfrm>
          <a:off x="7810500" y="1316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55714</xdr:rowOff>
    </xdr:from>
    <xdr:ext cx="469744" cy="259045"/>
    <xdr:sp macro="" textlink="">
      <xdr:nvSpPr>
        <xdr:cNvPr id="422" name="テキスト ボックス 421"/>
        <xdr:cNvSpPr txBox="1"/>
      </xdr:nvSpPr>
      <xdr:spPr>
        <a:xfrm>
          <a:off x="7626427" y="1325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6,504</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137500</xdr:rowOff>
    </xdr:from>
    <xdr:to>
      <xdr:col>10</xdr:col>
      <xdr:colOff>155575</xdr:colOff>
      <xdr:row>77</xdr:row>
      <xdr:rowOff>67650</xdr:rowOff>
    </xdr:to>
    <xdr:sp macro="" textlink="">
      <xdr:nvSpPr>
        <xdr:cNvPr id="423" name="円/楕円 422"/>
        <xdr:cNvSpPr/>
      </xdr:nvSpPr>
      <xdr:spPr>
        <a:xfrm>
          <a:off x="6921500" y="1316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58777</xdr:rowOff>
    </xdr:from>
    <xdr:ext cx="469744" cy="259045"/>
    <xdr:sp macro="" textlink="">
      <xdr:nvSpPr>
        <xdr:cNvPr id="424" name="テキスト ボックス 423"/>
        <xdr:cNvSpPr txBox="1"/>
      </xdr:nvSpPr>
      <xdr:spPr>
        <a:xfrm>
          <a:off x="6737427" y="1326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5" name="テキスト ボックス 43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37" name="テキスト ボックス 43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154884</xdr:rowOff>
    </xdr:from>
    <xdr:to>
      <xdr:col>15</xdr:col>
      <xdr:colOff>180340</xdr:colOff>
      <xdr:row>99</xdr:row>
      <xdr:rowOff>44411</xdr:rowOff>
    </xdr:to>
    <xdr:cxnSp macro="">
      <xdr:nvCxnSpPr>
        <xdr:cNvPr id="449" name="直線コネクタ 448"/>
        <xdr:cNvCxnSpPr/>
      </xdr:nvCxnSpPr>
      <xdr:spPr>
        <a:xfrm flipV="1">
          <a:off x="10475595" y="15756834"/>
          <a:ext cx="1270" cy="126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48238</xdr:rowOff>
    </xdr:from>
    <xdr:ext cx="534377" cy="259045"/>
    <xdr:sp macro="" textlink="">
      <xdr:nvSpPr>
        <xdr:cNvPr id="450" name="土木費最小値テキスト"/>
        <xdr:cNvSpPr txBox="1"/>
      </xdr:nvSpPr>
      <xdr:spPr>
        <a:xfrm>
          <a:off x="10528300" y="1702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20,002</a:t>
          </a:r>
          <a:endParaRPr kumimoji="1" lang="ja-JP" altLang="en-US" sz="1000" b="1">
            <a:latin typeface="ＭＳ Ｐゴシック"/>
          </a:endParaRPr>
        </a:p>
      </xdr:txBody>
    </xdr:sp>
    <xdr:clientData/>
  </xdr:oneCellAnchor>
  <xdr:twoCellAnchor>
    <xdr:from>
      <xdr:col>15</xdr:col>
      <xdr:colOff>92075</xdr:colOff>
      <xdr:row>99</xdr:row>
      <xdr:rowOff>44411</xdr:rowOff>
    </xdr:from>
    <xdr:to>
      <xdr:col>15</xdr:col>
      <xdr:colOff>269875</xdr:colOff>
      <xdr:row>99</xdr:row>
      <xdr:rowOff>44411</xdr:rowOff>
    </xdr:to>
    <xdr:cxnSp macro="">
      <xdr:nvCxnSpPr>
        <xdr:cNvPr id="451" name="直線コネクタ 450"/>
        <xdr:cNvCxnSpPr/>
      </xdr:nvCxnSpPr>
      <xdr:spPr>
        <a:xfrm>
          <a:off x="10388600" y="1701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101561</xdr:rowOff>
    </xdr:from>
    <xdr:ext cx="534377" cy="259045"/>
    <xdr:sp macro="" textlink="">
      <xdr:nvSpPr>
        <xdr:cNvPr id="452" name="土木費最大値テキスト"/>
        <xdr:cNvSpPr txBox="1"/>
      </xdr:nvSpPr>
      <xdr:spPr>
        <a:xfrm>
          <a:off x="10528300" y="1553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15</xdr:col>
      <xdr:colOff>92075</xdr:colOff>
      <xdr:row>91</xdr:row>
      <xdr:rowOff>154884</xdr:rowOff>
    </xdr:from>
    <xdr:to>
      <xdr:col>15</xdr:col>
      <xdr:colOff>269875</xdr:colOff>
      <xdr:row>91</xdr:row>
      <xdr:rowOff>154884</xdr:rowOff>
    </xdr:to>
    <xdr:cxnSp macro="">
      <xdr:nvCxnSpPr>
        <xdr:cNvPr id="453" name="直線コネクタ 452"/>
        <xdr:cNvCxnSpPr/>
      </xdr:nvCxnSpPr>
      <xdr:spPr>
        <a:xfrm>
          <a:off x="10388600" y="15756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67157</xdr:rowOff>
    </xdr:from>
    <xdr:to>
      <xdr:col>15</xdr:col>
      <xdr:colOff>180975</xdr:colOff>
      <xdr:row>96</xdr:row>
      <xdr:rowOff>13684</xdr:rowOff>
    </xdr:to>
    <xdr:cxnSp macro="">
      <xdr:nvCxnSpPr>
        <xdr:cNvPr id="454" name="直線コネクタ 453"/>
        <xdr:cNvCxnSpPr/>
      </xdr:nvCxnSpPr>
      <xdr:spPr>
        <a:xfrm>
          <a:off x="9639300" y="16354907"/>
          <a:ext cx="838200" cy="11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101864</xdr:rowOff>
    </xdr:from>
    <xdr:ext cx="534377" cy="259045"/>
    <xdr:sp macro="" textlink="">
      <xdr:nvSpPr>
        <xdr:cNvPr id="455" name="土木費平均値テキスト"/>
        <xdr:cNvSpPr txBox="1"/>
      </xdr:nvSpPr>
      <xdr:spPr>
        <a:xfrm>
          <a:off x="10528300" y="16561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123437</xdr:rowOff>
    </xdr:from>
    <xdr:to>
      <xdr:col>15</xdr:col>
      <xdr:colOff>231775</xdr:colOff>
      <xdr:row>97</xdr:row>
      <xdr:rowOff>53587</xdr:rowOff>
    </xdr:to>
    <xdr:sp macro="" textlink="">
      <xdr:nvSpPr>
        <xdr:cNvPr id="456" name="フローチャート : 判断 455"/>
        <xdr:cNvSpPr/>
      </xdr:nvSpPr>
      <xdr:spPr>
        <a:xfrm>
          <a:off x="10426700" y="1658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119507</xdr:rowOff>
    </xdr:from>
    <xdr:to>
      <xdr:col>14</xdr:col>
      <xdr:colOff>28575</xdr:colOff>
      <xdr:row>95</xdr:row>
      <xdr:rowOff>67157</xdr:rowOff>
    </xdr:to>
    <xdr:cxnSp macro="">
      <xdr:nvCxnSpPr>
        <xdr:cNvPr id="457" name="直線コネクタ 456"/>
        <xdr:cNvCxnSpPr/>
      </xdr:nvCxnSpPr>
      <xdr:spPr>
        <a:xfrm>
          <a:off x="8750300" y="16064357"/>
          <a:ext cx="889000" cy="29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112083</xdr:rowOff>
    </xdr:from>
    <xdr:to>
      <xdr:col>14</xdr:col>
      <xdr:colOff>79375</xdr:colOff>
      <xdr:row>97</xdr:row>
      <xdr:rowOff>42233</xdr:rowOff>
    </xdr:to>
    <xdr:sp macro="" textlink="">
      <xdr:nvSpPr>
        <xdr:cNvPr id="458" name="フローチャート : 判断 457"/>
        <xdr:cNvSpPr/>
      </xdr:nvSpPr>
      <xdr:spPr>
        <a:xfrm>
          <a:off x="9588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33360</xdr:rowOff>
    </xdr:from>
    <xdr:ext cx="534377" cy="259045"/>
    <xdr:sp macro="" textlink="">
      <xdr:nvSpPr>
        <xdr:cNvPr id="459" name="テキスト ボックス 458"/>
        <xdr:cNvSpPr txBox="1"/>
      </xdr:nvSpPr>
      <xdr:spPr>
        <a:xfrm>
          <a:off x="9372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119507</xdr:rowOff>
    </xdr:from>
    <xdr:to>
      <xdr:col>12</xdr:col>
      <xdr:colOff>511175</xdr:colOff>
      <xdr:row>95</xdr:row>
      <xdr:rowOff>7455</xdr:rowOff>
    </xdr:to>
    <xdr:cxnSp macro="">
      <xdr:nvCxnSpPr>
        <xdr:cNvPr id="460" name="直線コネクタ 459"/>
        <xdr:cNvCxnSpPr/>
      </xdr:nvCxnSpPr>
      <xdr:spPr>
        <a:xfrm flipV="1">
          <a:off x="7861300" y="16064357"/>
          <a:ext cx="889000" cy="23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70783</xdr:rowOff>
    </xdr:from>
    <xdr:to>
      <xdr:col>12</xdr:col>
      <xdr:colOff>561975</xdr:colOff>
      <xdr:row>97</xdr:row>
      <xdr:rowOff>933</xdr:rowOff>
    </xdr:to>
    <xdr:sp macro="" textlink="">
      <xdr:nvSpPr>
        <xdr:cNvPr id="461" name="フローチャート : 判断 460"/>
        <xdr:cNvSpPr/>
      </xdr:nvSpPr>
      <xdr:spPr>
        <a:xfrm>
          <a:off x="8699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163510</xdr:rowOff>
    </xdr:from>
    <xdr:ext cx="534377" cy="259045"/>
    <xdr:sp macro="" textlink="">
      <xdr:nvSpPr>
        <xdr:cNvPr id="462" name="テキスト ボックス 461"/>
        <xdr:cNvSpPr txBox="1"/>
      </xdr:nvSpPr>
      <xdr:spPr>
        <a:xfrm>
          <a:off x="8483111" y="166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140519</xdr:rowOff>
    </xdr:from>
    <xdr:to>
      <xdr:col>11</xdr:col>
      <xdr:colOff>307975</xdr:colOff>
      <xdr:row>95</xdr:row>
      <xdr:rowOff>7455</xdr:rowOff>
    </xdr:to>
    <xdr:cxnSp macro="">
      <xdr:nvCxnSpPr>
        <xdr:cNvPr id="463" name="直線コネクタ 462"/>
        <xdr:cNvCxnSpPr/>
      </xdr:nvCxnSpPr>
      <xdr:spPr>
        <a:xfrm>
          <a:off x="6972300" y="16256819"/>
          <a:ext cx="889000" cy="3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131268</xdr:rowOff>
    </xdr:from>
    <xdr:to>
      <xdr:col>11</xdr:col>
      <xdr:colOff>358775</xdr:colOff>
      <xdr:row>97</xdr:row>
      <xdr:rowOff>61418</xdr:rowOff>
    </xdr:to>
    <xdr:sp macro="" textlink="">
      <xdr:nvSpPr>
        <xdr:cNvPr id="464" name="フローチャート : 判断 463"/>
        <xdr:cNvSpPr/>
      </xdr:nvSpPr>
      <xdr:spPr>
        <a:xfrm>
          <a:off x="7810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52545</xdr:rowOff>
    </xdr:from>
    <xdr:ext cx="534377" cy="259045"/>
    <xdr:sp macro="" textlink="">
      <xdr:nvSpPr>
        <xdr:cNvPr id="465" name="テキスト ボックス 464"/>
        <xdr:cNvSpPr txBox="1"/>
      </xdr:nvSpPr>
      <xdr:spPr>
        <a:xfrm>
          <a:off x="7594111" y="1668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128067</xdr:rowOff>
    </xdr:from>
    <xdr:to>
      <xdr:col>10</xdr:col>
      <xdr:colOff>155575</xdr:colOff>
      <xdr:row>97</xdr:row>
      <xdr:rowOff>58217</xdr:rowOff>
    </xdr:to>
    <xdr:sp macro="" textlink="">
      <xdr:nvSpPr>
        <xdr:cNvPr id="466" name="フローチャート : 判断 465"/>
        <xdr:cNvSpPr/>
      </xdr:nvSpPr>
      <xdr:spPr>
        <a:xfrm>
          <a:off x="6921500" y="1658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49344</xdr:rowOff>
    </xdr:from>
    <xdr:ext cx="534377" cy="259045"/>
    <xdr:sp macro="" textlink="">
      <xdr:nvSpPr>
        <xdr:cNvPr id="467" name="テキスト ボックス 466"/>
        <xdr:cNvSpPr txBox="1"/>
      </xdr:nvSpPr>
      <xdr:spPr>
        <a:xfrm>
          <a:off x="6705111" y="1667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134334</xdr:rowOff>
    </xdr:from>
    <xdr:to>
      <xdr:col>15</xdr:col>
      <xdr:colOff>231775</xdr:colOff>
      <xdr:row>96</xdr:row>
      <xdr:rowOff>64484</xdr:rowOff>
    </xdr:to>
    <xdr:sp macro="" textlink="">
      <xdr:nvSpPr>
        <xdr:cNvPr id="473" name="円/楕円 472"/>
        <xdr:cNvSpPr/>
      </xdr:nvSpPr>
      <xdr:spPr>
        <a:xfrm>
          <a:off x="10426700" y="1642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157211</xdr:rowOff>
    </xdr:from>
    <xdr:ext cx="534377" cy="259045"/>
    <xdr:sp macro="" textlink="">
      <xdr:nvSpPr>
        <xdr:cNvPr id="474" name="土木費該当値テキスト"/>
        <xdr:cNvSpPr txBox="1"/>
      </xdr:nvSpPr>
      <xdr:spPr>
        <a:xfrm>
          <a:off x="10528300" y="1627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48,615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16357</xdr:rowOff>
    </xdr:from>
    <xdr:to>
      <xdr:col>14</xdr:col>
      <xdr:colOff>79375</xdr:colOff>
      <xdr:row>95</xdr:row>
      <xdr:rowOff>117957</xdr:rowOff>
    </xdr:to>
    <xdr:sp macro="" textlink="">
      <xdr:nvSpPr>
        <xdr:cNvPr id="475" name="円/楕円 474"/>
        <xdr:cNvSpPr/>
      </xdr:nvSpPr>
      <xdr:spPr>
        <a:xfrm>
          <a:off x="9588500" y="1630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134484</xdr:rowOff>
    </xdr:from>
    <xdr:ext cx="534377" cy="259045"/>
    <xdr:sp macro="" textlink="">
      <xdr:nvSpPr>
        <xdr:cNvPr id="476" name="テキスト ボックス 475"/>
        <xdr:cNvSpPr txBox="1"/>
      </xdr:nvSpPr>
      <xdr:spPr>
        <a:xfrm>
          <a:off x="9372111" y="160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54,808</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68707</xdr:rowOff>
    </xdr:from>
    <xdr:to>
      <xdr:col>12</xdr:col>
      <xdr:colOff>561975</xdr:colOff>
      <xdr:row>93</xdr:row>
      <xdr:rowOff>170307</xdr:rowOff>
    </xdr:to>
    <xdr:sp macro="" textlink="">
      <xdr:nvSpPr>
        <xdr:cNvPr id="477" name="円/楕円 476"/>
        <xdr:cNvSpPr/>
      </xdr:nvSpPr>
      <xdr:spPr>
        <a:xfrm>
          <a:off x="8699500" y="1601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15384</xdr:rowOff>
    </xdr:from>
    <xdr:ext cx="534377" cy="259045"/>
    <xdr:sp macro="" textlink="">
      <xdr:nvSpPr>
        <xdr:cNvPr id="478" name="テキスト ボックス 477"/>
        <xdr:cNvSpPr txBox="1"/>
      </xdr:nvSpPr>
      <xdr:spPr>
        <a:xfrm>
          <a:off x="8483111" y="1578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70,060</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128105</xdr:rowOff>
    </xdr:from>
    <xdr:to>
      <xdr:col>11</xdr:col>
      <xdr:colOff>358775</xdr:colOff>
      <xdr:row>95</xdr:row>
      <xdr:rowOff>58255</xdr:rowOff>
    </xdr:to>
    <xdr:sp macro="" textlink="">
      <xdr:nvSpPr>
        <xdr:cNvPr id="479" name="円/楕円 478"/>
        <xdr:cNvSpPr/>
      </xdr:nvSpPr>
      <xdr:spPr>
        <a:xfrm>
          <a:off x="7810500" y="162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74782</xdr:rowOff>
    </xdr:from>
    <xdr:ext cx="534377" cy="259045"/>
    <xdr:sp macro="" textlink="">
      <xdr:nvSpPr>
        <xdr:cNvPr id="480" name="テキスト ボックス 479"/>
        <xdr:cNvSpPr txBox="1"/>
      </xdr:nvSpPr>
      <xdr:spPr>
        <a:xfrm>
          <a:off x="7594111" y="1601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57,942</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89719</xdr:rowOff>
    </xdr:from>
    <xdr:to>
      <xdr:col>10</xdr:col>
      <xdr:colOff>155575</xdr:colOff>
      <xdr:row>95</xdr:row>
      <xdr:rowOff>19869</xdr:rowOff>
    </xdr:to>
    <xdr:sp macro="" textlink="">
      <xdr:nvSpPr>
        <xdr:cNvPr id="481" name="円/楕円 480"/>
        <xdr:cNvSpPr/>
      </xdr:nvSpPr>
      <xdr:spPr>
        <a:xfrm>
          <a:off x="6921500" y="1620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36396</xdr:rowOff>
    </xdr:from>
    <xdr:ext cx="534377" cy="259045"/>
    <xdr:sp macro="" textlink="">
      <xdr:nvSpPr>
        <xdr:cNvPr id="482" name="テキスト ボックス 481"/>
        <xdr:cNvSpPr txBox="1"/>
      </xdr:nvSpPr>
      <xdr:spPr>
        <a:xfrm>
          <a:off x="6705111" y="1598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3" name="テキスト ボックス 49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5" name="テキスト ボックス 49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23891</xdr:rowOff>
    </xdr:from>
    <xdr:to>
      <xdr:col>23</xdr:col>
      <xdr:colOff>516889</xdr:colOff>
      <xdr:row>38</xdr:row>
      <xdr:rowOff>152959</xdr:rowOff>
    </xdr:to>
    <xdr:cxnSp macro="">
      <xdr:nvCxnSpPr>
        <xdr:cNvPr id="505" name="直線コネクタ 504"/>
        <xdr:cNvCxnSpPr/>
      </xdr:nvCxnSpPr>
      <xdr:spPr>
        <a:xfrm flipV="1">
          <a:off x="16317595" y="5510291"/>
          <a:ext cx="1269" cy="1157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156786</xdr:rowOff>
    </xdr:from>
    <xdr:ext cx="469744" cy="259045"/>
    <xdr:sp macro="" textlink="">
      <xdr:nvSpPr>
        <xdr:cNvPr id="506" name="消防費最小値テキスト"/>
        <xdr:cNvSpPr txBox="1"/>
      </xdr:nvSpPr>
      <xdr:spPr>
        <a:xfrm>
          <a:off x="16370300" y="667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9,710</a:t>
          </a:r>
          <a:endParaRPr kumimoji="1" lang="ja-JP" altLang="en-US" sz="1000" b="1">
            <a:latin typeface="ＭＳ Ｐゴシック"/>
          </a:endParaRPr>
        </a:p>
      </xdr:txBody>
    </xdr:sp>
    <xdr:clientData/>
  </xdr:oneCellAnchor>
  <xdr:twoCellAnchor>
    <xdr:from>
      <xdr:col>23</xdr:col>
      <xdr:colOff>428625</xdr:colOff>
      <xdr:row>38</xdr:row>
      <xdr:rowOff>152959</xdr:rowOff>
    </xdr:from>
    <xdr:to>
      <xdr:col>23</xdr:col>
      <xdr:colOff>606425</xdr:colOff>
      <xdr:row>38</xdr:row>
      <xdr:rowOff>152959</xdr:rowOff>
    </xdr:to>
    <xdr:cxnSp macro="">
      <xdr:nvCxnSpPr>
        <xdr:cNvPr id="507" name="直線コネクタ 506"/>
        <xdr:cNvCxnSpPr/>
      </xdr:nvCxnSpPr>
      <xdr:spPr>
        <a:xfrm>
          <a:off x="16230600" y="666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142018</xdr:rowOff>
    </xdr:from>
    <xdr:ext cx="534377" cy="259045"/>
    <xdr:sp macro="" textlink="">
      <xdr:nvSpPr>
        <xdr:cNvPr id="508" name="消防費最大値テキスト"/>
        <xdr:cNvSpPr txBox="1"/>
      </xdr:nvSpPr>
      <xdr:spPr>
        <a:xfrm>
          <a:off x="16370300" y="528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35,033</a:t>
          </a:r>
          <a:endParaRPr kumimoji="1" lang="ja-JP" altLang="en-US" sz="1000" b="1">
            <a:latin typeface="ＭＳ Ｐゴシック"/>
          </a:endParaRPr>
        </a:p>
      </xdr:txBody>
    </xdr:sp>
    <xdr:clientData/>
  </xdr:oneCellAnchor>
  <xdr:twoCellAnchor>
    <xdr:from>
      <xdr:col>23</xdr:col>
      <xdr:colOff>428625</xdr:colOff>
      <xdr:row>32</xdr:row>
      <xdr:rowOff>23891</xdr:rowOff>
    </xdr:from>
    <xdr:to>
      <xdr:col>23</xdr:col>
      <xdr:colOff>606425</xdr:colOff>
      <xdr:row>32</xdr:row>
      <xdr:rowOff>23891</xdr:rowOff>
    </xdr:to>
    <xdr:cxnSp macro="">
      <xdr:nvCxnSpPr>
        <xdr:cNvPr id="509" name="直線コネクタ 508"/>
        <xdr:cNvCxnSpPr/>
      </xdr:nvCxnSpPr>
      <xdr:spPr>
        <a:xfrm>
          <a:off x="16230600" y="551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57770</xdr:rowOff>
    </xdr:from>
    <xdr:to>
      <xdr:col>23</xdr:col>
      <xdr:colOff>517525</xdr:colOff>
      <xdr:row>37</xdr:row>
      <xdr:rowOff>116154</xdr:rowOff>
    </xdr:to>
    <xdr:cxnSp macro="">
      <xdr:nvCxnSpPr>
        <xdr:cNvPr id="510" name="直線コネクタ 509"/>
        <xdr:cNvCxnSpPr/>
      </xdr:nvCxnSpPr>
      <xdr:spPr>
        <a:xfrm flipV="1">
          <a:off x="15481300" y="6058520"/>
          <a:ext cx="838200" cy="40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141165</xdr:rowOff>
    </xdr:from>
    <xdr:ext cx="534377" cy="259045"/>
    <xdr:sp macro="" textlink="">
      <xdr:nvSpPr>
        <xdr:cNvPr id="511" name="消防費平均値テキスト"/>
        <xdr:cNvSpPr txBox="1"/>
      </xdr:nvSpPr>
      <xdr:spPr>
        <a:xfrm>
          <a:off x="16370300" y="6313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162738</xdr:rowOff>
    </xdr:from>
    <xdr:to>
      <xdr:col>23</xdr:col>
      <xdr:colOff>568325</xdr:colOff>
      <xdr:row>37</xdr:row>
      <xdr:rowOff>92888</xdr:rowOff>
    </xdr:to>
    <xdr:sp macro="" textlink="">
      <xdr:nvSpPr>
        <xdr:cNvPr id="512" name="フローチャート : 判断 511"/>
        <xdr:cNvSpPr/>
      </xdr:nvSpPr>
      <xdr:spPr>
        <a:xfrm>
          <a:off x="16268700" y="633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116154</xdr:rowOff>
    </xdr:from>
    <xdr:to>
      <xdr:col>22</xdr:col>
      <xdr:colOff>365125</xdr:colOff>
      <xdr:row>38</xdr:row>
      <xdr:rowOff>56855</xdr:rowOff>
    </xdr:to>
    <xdr:cxnSp macro="">
      <xdr:nvCxnSpPr>
        <xdr:cNvPr id="513" name="直線コネクタ 512"/>
        <xdr:cNvCxnSpPr/>
      </xdr:nvCxnSpPr>
      <xdr:spPr>
        <a:xfrm flipV="1">
          <a:off x="14592300" y="6459804"/>
          <a:ext cx="889000" cy="11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45146</xdr:rowOff>
    </xdr:from>
    <xdr:to>
      <xdr:col>22</xdr:col>
      <xdr:colOff>415925</xdr:colOff>
      <xdr:row>37</xdr:row>
      <xdr:rowOff>146746</xdr:rowOff>
    </xdr:to>
    <xdr:sp macro="" textlink="">
      <xdr:nvSpPr>
        <xdr:cNvPr id="514" name="フローチャート : 判断 513"/>
        <xdr:cNvSpPr/>
      </xdr:nvSpPr>
      <xdr:spPr>
        <a:xfrm>
          <a:off x="15430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163273</xdr:rowOff>
    </xdr:from>
    <xdr:ext cx="534377" cy="259045"/>
    <xdr:sp macro="" textlink="">
      <xdr:nvSpPr>
        <xdr:cNvPr id="515" name="テキスト ボックス 514"/>
        <xdr:cNvSpPr txBox="1"/>
      </xdr:nvSpPr>
      <xdr:spPr>
        <a:xfrm>
          <a:off x="15214111" y="616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152547</xdr:rowOff>
    </xdr:from>
    <xdr:to>
      <xdr:col>21</xdr:col>
      <xdr:colOff>161925</xdr:colOff>
      <xdr:row>38</xdr:row>
      <xdr:rowOff>56855</xdr:rowOff>
    </xdr:to>
    <xdr:cxnSp macro="">
      <xdr:nvCxnSpPr>
        <xdr:cNvPr id="516" name="直線コネクタ 515"/>
        <xdr:cNvCxnSpPr/>
      </xdr:nvCxnSpPr>
      <xdr:spPr>
        <a:xfrm>
          <a:off x="13703300" y="6496197"/>
          <a:ext cx="889000" cy="7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72029</xdr:rowOff>
    </xdr:from>
    <xdr:to>
      <xdr:col>21</xdr:col>
      <xdr:colOff>212725</xdr:colOff>
      <xdr:row>38</xdr:row>
      <xdr:rowOff>2180</xdr:rowOff>
    </xdr:to>
    <xdr:sp macro="" textlink="">
      <xdr:nvSpPr>
        <xdr:cNvPr id="517" name="フローチャート : 判断 516"/>
        <xdr:cNvSpPr/>
      </xdr:nvSpPr>
      <xdr:spPr>
        <a:xfrm>
          <a:off x="14541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18706</xdr:rowOff>
    </xdr:from>
    <xdr:ext cx="534377" cy="259045"/>
    <xdr:sp macro="" textlink="">
      <xdr:nvSpPr>
        <xdr:cNvPr id="518" name="テキスト ボックス 517"/>
        <xdr:cNvSpPr txBox="1"/>
      </xdr:nvSpPr>
      <xdr:spPr>
        <a:xfrm>
          <a:off x="14325111" y="61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143083</xdr:rowOff>
    </xdr:from>
    <xdr:to>
      <xdr:col>19</xdr:col>
      <xdr:colOff>644525</xdr:colOff>
      <xdr:row>37</xdr:row>
      <xdr:rowOff>152547</xdr:rowOff>
    </xdr:to>
    <xdr:cxnSp macro="">
      <xdr:nvCxnSpPr>
        <xdr:cNvPr id="519" name="直線コネクタ 518"/>
        <xdr:cNvCxnSpPr/>
      </xdr:nvCxnSpPr>
      <xdr:spPr>
        <a:xfrm>
          <a:off x="12814300" y="6486733"/>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102753</xdr:rowOff>
    </xdr:from>
    <xdr:to>
      <xdr:col>20</xdr:col>
      <xdr:colOff>9525</xdr:colOff>
      <xdr:row>38</xdr:row>
      <xdr:rowOff>32903</xdr:rowOff>
    </xdr:to>
    <xdr:sp macro="" textlink="">
      <xdr:nvSpPr>
        <xdr:cNvPr id="520" name="フローチャート : 判断 519"/>
        <xdr:cNvSpPr/>
      </xdr:nvSpPr>
      <xdr:spPr>
        <a:xfrm>
          <a:off x="13652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24030</xdr:rowOff>
    </xdr:from>
    <xdr:ext cx="534377" cy="259045"/>
    <xdr:sp macro="" textlink="">
      <xdr:nvSpPr>
        <xdr:cNvPr id="521" name="テキスト ボックス 520"/>
        <xdr:cNvSpPr txBox="1"/>
      </xdr:nvSpPr>
      <xdr:spPr>
        <a:xfrm>
          <a:off x="13436111" y="653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129042</xdr:rowOff>
    </xdr:from>
    <xdr:to>
      <xdr:col>18</xdr:col>
      <xdr:colOff>492125</xdr:colOff>
      <xdr:row>38</xdr:row>
      <xdr:rowOff>59192</xdr:rowOff>
    </xdr:to>
    <xdr:sp macro="" textlink="">
      <xdr:nvSpPr>
        <xdr:cNvPr id="522" name="フローチャート : 判断 521"/>
        <xdr:cNvSpPr/>
      </xdr:nvSpPr>
      <xdr:spPr>
        <a:xfrm>
          <a:off x="12763500" y="647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50320</xdr:rowOff>
    </xdr:from>
    <xdr:ext cx="534377" cy="259045"/>
    <xdr:sp macro="" textlink="">
      <xdr:nvSpPr>
        <xdr:cNvPr id="523" name="テキスト ボックス 522"/>
        <xdr:cNvSpPr txBox="1"/>
      </xdr:nvSpPr>
      <xdr:spPr>
        <a:xfrm>
          <a:off x="12547111" y="65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6970</xdr:rowOff>
    </xdr:from>
    <xdr:to>
      <xdr:col>23</xdr:col>
      <xdr:colOff>568325</xdr:colOff>
      <xdr:row>35</xdr:row>
      <xdr:rowOff>108570</xdr:rowOff>
    </xdr:to>
    <xdr:sp macro="" textlink="">
      <xdr:nvSpPr>
        <xdr:cNvPr id="529" name="円/楕円 528"/>
        <xdr:cNvSpPr/>
      </xdr:nvSpPr>
      <xdr:spPr>
        <a:xfrm>
          <a:off x="16268700" y="600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29847</xdr:rowOff>
    </xdr:from>
    <xdr:ext cx="534377" cy="259045"/>
    <xdr:sp macro="" textlink="">
      <xdr:nvSpPr>
        <xdr:cNvPr id="530" name="消防費該当値テキスト"/>
        <xdr:cNvSpPr txBox="1"/>
      </xdr:nvSpPr>
      <xdr:spPr>
        <a:xfrm>
          <a:off x="16370300" y="585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23,042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65354</xdr:rowOff>
    </xdr:from>
    <xdr:to>
      <xdr:col>22</xdr:col>
      <xdr:colOff>415925</xdr:colOff>
      <xdr:row>37</xdr:row>
      <xdr:rowOff>166954</xdr:rowOff>
    </xdr:to>
    <xdr:sp macro="" textlink="">
      <xdr:nvSpPr>
        <xdr:cNvPr id="531" name="円/楕円 530"/>
        <xdr:cNvSpPr/>
      </xdr:nvSpPr>
      <xdr:spPr>
        <a:xfrm>
          <a:off x="15430500" y="64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158081</xdr:rowOff>
    </xdr:from>
    <xdr:ext cx="534377" cy="259045"/>
    <xdr:sp macro="" textlink="">
      <xdr:nvSpPr>
        <xdr:cNvPr id="532" name="テキスト ボックス 531"/>
        <xdr:cNvSpPr txBox="1"/>
      </xdr:nvSpPr>
      <xdr:spPr>
        <a:xfrm>
          <a:off x="15214111" y="65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6055</xdr:rowOff>
    </xdr:from>
    <xdr:to>
      <xdr:col>21</xdr:col>
      <xdr:colOff>212725</xdr:colOff>
      <xdr:row>38</xdr:row>
      <xdr:rowOff>107655</xdr:rowOff>
    </xdr:to>
    <xdr:sp macro="" textlink="">
      <xdr:nvSpPr>
        <xdr:cNvPr id="533" name="円/楕円 532"/>
        <xdr:cNvSpPr/>
      </xdr:nvSpPr>
      <xdr:spPr>
        <a:xfrm>
          <a:off x="14541500" y="652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98782</xdr:rowOff>
    </xdr:from>
    <xdr:ext cx="534377" cy="259045"/>
    <xdr:sp macro="" textlink="">
      <xdr:nvSpPr>
        <xdr:cNvPr id="534" name="テキスト ボックス 533"/>
        <xdr:cNvSpPr txBox="1"/>
      </xdr:nvSpPr>
      <xdr:spPr>
        <a:xfrm>
          <a:off x="14325111" y="661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101747</xdr:rowOff>
    </xdr:from>
    <xdr:to>
      <xdr:col>20</xdr:col>
      <xdr:colOff>9525</xdr:colOff>
      <xdr:row>38</xdr:row>
      <xdr:rowOff>31897</xdr:rowOff>
    </xdr:to>
    <xdr:sp macro="" textlink="">
      <xdr:nvSpPr>
        <xdr:cNvPr id="535" name="円/楕円 534"/>
        <xdr:cNvSpPr/>
      </xdr:nvSpPr>
      <xdr:spPr>
        <a:xfrm>
          <a:off x="13652500" y="644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48424</xdr:rowOff>
    </xdr:from>
    <xdr:ext cx="534377" cy="259045"/>
    <xdr:sp macro="" textlink="">
      <xdr:nvSpPr>
        <xdr:cNvPr id="536" name="テキスト ボックス 535"/>
        <xdr:cNvSpPr txBox="1"/>
      </xdr:nvSpPr>
      <xdr:spPr>
        <a:xfrm>
          <a:off x="13436111" y="622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92283</xdr:rowOff>
    </xdr:from>
    <xdr:to>
      <xdr:col>18</xdr:col>
      <xdr:colOff>492125</xdr:colOff>
      <xdr:row>38</xdr:row>
      <xdr:rowOff>22433</xdr:rowOff>
    </xdr:to>
    <xdr:sp macro="" textlink="">
      <xdr:nvSpPr>
        <xdr:cNvPr id="537" name="円/楕円 536"/>
        <xdr:cNvSpPr/>
      </xdr:nvSpPr>
      <xdr:spPr>
        <a:xfrm>
          <a:off x="12763500" y="643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38960</xdr:rowOff>
    </xdr:from>
    <xdr:ext cx="534377" cy="259045"/>
    <xdr:sp macro="" textlink="">
      <xdr:nvSpPr>
        <xdr:cNvPr id="538" name="テキスト ボックス 537"/>
        <xdr:cNvSpPr txBox="1"/>
      </xdr:nvSpPr>
      <xdr:spPr>
        <a:xfrm>
          <a:off x="12547111" y="621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0" name="直線コネクタ 54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1" name="テキスト ボックス 55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2" name="直線コネクタ 55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3" name="テキスト ボックス 55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4" name="直線コネクタ 55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5" name="テキスト ボックス 55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6" name="直線コネクタ 55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57" name="テキスト ボックス 55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9467</xdr:rowOff>
    </xdr:from>
    <xdr:to>
      <xdr:col>23</xdr:col>
      <xdr:colOff>516889</xdr:colOff>
      <xdr:row>58</xdr:row>
      <xdr:rowOff>147289</xdr:rowOff>
    </xdr:to>
    <xdr:cxnSp macro="">
      <xdr:nvCxnSpPr>
        <xdr:cNvPr id="561" name="直線コネクタ 560"/>
        <xdr:cNvCxnSpPr/>
      </xdr:nvCxnSpPr>
      <xdr:spPr>
        <a:xfrm flipV="1">
          <a:off x="16317595" y="8753417"/>
          <a:ext cx="1269" cy="1337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151116</xdr:rowOff>
    </xdr:from>
    <xdr:ext cx="534377" cy="259045"/>
    <xdr:sp macro="" textlink="">
      <xdr:nvSpPr>
        <xdr:cNvPr id="562" name="教育費最小値テキスト"/>
        <xdr:cNvSpPr txBox="1"/>
      </xdr:nvSpPr>
      <xdr:spPr>
        <a:xfrm>
          <a:off x="16370300" y="1009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19,668</a:t>
          </a:r>
          <a:endParaRPr kumimoji="1" lang="ja-JP" altLang="en-US" sz="1000" b="1">
            <a:latin typeface="ＭＳ Ｐゴシック"/>
          </a:endParaRPr>
        </a:p>
      </xdr:txBody>
    </xdr:sp>
    <xdr:clientData/>
  </xdr:oneCellAnchor>
  <xdr:twoCellAnchor>
    <xdr:from>
      <xdr:col>23</xdr:col>
      <xdr:colOff>428625</xdr:colOff>
      <xdr:row>58</xdr:row>
      <xdr:rowOff>147289</xdr:rowOff>
    </xdr:from>
    <xdr:to>
      <xdr:col>23</xdr:col>
      <xdr:colOff>606425</xdr:colOff>
      <xdr:row>58</xdr:row>
      <xdr:rowOff>147289</xdr:rowOff>
    </xdr:to>
    <xdr:cxnSp macro="">
      <xdr:nvCxnSpPr>
        <xdr:cNvPr id="563" name="直線コネクタ 562"/>
        <xdr:cNvCxnSpPr/>
      </xdr:nvCxnSpPr>
      <xdr:spPr>
        <a:xfrm>
          <a:off x="16230600" y="1009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127594</xdr:rowOff>
    </xdr:from>
    <xdr:ext cx="534377" cy="259045"/>
    <xdr:sp macro="" textlink="">
      <xdr:nvSpPr>
        <xdr:cNvPr id="564" name="教育費最大値テキスト"/>
        <xdr:cNvSpPr txBox="1"/>
      </xdr:nvSpPr>
      <xdr:spPr>
        <a:xfrm>
          <a:off x="16370300" y="852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78,197</a:t>
          </a:r>
          <a:endParaRPr kumimoji="1" lang="ja-JP" altLang="en-US" sz="1000" b="1">
            <a:latin typeface="ＭＳ Ｐゴシック"/>
          </a:endParaRPr>
        </a:p>
      </xdr:txBody>
    </xdr:sp>
    <xdr:clientData/>
  </xdr:oneCellAnchor>
  <xdr:twoCellAnchor>
    <xdr:from>
      <xdr:col>23</xdr:col>
      <xdr:colOff>428625</xdr:colOff>
      <xdr:row>51</xdr:row>
      <xdr:rowOff>9467</xdr:rowOff>
    </xdr:from>
    <xdr:to>
      <xdr:col>23</xdr:col>
      <xdr:colOff>606425</xdr:colOff>
      <xdr:row>51</xdr:row>
      <xdr:rowOff>9467</xdr:rowOff>
    </xdr:to>
    <xdr:cxnSp macro="">
      <xdr:nvCxnSpPr>
        <xdr:cNvPr id="565" name="直線コネクタ 564"/>
        <xdr:cNvCxnSpPr/>
      </xdr:nvCxnSpPr>
      <xdr:spPr>
        <a:xfrm>
          <a:off x="16230600" y="875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56855</xdr:rowOff>
    </xdr:from>
    <xdr:to>
      <xdr:col>23</xdr:col>
      <xdr:colOff>517525</xdr:colOff>
      <xdr:row>56</xdr:row>
      <xdr:rowOff>63622</xdr:rowOff>
    </xdr:to>
    <xdr:cxnSp macro="">
      <xdr:nvCxnSpPr>
        <xdr:cNvPr id="566" name="直線コネクタ 565"/>
        <xdr:cNvCxnSpPr/>
      </xdr:nvCxnSpPr>
      <xdr:spPr>
        <a:xfrm>
          <a:off x="15481300" y="9658055"/>
          <a:ext cx="8382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112760</xdr:rowOff>
    </xdr:from>
    <xdr:ext cx="534377" cy="259045"/>
    <xdr:sp macro="" textlink="">
      <xdr:nvSpPr>
        <xdr:cNvPr id="567" name="教育費平均値テキスト"/>
        <xdr:cNvSpPr txBox="1"/>
      </xdr:nvSpPr>
      <xdr:spPr>
        <a:xfrm>
          <a:off x="16370300" y="9371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89883</xdr:rowOff>
    </xdr:from>
    <xdr:to>
      <xdr:col>23</xdr:col>
      <xdr:colOff>568325</xdr:colOff>
      <xdr:row>56</xdr:row>
      <xdr:rowOff>20033</xdr:rowOff>
    </xdr:to>
    <xdr:sp macro="" textlink="">
      <xdr:nvSpPr>
        <xdr:cNvPr id="568" name="フローチャート : 判断 567"/>
        <xdr:cNvSpPr/>
      </xdr:nvSpPr>
      <xdr:spPr>
        <a:xfrm>
          <a:off x="162687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62616</xdr:rowOff>
    </xdr:from>
    <xdr:to>
      <xdr:col>22</xdr:col>
      <xdr:colOff>365125</xdr:colOff>
      <xdr:row>56</xdr:row>
      <xdr:rowOff>56855</xdr:rowOff>
    </xdr:to>
    <xdr:cxnSp macro="">
      <xdr:nvCxnSpPr>
        <xdr:cNvPr id="569" name="直線コネクタ 568"/>
        <xdr:cNvCxnSpPr/>
      </xdr:nvCxnSpPr>
      <xdr:spPr>
        <a:xfrm>
          <a:off x="14592300" y="9492366"/>
          <a:ext cx="889000" cy="16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22241</xdr:rowOff>
    </xdr:from>
    <xdr:to>
      <xdr:col>22</xdr:col>
      <xdr:colOff>415925</xdr:colOff>
      <xdr:row>55</xdr:row>
      <xdr:rowOff>123841</xdr:rowOff>
    </xdr:to>
    <xdr:sp macro="" textlink="">
      <xdr:nvSpPr>
        <xdr:cNvPr id="570" name="フローチャート : 判断 569"/>
        <xdr:cNvSpPr/>
      </xdr:nvSpPr>
      <xdr:spPr>
        <a:xfrm>
          <a:off x="15430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140368</xdr:rowOff>
    </xdr:from>
    <xdr:ext cx="534377" cy="259045"/>
    <xdr:sp macro="" textlink="">
      <xdr:nvSpPr>
        <xdr:cNvPr id="571" name="テキスト ボックス 570"/>
        <xdr:cNvSpPr txBox="1"/>
      </xdr:nvSpPr>
      <xdr:spPr>
        <a:xfrm>
          <a:off x="15214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1100</xdr:rowOff>
    </xdr:from>
    <xdr:to>
      <xdr:col>21</xdr:col>
      <xdr:colOff>161925</xdr:colOff>
      <xdr:row>55</xdr:row>
      <xdr:rowOff>62616</xdr:rowOff>
    </xdr:to>
    <xdr:cxnSp macro="">
      <xdr:nvCxnSpPr>
        <xdr:cNvPr id="572" name="直線コネクタ 571"/>
        <xdr:cNvCxnSpPr/>
      </xdr:nvCxnSpPr>
      <xdr:spPr>
        <a:xfrm>
          <a:off x="13703300" y="9259400"/>
          <a:ext cx="889000" cy="23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69149</xdr:rowOff>
    </xdr:from>
    <xdr:to>
      <xdr:col>21</xdr:col>
      <xdr:colOff>212725</xdr:colOff>
      <xdr:row>55</xdr:row>
      <xdr:rowOff>170749</xdr:rowOff>
    </xdr:to>
    <xdr:sp macro="" textlink="">
      <xdr:nvSpPr>
        <xdr:cNvPr id="573" name="フローチャート : 判断 572"/>
        <xdr:cNvSpPr/>
      </xdr:nvSpPr>
      <xdr:spPr>
        <a:xfrm>
          <a:off x="14541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161876</xdr:rowOff>
    </xdr:from>
    <xdr:ext cx="534377" cy="259045"/>
    <xdr:sp macro="" textlink="">
      <xdr:nvSpPr>
        <xdr:cNvPr id="574" name="テキスト ボックス 573"/>
        <xdr:cNvSpPr txBox="1"/>
      </xdr:nvSpPr>
      <xdr:spPr>
        <a:xfrm>
          <a:off x="14325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79670</xdr:rowOff>
    </xdr:from>
    <xdr:to>
      <xdr:col>19</xdr:col>
      <xdr:colOff>644525</xdr:colOff>
      <xdr:row>54</xdr:row>
      <xdr:rowOff>1100</xdr:rowOff>
    </xdr:to>
    <xdr:cxnSp macro="">
      <xdr:nvCxnSpPr>
        <xdr:cNvPr id="575" name="直線コネクタ 574"/>
        <xdr:cNvCxnSpPr/>
      </xdr:nvCxnSpPr>
      <xdr:spPr>
        <a:xfrm>
          <a:off x="12814300" y="8995070"/>
          <a:ext cx="889000" cy="26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138574</xdr:rowOff>
    </xdr:from>
    <xdr:to>
      <xdr:col>20</xdr:col>
      <xdr:colOff>9525</xdr:colOff>
      <xdr:row>56</xdr:row>
      <xdr:rowOff>68724</xdr:rowOff>
    </xdr:to>
    <xdr:sp macro="" textlink="">
      <xdr:nvSpPr>
        <xdr:cNvPr id="576" name="フローチャート : 判断 575"/>
        <xdr:cNvSpPr/>
      </xdr:nvSpPr>
      <xdr:spPr>
        <a:xfrm>
          <a:off x="13652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59851</xdr:rowOff>
    </xdr:from>
    <xdr:ext cx="534377" cy="259045"/>
    <xdr:sp macro="" textlink="">
      <xdr:nvSpPr>
        <xdr:cNvPr id="577" name="テキスト ボックス 576"/>
        <xdr:cNvSpPr txBox="1"/>
      </xdr:nvSpPr>
      <xdr:spPr>
        <a:xfrm>
          <a:off x="13436111" y="966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121681</xdr:rowOff>
    </xdr:from>
    <xdr:to>
      <xdr:col>18</xdr:col>
      <xdr:colOff>492125</xdr:colOff>
      <xdr:row>56</xdr:row>
      <xdr:rowOff>51831</xdr:rowOff>
    </xdr:to>
    <xdr:sp macro="" textlink="">
      <xdr:nvSpPr>
        <xdr:cNvPr id="578" name="フローチャート : 判断 577"/>
        <xdr:cNvSpPr/>
      </xdr:nvSpPr>
      <xdr:spPr>
        <a:xfrm>
          <a:off x="12763500" y="955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42958</xdr:rowOff>
    </xdr:from>
    <xdr:ext cx="534377" cy="259045"/>
    <xdr:sp macro="" textlink="">
      <xdr:nvSpPr>
        <xdr:cNvPr id="579" name="テキスト ボックス 578"/>
        <xdr:cNvSpPr txBox="1"/>
      </xdr:nvSpPr>
      <xdr:spPr>
        <a:xfrm>
          <a:off x="12547111" y="964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12822</xdr:rowOff>
    </xdr:from>
    <xdr:to>
      <xdr:col>23</xdr:col>
      <xdr:colOff>568325</xdr:colOff>
      <xdr:row>56</xdr:row>
      <xdr:rowOff>114422</xdr:rowOff>
    </xdr:to>
    <xdr:sp macro="" textlink="">
      <xdr:nvSpPr>
        <xdr:cNvPr id="585" name="円/楕円 584"/>
        <xdr:cNvSpPr/>
      </xdr:nvSpPr>
      <xdr:spPr>
        <a:xfrm>
          <a:off x="16268700" y="961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162699</xdr:rowOff>
    </xdr:from>
    <xdr:ext cx="534377" cy="259045"/>
    <xdr:sp macro="" textlink="">
      <xdr:nvSpPr>
        <xdr:cNvPr id="586" name="教育費該当値テキスト"/>
        <xdr:cNvSpPr txBox="1"/>
      </xdr:nvSpPr>
      <xdr:spPr>
        <a:xfrm>
          <a:off x="16370300" y="959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38,328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6055</xdr:rowOff>
    </xdr:from>
    <xdr:to>
      <xdr:col>22</xdr:col>
      <xdr:colOff>415925</xdr:colOff>
      <xdr:row>56</xdr:row>
      <xdr:rowOff>107655</xdr:rowOff>
    </xdr:to>
    <xdr:sp macro="" textlink="">
      <xdr:nvSpPr>
        <xdr:cNvPr id="587" name="円/楕円 586"/>
        <xdr:cNvSpPr/>
      </xdr:nvSpPr>
      <xdr:spPr>
        <a:xfrm>
          <a:off x="15430500" y="960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98782</xdr:rowOff>
    </xdr:from>
    <xdr:ext cx="534377" cy="259045"/>
    <xdr:sp macro="" textlink="">
      <xdr:nvSpPr>
        <xdr:cNvPr id="588" name="テキスト ボックス 587"/>
        <xdr:cNvSpPr txBox="1"/>
      </xdr:nvSpPr>
      <xdr:spPr>
        <a:xfrm>
          <a:off x="15214111" y="969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38,624</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11816</xdr:rowOff>
    </xdr:from>
    <xdr:to>
      <xdr:col>21</xdr:col>
      <xdr:colOff>212725</xdr:colOff>
      <xdr:row>55</xdr:row>
      <xdr:rowOff>113416</xdr:rowOff>
    </xdr:to>
    <xdr:sp macro="" textlink="">
      <xdr:nvSpPr>
        <xdr:cNvPr id="589" name="円/楕円 588"/>
        <xdr:cNvSpPr/>
      </xdr:nvSpPr>
      <xdr:spPr>
        <a:xfrm>
          <a:off x="14541500" y="944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129943</xdr:rowOff>
    </xdr:from>
    <xdr:ext cx="534377" cy="259045"/>
    <xdr:sp macro="" textlink="">
      <xdr:nvSpPr>
        <xdr:cNvPr id="590" name="テキスト ボックス 589"/>
        <xdr:cNvSpPr txBox="1"/>
      </xdr:nvSpPr>
      <xdr:spPr>
        <a:xfrm>
          <a:off x="14325111" y="92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45,872</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121750</xdr:rowOff>
    </xdr:from>
    <xdr:to>
      <xdr:col>20</xdr:col>
      <xdr:colOff>9525</xdr:colOff>
      <xdr:row>54</xdr:row>
      <xdr:rowOff>51900</xdr:rowOff>
    </xdr:to>
    <xdr:sp macro="" textlink="">
      <xdr:nvSpPr>
        <xdr:cNvPr id="591" name="円/楕円 590"/>
        <xdr:cNvSpPr/>
      </xdr:nvSpPr>
      <xdr:spPr>
        <a:xfrm>
          <a:off x="13652500" y="92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68427</xdr:rowOff>
    </xdr:from>
    <xdr:ext cx="534377" cy="259045"/>
    <xdr:sp macro="" textlink="">
      <xdr:nvSpPr>
        <xdr:cNvPr id="592" name="テキスト ボックス 591"/>
        <xdr:cNvSpPr txBox="1"/>
      </xdr:nvSpPr>
      <xdr:spPr>
        <a:xfrm>
          <a:off x="13436111" y="898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56,063</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28870</xdr:rowOff>
    </xdr:from>
    <xdr:to>
      <xdr:col>18</xdr:col>
      <xdr:colOff>492125</xdr:colOff>
      <xdr:row>52</xdr:row>
      <xdr:rowOff>130470</xdr:rowOff>
    </xdr:to>
    <xdr:sp macro="" textlink="">
      <xdr:nvSpPr>
        <xdr:cNvPr id="593" name="円/楕円 592"/>
        <xdr:cNvSpPr/>
      </xdr:nvSpPr>
      <xdr:spPr>
        <a:xfrm>
          <a:off x="12763500" y="89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50</xdr:row>
      <xdr:rowOff>146997</xdr:rowOff>
    </xdr:from>
    <xdr:ext cx="534377" cy="259045"/>
    <xdr:sp macro="" textlink="">
      <xdr:nvSpPr>
        <xdr:cNvPr id="594" name="テキスト ボックス 593"/>
        <xdr:cNvSpPr txBox="1"/>
      </xdr:nvSpPr>
      <xdr:spPr>
        <a:xfrm>
          <a:off x="12547111" y="871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67,626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05" name="直線コネクタ 60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06" name="テキスト ボックス 60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09" name="直線コネクタ 60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70</xdr:row>
      <xdr:rowOff>111777</xdr:rowOff>
    </xdr:from>
    <xdr:ext cx="467179" cy="259045"/>
    <xdr:sp macro="" textlink="">
      <xdr:nvSpPr>
        <xdr:cNvPr id="610" name="テキスト ボックス 609"/>
        <xdr:cNvSpPr txBox="1"/>
      </xdr:nvSpPr>
      <xdr:spPr>
        <a:xfrm>
          <a:off x="11978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12" name="テキスト ボックス 61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169418</xdr:rowOff>
    </xdr:from>
    <xdr:to>
      <xdr:col>23</xdr:col>
      <xdr:colOff>516889</xdr:colOff>
      <xdr:row>78</xdr:row>
      <xdr:rowOff>25400</xdr:rowOff>
    </xdr:to>
    <xdr:cxnSp macro="">
      <xdr:nvCxnSpPr>
        <xdr:cNvPr id="614" name="直線コネクタ 613"/>
        <xdr:cNvCxnSpPr/>
      </xdr:nvCxnSpPr>
      <xdr:spPr>
        <a:xfrm flipV="1">
          <a:off x="16317595" y="121709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1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16" name="直線コネクタ 61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116095</xdr:rowOff>
    </xdr:from>
    <xdr:ext cx="469744" cy="259045"/>
    <xdr:sp macro="" textlink="">
      <xdr:nvSpPr>
        <xdr:cNvPr id="617" name="災害復旧費最大値テキスト"/>
        <xdr:cNvSpPr txBox="1"/>
      </xdr:nvSpPr>
      <xdr:spPr>
        <a:xfrm>
          <a:off x="16370300" y="1194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70</xdr:row>
      <xdr:rowOff>169418</xdr:rowOff>
    </xdr:from>
    <xdr:to>
      <xdr:col>23</xdr:col>
      <xdr:colOff>606425</xdr:colOff>
      <xdr:row>70</xdr:row>
      <xdr:rowOff>169418</xdr:rowOff>
    </xdr:to>
    <xdr:cxnSp macro="">
      <xdr:nvCxnSpPr>
        <xdr:cNvPr id="618" name="直線コネクタ 617"/>
        <xdr:cNvCxnSpPr/>
      </xdr:nvCxnSpPr>
      <xdr:spPr>
        <a:xfrm>
          <a:off x="16230600" y="121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59689</xdr:rowOff>
    </xdr:from>
    <xdr:to>
      <xdr:col>23</xdr:col>
      <xdr:colOff>517525</xdr:colOff>
      <xdr:row>78</xdr:row>
      <xdr:rowOff>25400</xdr:rowOff>
    </xdr:to>
    <xdr:cxnSp macro="">
      <xdr:nvCxnSpPr>
        <xdr:cNvPr id="619" name="直線コネクタ 618"/>
        <xdr:cNvCxnSpPr/>
      </xdr:nvCxnSpPr>
      <xdr:spPr>
        <a:xfrm>
          <a:off x="15481300" y="13261339"/>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53484</xdr:rowOff>
    </xdr:from>
    <xdr:ext cx="378565" cy="259045"/>
    <xdr:sp macro="" textlink="">
      <xdr:nvSpPr>
        <xdr:cNvPr id="620" name="災害復旧費平均値テキスト"/>
        <xdr:cNvSpPr txBox="1"/>
      </xdr:nvSpPr>
      <xdr:spPr>
        <a:xfrm>
          <a:off x="16370300" y="129122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30607</xdr:rowOff>
    </xdr:from>
    <xdr:to>
      <xdr:col>23</xdr:col>
      <xdr:colOff>568325</xdr:colOff>
      <xdr:row>76</xdr:row>
      <xdr:rowOff>132207</xdr:rowOff>
    </xdr:to>
    <xdr:sp macro="" textlink="">
      <xdr:nvSpPr>
        <xdr:cNvPr id="621" name="フローチャート : 判断 620"/>
        <xdr:cNvSpPr/>
      </xdr:nvSpPr>
      <xdr:spPr>
        <a:xfrm>
          <a:off x="16268700" y="130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72263</xdr:rowOff>
    </xdr:from>
    <xdr:to>
      <xdr:col>22</xdr:col>
      <xdr:colOff>365125</xdr:colOff>
      <xdr:row>77</xdr:row>
      <xdr:rowOff>59689</xdr:rowOff>
    </xdr:to>
    <xdr:cxnSp macro="">
      <xdr:nvCxnSpPr>
        <xdr:cNvPr id="622" name="直線コネクタ 621"/>
        <xdr:cNvCxnSpPr/>
      </xdr:nvCxnSpPr>
      <xdr:spPr>
        <a:xfrm>
          <a:off x="14592300" y="12416663"/>
          <a:ext cx="889000" cy="84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96330</xdr:rowOff>
    </xdr:from>
    <xdr:to>
      <xdr:col>22</xdr:col>
      <xdr:colOff>415925</xdr:colOff>
      <xdr:row>76</xdr:row>
      <xdr:rowOff>26479</xdr:rowOff>
    </xdr:to>
    <xdr:sp macro="" textlink="">
      <xdr:nvSpPr>
        <xdr:cNvPr id="623" name="フローチャート : 判断 622"/>
        <xdr:cNvSpPr/>
      </xdr:nvSpPr>
      <xdr:spPr>
        <a:xfrm>
          <a:off x="15430500" y="129550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74</xdr:row>
      <xdr:rowOff>43007</xdr:rowOff>
    </xdr:from>
    <xdr:ext cx="378565" cy="259045"/>
    <xdr:sp macro="" textlink="">
      <xdr:nvSpPr>
        <xdr:cNvPr id="624" name="テキスト ボックス 623"/>
        <xdr:cNvSpPr txBox="1"/>
      </xdr:nvSpPr>
      <xdr:spPr>
        <a:xfrm>
          <a:off x="15292017" y="127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72263</xdr:rowOff>
    </xdr:from>
    <xdr:to>
      <xdr:col>21</xdr:col>
      <xdr:colOff>161925</xdr:colOff>
      <xdr:row>75</xdr:row>
      <xdr:rowOff>68263</xdr:rowOff>
    </xdr:to>
    <xdr:cxnSp macro="">
      <xdr:nvCxnSpPr>
        <xdr:cNvPr id="625" name="直線コネクタ 624"/>
        <xdr:cNvCxnSpPr/>
      </xdr:nvCxnSpPr>
      <xdr:spPr>
        <a:xfrm flipV="1">
          <a:off x="13703300" y="12416663"/>
          <a:ext cx="889000" cy="51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85471</xdr:rowOff>
    </xdr:from>
    <xdr:to>
      <xdr:col>21</xdr:col>
      <xdr:colOff>212725</xdr:colOff>
      <xdr:row>76</xdr:row>
      <xdr:rowOff>15621</xdr:rowOff>
    </xdr:to>
    <xdr:sp macro="" textlink="">
      <xdr:nvSpPr>
        <xdr:cNvPr id="626" name="フローチャート : 判断 625"/>
        <xdr:cNvSpPr/>
      </xdr:nvSpPr>
      <xdr:spPr>
        <a:xfrm>
          <a:off x="14541500" y="1294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6748</xdr:rowOff>
    </xdr:from>
    <xdr:ext cx="378565" cy="259045"/>
    <xdr:sp macro="" textlink="">
      <xdr:nvSpPr>
        <xdr:cNvPr id="627" name="テキスト ボックス 626"/>
        <xdr:cNvSpPr txBox="1"/>
      </xdr:nvSpPr>
      <xdr:spPr>
        <a:xfrm>
          <a:off x="14403017" y="13036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68263</xdr:rowOff>
    </xdr:from>
    <xdr:to>
      <xdr:col>19</xdr:col>
      <xdr:colOff>644525</xdr:colOff>
      <xdr:row>77</xdr:row>
      <xdr:rowOff>112840</xdr:rowOff>
    </xdr:to>
    <xdr:cxnSp macro="">
      <xdr:nvCxnSpPr>
        <xdr:cNvPr id="628" name="直線コネクタ 627"/>
        <xdr:cNvCxnSpPr/>
      </xdr:nvCxnSpPr>
      <xdr:spPr>
        <a:xfrm flipV="1">
          <a:off x="12814300" y="12927013"/>
          <a:ext cx="889000" cy="38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142621</xdr:rowOff>
    </xdr:from>
    <xdr:to>
      <xdr:col>20</xdr:col>
      <xdr:colOff>9525</xdr:colOff>
      <xdr:row>74</xdr:row>
      <xdr:rowOff>72771</xdr:rowOff>
    </xdr:to>
    <xdr:sp macro="" textlink="">
      <xdr:nvSpPr>
        <xdr:cNvPr id="629" name="フローチャート : 判断 628"/>
        <xdr:cNvSpPr/>
      </xdr:nvSpPr>
      <xdr:spPr>
        <a:xfrm>
          <a:off x="13652500" y="126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72</xdr:row>
      <xdr:rowOff>89298</xdr:rowOff>
    </xdr:from>
    <xdr:ext cx="469744" cy="259045"/>
    <xdr:sp macro="" textlink="">
      <xdr:nvSpPr>
        <xdr:cNvPr id="630" name="テキスト ボックス 629"/>
        <xdr:cNvSpPr txBox="1"/>
      </xdr:nvSpPr>
      <xdr:spPr>
        <a:xfrm>
          <a:off x="13468427" y="124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107188</xdr:rowOff>
    </xdr:from>
    <xdr:to>
      <xdr:col>18</xdr:col>
      <xdr:colOff>492125</xdr:colOff>
      <xdr:row>74</xdr:row>
      <xdr:rowOff>37338</xdr:rowOff>
    </xdr:to>
    <xdr:sp macro="" textlink="">
      <xdr:nvSpPr>
        <xdr:cNvPr id="631" name="フローチャート : 判断 630"/>
        <xdr:cNvSpPr/>
      </xdr:nvSpPr>
      <xdr:spPr>
        <a:xfrm>
          <a:off x="12763500" y="126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72</xdr:row>
      <xdr:rowOff>53865</xdr:rowOff>
    </xdr:from>
    <xdr:ext cx="469744" cy="259045"/>
    <xdr:sp macro="" textlink="">
      <xdr:nvSpPr>
        <xdr:cNvPr id="632" name="テキスト ボックス 631"/>
        <xdr:cNvSpPr txBox="1"/>
      </xdr:nvSpPr>
      <xdr:spPr>
        <a:xfrm>
          <a:off x="12579427" y="1239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38" name="円/楕円 637"/>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60977</xdr:rowOff>
    </xdr:from>
    <xdr:ext cx="249299" cy="259045"/>
    <xdr:sp macro="" textlink="">
      <xdr:nvSpPr>
        <xdr:cNvPr id="639"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8889</xdr:rowOff>
    </xdr:from>
    <xdr:to>
      <xdr:col>22</xdr:col>
      <xdr:colOff>415925</xdr:colOff>
      <xdr:row>77</xdr:row>
      <xdr:rowOff>110489</xdr:rowOff>
    </xdr:to>
    <xdr:sp macro="" textlink="">
      <xdr:nvSpPr>
        <xdr:cNvPr id="640" name="円/楕円 639"/>
        <xdr:cNvSpPr/>
      </xdr:nvSpPr>
      <xdr:spPr>
        <a:xfrm>
          <a:off x="15430500" y="1321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101616</xdr:rowOff>
    </xdr:from>
    <xdr:ext cx="378565" cy="259045"/>
    <xdr:sp macro="" textlink="">
      <xdr:nvSpPr>
        <xdr:cNvPr id="641" name="テキスト ボックス 640"/>
        <xdr:cNvSpPr txBox="1"/>
      </xdr:nvSpPr>
      <xdr:spPr>
        <a:xfrm>
          <a:off x="15292017" y="13303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21463</xdr:rowOff>
    </xdr:from>
    <xdr:to>
      <xdr:col>21</xdr:col>
      <xdr:colOff>212725</xdr:colOff>
      <xdr:row>72</xdr:row>
      <xdr:rowOff>123063</xdr:rowOff>
    </xdr:to>
    <xdr:sp macro="" textlink="">
      <xdr:nvSpPr>
        <xdr:cNvPr id="642" name="円/楕円 641"/>
        <xdr:cNvSpPr/>
      </xdr:nvSpPr>
      <xdr:spPr>
        <a:xfrm>
          <a:off x="14541500" y="1236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70</xdr:row>
      <xdr:rowOff>139590</xdr:rowOff>
    </xdr:from>
    <xdr:ext cx="469744" cy="259045"/>
    <xdr:sp macro="" textlink="">
      <xdr:nvSpPr>
        <xdr:cNvPr id="643" name="テキスト ボックス 642"/>
        <xdr:cNvSpPr txBox="1"/>
      </xdr:nvSpPr>
      <xdr:spPr>
        <a:xfrm>
          <a:off x="14357427" y="1214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17463</xdr:rowOff>
    </xdr:from>
    <xdr:to>
      <xdr:col>20</xdr:col>
      <xdr:colOff>9525</xdr:colOff>
      <xdr:row>75</xdr:row>
      <xdr:rowOff>119063</xdr:rowOff>
    </xdr:to>
    <xdr:sp macro="" textlink="">
      <xdr:nvSpPr>
        <xdr:cNvPr id="644" name="円/楕円 643"/>
        <xdr:cNvSpPr/>
      </xdr:nvSpPr>
      <xdr:spPr>
        <a:xfrm>
          <a:off x="13652500" y="1287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75</xdr:row>
      <xdr:rowOff>110190</xdr:rowOff>
    </xdr:from>
    <xdr:ext cx="378565" cy="259045"/>
    <xdr:sp macro="" textlink="">
      <xdr:nvSpPr>
        <xdr:cNvPr id="645" name="テキスト ボックス 644"/>
        <xdr:cNvSpPr txBox="1"/>
      </xdr:nvSpPr>
      <xdr:spPr>
        <a:xfrm>
          <a:off x="13514017" y="129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62040</xdr:rowOff>
    </xdr:from>
    <xdr:to>
      <xdr:col>18</xdr:col>
      <xdr:colOff>492125</xdr:colOff>
      <xdr:row>77</xdr:row>
      <xdr:rowOff>163640</xdr:rowOff>
    </xdr:to>
    <xdr:sp macro="" textlink="">
      <xdr:nvSpPr>
        <xdr:cNvPr id="646" name="円/楕円 645"/>
        <xdr:cNvSpPr/>
      </xdr:nvSpPr>
      <xdr:spPr>
        <a:xfrm>
          <a:off x="12763500" y="132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154767</xdr:rowOff>
    </xdr:from>
    <xdr:ext cx="378565" cy="259045"/>
    <xdr:sp macro="" textlink="">
      <xdr:nvSpPr>
        <xdr:cNvPr id="647" name="テキスト ボックス 646"/>
        <xdr:cNvSpPr txBox="1"/>
      </xdr:nvSpPr>
      <xdr:spPr>
        <a:xfrm>
          <a:off x="12625017" y="13356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67,373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67" name="テキスト ボックス 66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25439</xdr:rowOff>
    </xdr:from>
    <xdr:to>
      <xdr:col>23</xdr:col>
      <xdr:colOff>516889</xdr:colOff>
      <xdr:row>97</xdr:row>
      <xdr:rowOff>154730</xdr:rowOff>
    </xdr:to>
    <xdr:cxnSp macro="">
      <xdr:nvCxnSpPr>
        <xdr:cNvPr id="671" name="直線コネクタ 670"/>
        <xdr:cNvCxnSpPr/>
      </xdr:nvCxnSpPr>
      <xdr:spPr>
        <a:xfrm flipV="1">
          <a:off x="16317595" y="15798839"/>
          <a:ext cx="1269" cy="986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158557</xdr:rowOff>
    </xdr:from>
    <xdr:ext cx="534377" cy="259045"/>
    <xdr:sp macro="" textlink="">
      <xdr:nvSpPr>
        <xdr:cNvPr id="672" name="公債費最小値テキスト"/>
        <xdr:cNvSpPr txBox="1"/>
      </xdr:nvSpPr>
      <xdr:spPr>
        <a:xfrm>
          <a:off x="16370300" y="1678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97</xdr:row>
      <xdr:rowOff>154730</xdr:rowOff>
    </xdr:from>
    <xdr:to>
      <xdr:col>23</xdr:col>
      <xdr:colOff>606425</xdr:colOff>
      <xdr:row>97</xdr:row>
      <xdr:rowOff>154730</xdr:rowOff>
    </xdr:to>
    <xdr:cxnSp macro="">
      <xdr:nvCxnSpPr>
        <xdr:cNvPr id="673" name="直線コネクタ 672"/>
        <xdr:cNvCxnSpPr/>
      </xdr:nvCxnSpPr>
      <xdr:spPr>
        <a:xfrm>
          <a:off x="16230600" y="1678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143566</xdr:rowOff>
    </xdr:from>
    <xdr:ext cx="534377" cy="259045"/>
    <xdr:sp macro="" textlink="">
      <xdr:nvSpPr>
        <xdr:cNvPr id="674" name="公債費最大値テキスト"/>
        <xdr:cNvSpPr txBox="1"/>
      </xdr:nvSpPr>
      <xdr:spPr>
        <a:xfrm>
          <a:off x="16370300" y="1557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92</xdr:row>
      <xdr:rowOff>25439</xdr:rowOff>
    </xdr:from>
    <xdr:to>
      <xdr:col>23</xdr:col>
      <xdr:colOff>606425</xdr:colOff>
      <xdr:row>92</xdr:row>
      <xdr:rowOff>25439</xdr:rowOff>
    </xdr:to>
    <xdr:cxnSp macro="">
      <xdr:nvCxnSpPr>
        <xdr:cNvPr id="675" name="直線コネクタ 674"/>
        <xdr:cNvCxnSpPr/>
      </xdr:nvCxnSpPr>
      <xdr:spPr>
        <a:xfrm>
          <a:off x="16230600" y="1579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52679</xdr:rowOff>
    </xdr:from>
    <xdr:to>
      <xdr:col>23</xdr:col>
      <xdr:colOff>517525</xdr:colOff>
      <xdr:row>92</xdr:row>
      <xdr:rowOff>78873</xdr:rowOff>
    </xdr:to>
    <xdr:cxnSp macro="">
      <xdr:nvCxnSpPr>
        <xdr:cNvPr id="676" name="直線コネクタ 675"/>
        <xdr:cNvCxnSpPr/>
      </xdr:nvCxnSpPr>
      <xdr:spPr>
        <a:xfrm>
          <a:off x="15481300" y="15826079"/>
          <a:ext cx="838200" cy="2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144194</xdr:rowOff>
    </xdr:from>
    <xdr:ext cx="534377" cy="259045"/>
    <xdr:sp macro="" textlink="">
      <xdr:nvSpPr>
        <xdr:cNvPr id="677" name="公債費平均値テキスト"/>
        <xdr:cNvSpPr txBox="1"/>
      </xdr:nvSpPr>
      <xdr:spPr>
        <a:xfrm>
          <a:off x="16370300" y="16260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165767</xdr:rowOff>
    </xdr:from>
    <xdr:to>
      <xdr:col>23</xdr:col>
      <xdr:colOff>568325</xdr:colOff>
      <xdr:row>95</xdr:row>
      <xdr:rowOff>95917</xdr:rowOff>
    </xdr:to>
    <xdr:sp macro="" textlink="">
      <xdr:nvSpPr>
        <xdr:cNvPr id="678" name="フローチャート : 判断 677"/>
        <xdr:cNvSpPr/>
      </xdr:nvSpPr>
      <xdr:spPr>
        <a:xfrm>
          <a:off x="162687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4008</xdr:rowOff>
    </xdr:from>
    <xdr:to>
      <xdr:col>22</xdr:col>
      <xdr:colOff>365125</xdr:colOff>
      <xdr:row>92</xdr:row>
      <xdr:rowOff>52679</xdr:rowOff>
    </xdr:to>
    <xdr:cxnSp macro="">
      <xdr:nvCxnSpPr>
        <xdr:cNvPr id="679" name="直線コネクタ 678"/>
        <xdr:cNvCxnSpPr/>
      </xdr:nvCxnSpPr>
      <xdr:spPr>
        <a:xfrm>
          <a:off x="14592300" y="15777408"/>
          <a:ext cx="889000" cy="4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116618</xdr:rowOff>
    </xdr:from>
    <xdr:to>
      <xdr:col>22</xdr:col>
      <xdr:colOff>415925</xdr:colOff>
      <xdr:row>95</xdr:row>
      <xdr:rowOff>46768</xdr:rowOff>
    </xdr:to>
    <xdr:sp macro="" textlink="">
      <xdr:nvSpPr>
        <xdr:cNvPr id="680" name="フローチャート : 判断 679"/>
        <xdr:cNvSpPr/>
      </xdr:nvSpPr>
      <xdr:spPr>
        <a:xfrm>
          <a:off x="15430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37895</xdr:rowOff>
    </xdr:from>
    <xdr:ext cx="534377" cy="259045"/>
    <xdr:sp macro="" textlink="">
      <xdr:nvSpPr>
        <xdr:cNvPr id="681" name="テキスト ボックス 680"/>
        <xdr:cNvSpPr txBox="1"/>
      </xdr:nvSpPr>
      <xdr:spPr>
        <a:xfrm>
          <a:off x="15214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3339</xdr:rowOff>
    </xdr:from>
    <xdr:to>
      <xdr:col>21</xdr:col>
      <xdr:colOff>161925</xdr:colOff>
      <xdr:row>92</xdr:row>
      <xdr:rowOff>4008</xdr:rowOff>
    </xdr:to>
    <xdr:cxnSp macro="">
      <xdr:nvCxnSpPr>
        <xdr:cNvPr id="682" name="直線コネクタ 681"/>
        <xdr:cNvCxnSpPr/>
      </xdr:nvCxnSpPr>
      <xdr:spPr>
        <a:xfrm>
          <a:off x="13703300" y="15776739"/>
          <a:ext cx="889000" cy="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106235</xdr:rowOff>
    </xdr:from>
    <xdr:to>
      <xdr:col>21</xdr:col>
      <xdr:colOff>212725</xdr:colOff>
      <xdr:row>95</xdr:row>
      <xdr:rowOff>36385</xdr:rowOff>
    </xdr:to>
    <xdr:sp macro="" textlink="">
      <xdr:nvSpPr>
        <xdr:cNvPr id="683" name="フローチャート : 判断 682"/>
        <xdr:cNvSpPr/>
      </xdr:nvSpPr>
      <xdr:spPr>
        <a:xfrm>
          <a:off x="14541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27512</xdr:rowOff>
    </xdr:from>
    <xdr:ext cx="534377" cy="259045"/>
    <xdr:sp macro="" textlink="">
      <xdr:nvSpPr>
        <xdr:cNvPr id="684" name="テキスト ボックス 683"/>
        <xdr:cNvSpPr txBox="1"/>
      </xdr:nvSpPr>
      <xdr:spPr>
        <a:xfrm>
          <a:off x="14325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112630</xdr:rowOff>
    </xdr:from>
    <xdr:to>
      <xdr:col>19</xdr:col>
      <xdr:colOff>644525</xdr:colOff>
      <xdr:row>92</xdr:row>
      <xdr:rowOff>3339</xdr:rowOff>
    </xdr:to>
    <xdr:cxnSp macro="">
      <xdr:nvCxnSpPr>
        <xdr:cNvPr id="685" name="直線コネクタ 684"/>
        <xdr:cNvCxnSpPr/>
      </xdr:nvCxnSpPr>
      <xdr:spPr>
        <a:xfrm>
          <a:off x="12814300" y="15714580"/>
          <a:ext cx="889000" cy="6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110331</xdr:rowOff>
    </xdr:from>
    <xdr:to>
      <xdr:col>20</xdr:col>
      <xdr:colOff>9525</xdr:colOff>
      <xdr:row>95</xdr:row>
      <xdr:rowOff>40481</xdr:rowOff>
    </xdr:to>
    <xdr:sp macro="" textlink="">
      <xdr:nvSpPr>
        <xdr:cNvPr id="686" name="フローチャート : 判断 685"/>
        <xdr:cNvSpPr/>
      </xdr:nvSpPr>
      <xdr:spPr>
        <a:xfrm>
          <a:off x="13652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31608</xdr:rowOff>
    </xdr:from>
    <xdr:ext cx="534377" cy="259045"/>
    <xdr:sp macro="" textlink="">
      <xdr:nvSpPr>
        <xdr:cNvPr id="687" name="テキスト ボックス 686"/>
        <xdr:cNvSpPr txBox="1"/>
      </xdr:nvSpPr>
      <xdr:spPr>
        <a:xfrm>
          <a:off x="13436111" y="1631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89700</xdr:rowOff>
    </xdr:from>
    <xdr:to>
      <xdr:col>18</xdr:col>
      <xdr:colOff>492125</xdr:colOff>
      <xdr:row>95</xdr:row>
      <xdr:rowOff>19850</xdr:rowOff>
    </xdr:to>
    <xdr:sp macro="" textlink="">
      <xdr:nvSpPr>
        <xdr:cNvPr id="688" name="フローチャート : 判断 687"/>
        <xdr:cNvSpPr/>
      </xdr:nvSpPr>
      <xdr:spPr>
        <a:xfrm>
          <a:off x="12763500" y="162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10977</xdr:rowOff>
    </xdr:from>
    <xdr:ext cx="534377" cy="259045"/>
    <xdr:sp macro="" textlink="">
      <xdr:nvSpPr>
        <xdr:cNvPr id="689" name="テキスト ボックス 688"/>
        <xdr:cNvSpPr txBox="1"/>
      </xdr:nvSpPr>
      <xdr:spPr>
        <a:xfrm>
          <a:off x="12547111" y="1629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28073</xdr:rowOff>
    </xdr:from>
    <xdr:to>
      <xdr:col>23</xdr:col>
      <xdr:colOff>568325</xdr:colOff>
      <xdr:row>92</xdr:row>
      <xdr:rowOff>129673</xdr:rowOff>
    </xdr:to>
    <xdr:sp macro="" textlink="">
      <xdr:nvSpPr>
        <xdr:cNvPr id="695" name="円/楕円 694"/>
        <xdr:cNvSpPr/>
      </xdr:nvSpPr>
      <xdr:spPr>
        <a:xfrm>
          <a:off x="16268700" y="1580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114450</xdr:rowOff>
    </xdr:from>
    <xdr:ext cx="534377" cy="259045"/>
    <xdr:sp macro="" textlink="">
      <xdr:nvSpPr>
        <xdr:cNvPr id="696" name="公債費該当値テキスト"/>
        <xdr:cNvSpPr txBox="1"/>
      </xdr:nvSpPr>
      <xdr:spPr>
        <a:xfrm>
          <a:off x="16370300" y="157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61,193</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1879</xdr:rowOff>
    </xdr:from>
    <xdr:to>
      <xdr:col>22</xdr:col>
      <xdr:colOff>415925</xdr:colOff>
      <xdr:row>92</xdr:row>
      <xdr:rowOff>103479</xdr:rowOff>
    </xdr:to>
    <xdr:sp macro="" textlink="">
      <xdr:nvSpPr>
        <xdr:cNvPr id="697" name="円/楕円 696"/>
        <xdr:cNvSpPr/>
      </xdr:nvSpPr>
      <xdr:spPr>
        <a:xfrm>
          <a:off x="15430500" y="1577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120006</xdr:rowOff>
    </xdr:from>
    <xdr:ext cx="534377" cy="259045"/>
    <xdr:sp macro="" textlink="">
      <xdr:nvSpPr>
        <xdr:cNvPr id="698" name="テキスト ボックス 697"/>
        <xdr:cNvSpPr txBox="1"/>
      </xdr:nvSpPr>
      <xdr:spPr>
        <a:xfrm>
          <a:off x="15214111" y="1555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62,568</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124658</xdr:rowOff>
    </xdr:from>
    <xdr:to>
      <xdr:col>21</xdr:col>
      <xdr:colOff>212725</xdr:colOff>
      <xdr:row>92</xdr:row>
      <xdr:rowOff>54808</xdr:rowOff>
    </xdr:to>
    <xdr:sp macro="" textlink="">
      <xdr:nvSpPr>
        <xdr:cNvPr id="699" name="円/楕円 698"/>
        <xdr:cNvSpPr/>
      </xdr:nvSpPr>
      <xdr:spPr>
        <a:xfrm>
          <a:off x="14541500" y="1572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71335</xdr:rowOff>
    </xdr:from>
    <xdr:ext cx="534377" cy="259045"/>
    <xdr:sp macro="" textlink="">
      <xdr:nvSpPr>
        <xdr:cNvPr id="700" name="テキスト ボックス 699"/>
        <xdr:cNvSpPr txBox="1"/>
      </xdr:nvSpPr>
      <xdr:spPr>
        <a:xfrm>
          <a:off x="14325111" y="1550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65,123</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123989</xdr:rowOff>
    </xdr:from>
    <xdr:to>
      <xdr:col>20</xdr:col>
      <xdr:colOff>9525</xdr:colOff>
      <xdr:row>92</xdr:row>
      <xdr:rowOff>54139</xdr:rowOff>
    </xdr:to>
    <xdr:sp macro="" textlink="">
      <xdr:nvSpPr>
        <xdr:cNvPr id="701" name="円/楕円 700"/>
        <xdr:cNvSpPr/>
      </xdr:nvSpPr>
      <xdr:spPr>
        <a:xfrm>
          <a:off x="13652500" y="1572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70666</xdr:rowOff>
    </xdr:from>
    <xdr:ext cx="534377" cy="259045"/>
    <xdr:sp macro="" textlink="">
      <xdr:nvSpPr>
        <xdr:cNvPr id="702" name="テキスト ボックス 701"/>
        <xdr:cNvSpPr txBox="1"/>
      </xdr:nvSpPr>
      <xdr:spPr>
        <a:xfrm>
          <a:off x="13436111" y="1550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65,158</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61830</xdr:rowOff>
    </xdr:from>
    <xdr:to>
      <xdr:col>18</xdr:col>
      <xdr:colOff>492125</xdr:colOff>
      <xdr:row>91</xdr:row>
      <xdr:rowOff>163430</xdr:rowOff>
    </xdr:to>
    <xdr:sp macro="" textlink="">
      <xdr:nvSpPr>
        <xdr:cNvPr id="703" name="円/楕円 702"/>
        <xdr:cNvSpPr/>
      </xdr:nvSpPr>
      <xdr:spPr>
        <a:xfrm>
          <a:off x="12763500" y="1566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8507</xdr:rowOff>
    </xdr:from>
    <xdr:ext cx="534377" cy="259045"/>
    <xdr:sp macro="" textlink="">
      <xdr:nvSpPr>
        <xdr:cNvPr id="704" name="テキスト ボックス 703"/>
        <xdr:cNvSpPr txBox="1"/>
      </xdr:nvSpPr>
      <xdr:spPr>
        <a:xfrm>
          <a:off x="12547111" y="1543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5" name="直線コネクタ 71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6" name="テキスト ボックス 71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7" name="直線コネクタ 71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18" name="テキスト ボックス 717"/>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9" name="直線コネクタ 71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20" name="テキスト ボックス 719"/>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1" name="直線コネクタ 72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22" name="テキスト ボックス 721"/>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3" name="直線コネクタ 72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4" name="テキスト ボックス 72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5" name="直線コネクタ 72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26" name="テキスト ボックス 72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85272</xdr:rowOff>
    </xdr:from>
    <xdr:to>
      <xdr:col>32</xdr:col>
      <xdr:colOff>186689</xdr:colOff>
      <xdr:row>39</xdr:row>
      <xdr:rowOff>98878</xdr:rowOff>
    </xdr:to>
    <xdr:cxnSp macro="">
      <xdr:nvCxnSpPr>
        <xdr:cNvPr id="730" name="直線コネクタ 729"/>
        <xdr:cNvCxnSpPr/>
      </xdr:nvCxnSpPr>
      <xdr:spPr>
        <a:xfrm flipV="1">
          <a:off x="22159595" y="5228772"/>
          <a:ext cx="1269"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31"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2" name="直線コネクタ 73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31949</xdr:rowOff>
    </xdr:from>
    <xdr:ext cx="469744" cy="259045"/>
    <xdr:sp macro="" textlink="">
      <xdr:nvSpPr>
        <xdr:cNvPr id="733" name="諸支出金最大値テキスト"/>
        <xdr:cNvSpPr txBox="1"/>
      </xdr:nvSpPr>
      <xdr:spPr>
        <a:xfrm>
          <a:off x="22212300" y="500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a:t>
          </a:r>
          <a:endParaRPr kumimoji="1" lang="ja-JP" altLang="en-US" sz="1000" b="1">
            <a:latin typeface="ＭＳ Ｐゴシック"/>
          </a:endParaRPr>
        </a:p>
      </xdr:txBody>
    </xdr:sp>
    <xdr:clientData/>
  </xdr:oneCellAnchor>
  <xdr:twoCellAnchor>
    <xdr:from>
      <xdr:col>32</xdr:col>
      <xdr:colOff>98425</xdr:colOff>
      <xdr:row>30</xdr:row>
      <xdr:rowOff>85272</xdr:rowOff>
    </xdr:from>
    <xdr:to>
      <xdr:col>32</xdr:col>
      <xdr:colOff>276225</xdr:colOff>
      <xdr:row>30</xdr:row>
      <xdr:rowOff>85272</xdr:rowOff>
    </xdr:to>
    <xdr:cxnSp macro="">
      <xdr:nvCxnSpPr>
        <xdr:cNvPr id="734" name="直線コネクタ 733"/>
        <xdr:cNvCxnSpPr/>
      </xdr:nvCxnSpPr>
      <xdr:spPr>
        <a:xfrm>
          <a:off x="22072600" y="522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35" name="直線コネクタ 73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81297</xdr:rowOff>
    </xdr:from>
    <xdr:ext cx="378565" cy="259045"/>
    <xdr:sp macro="" textlink="">
      <xdr:nvSpPr>
        <xdr:cNvPr id="736" name="諸支出金平均値テキスト"/>
        <xdr:cNvSpPr txBox="1"/>
      </xdr:nvSpPr>
      <xdr:spPr>
        <a:xfrm>
          <a:off x="22212300" y="64249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58420</xdr:rowOff>
    </xdr:from>
    <xdr:to>
      <xdr:col>32</xdr:col>
      <xdr:colOff>238125</xdr:colOff>
      <xdr:row>38</xdr:row>
      <xdr:rowOff>160020</xdr:rowOff>
    </xdr:to>
    <xdr:sp macro="" textlink="">
      <xdr:nvSpPr>
        <xdr:cNvPr id="737" name="フローチャート : 判断 736"/>
        <xdr:cNvSpPr/>
      </xdr:nvSpPr>
      <xdr:spPr>
        <a:xfrm>
          <a:off x="221107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38" name="直線コネクタ 73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168910</xdr:rowOff>
    </xdr:from>
    <xdr:to>
      <xdr:col>31</xdr:col>
      <xdr:colOff>85725</xdr:colOff>
      <xdr:row>38</xdr:row>
      <xdr:rowOff>99060</xdr:rowOff>
    </xdr:to>
    <xdr:sp macro="" textlink="">
      <xdr:nvSpPr>
        <xdr:cNvPr id="739" name="フローチャート : 判断 738"/>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115587</xdr:rowOff>
    </xdr:from>
    <xdr:ext cx="378565" cy="259045"/>
    <xdr:sp macro="" textlink="">
      <xdr:nvSpPr>
        <xdr:cNvPr id="740" name="テキスト ボックス 739"/>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1" name="直線コネクタ 74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20320</xdr:rowOff>
    </xdr:from>
    <xdr:to>
      <xdr:col>29</xdr:col>
      <xdr:colOff>568325</xdr:colOff>
      <xdr:row>38</xdr:row>
      <xdr:rowOff>121920</xdr:rowOff>
    </xdr:to>
    <xdr:sp macro="" textlink="">
      <xdr:nvSpPr>
        <xdr:cNvPr id="742" name="フローチャート : 判断 741"/>
        <xdr:cNvSpPr/>
      </xdr:nvSpPr>
      <xdr:spPr>
        <a:xfrm>
          <a:off x="20383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138447</xdr:rowOff>
    </xdr:from>
    <xdr:ext cx="378565" cy="259045"/>
    <xdr:sp macro="" textlink="">
      <xdr:nvSpPr>
        <xdr:cNvPr id="743" name="テキスト ボックス 742"/>
        <xdr:cNvSpPr txBox="1"/>
      </xdr:nvSpPr>
      <xdr:spPr>
        <a:xfrm>
          <a:off x="20245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4" name="直線コネクタ 74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79103</xdr:rowOff>
    </xdr:from>
    <xdr:to>
      <xdr:col>28</xdr:col>
      <xdr:colOff>365125</xdr:colOff>
      <xdr:row>37</xdr:row>
      <xdr:rowOff>9253</xdr:rowOff>
    </xdr:to>
    <xdr:sp macro="" textlink="">
      <xdr:nvSpPr>
        <xdr:cNvPr id="745" name="フローチャート : 判断 744"/>
        <xdr:cNvSpPr/>
      </xdr:nvSpPr>
      <xdr:spPr>
        <a:xfrm>
          <a:off x="19494500" y="625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25780</xdr:rowOff>
    </xdr:from>
    <xdr:ext cx="378565" cy="259045"/>
    <xdr:sp macro="" textlink="">
      <xdr:nvSpPr>
        <xdr:cNvPr id="746" name="テキスト ボックス 745"/>
        <xdr:cNvSpPr txBox="1"/>
      </xdr:nvSpPr>
      <xdr:spPr>
        <a:xfrm>
          <a:off x="19356017" y="6026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168366</xdr:rowOff>
    </xdr:from>
    <xdr:to>
      <xdr:col>27</xdr:col>
      <xdr:colOff>161925</xdr:colOff>
      <xdr:row>37</xdr:row>
      <xdr:rowOff>98516</xdr:rowOff>
    </xdr:to>
    <xdr:sp macro="" textlink="">
      <xdr:nvSpPr>
        <xdr:cNvPr id="747" name="フローチャート : 判断 746"/>
        <xdr:cNvSpPr/>
      </xdr:nvSpPr>
      <xdr:spPr>
        <a:xfrm>
          <a:off x="18605500" y="634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115043</xdr:rowOff>
    </xdr:from>
    <xdr:ext cx="378565" cy="259045"/>
    <xdr:sp macro="" textlink="">
      <xdr:nvSpPr>
        <xdr:cNvPr id="748" name="テキスト ボックス 747"/>
        <xdr:cNvSpPr txBox="1"/>
      </xdr:nvSpPr>
      <xdr:spPr>
        <a:xfrm>
          <a:off x="18467017" y="611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4" name="円/楕円 75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55"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56" name="円/楕円 75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57" name="テキスト ボックス 75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8" name="円/楕円 75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9" name="テキスト ボックス 75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0" name="円/楕円 75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1" name="テキスト ボックス 76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2" name="円/楕円 76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3" name="テキスト ボックス 76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77" name="テキスト ボックス 77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79" name="テキスト ボックス 77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81" name="テキスト ボックス 78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3" name="テキスト ボックス 78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85" name="直線コネクタ 78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8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8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0" name="直線コネクタ 78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9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2" name="フローチャート : 判断 79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93" name="直線コネクタ 79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794" name="フローチャート : 判断 79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5" name="テキスト ボックス 794"/>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6" name="直線コネクタ 79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797" name="フローチャート : 判断 79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8" name="テキスト ボックス 79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9" name="直線コネクタ 79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0" name="フローチャート : 判断 799"/>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01" name="テキスト ボックス 800"/>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02" name="フローチャート : 判断 801"/>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03" name="テキスト ボックス 802"/>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9" name="円/楕円 80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11" name="円/楕円 81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12" name="テキスト ボックス 811"/>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13" name="円/楕円 81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14" name="テキスト ボックス 813"/>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5" name="円/楕円 81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6" name="テキスト ボックス 815"/>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7" name="円/楕円 81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8" name="テキスト ボックス 817"/>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本市における</a:t>
          </a:r>
          <a:r>
            <a:rPr kumimoji="1" lang="ja-JP" altLang="en-US" sz="1300">
              <a:solidFill>
                <a:schemeClr val="dk1"/>
              </a:solidFill>
              <a:effectLst/>
              <a:latin typeface="+mn-lt"/>
              <a:ea typeface="+mn-ea"/>
              <a:cs typeface="+mn-cs"/>
            </a:rPr>
            <a:t>目的</a:t>
          </a:r>
          <a:r>
            <a:rPr kumimoji="1" lang="ja-JP" altLang="ja-JP" sz="1300">
              <a:solidFill>
                <a:schemeClr val="dk1"/>
              </a:solidFill>
              <a:effectLst/>
              <a:latin typeface="+mn-lt"/>
              <a:ea typeface="+mn-ea"/>
              <a:cs typeface="+mn-cs"/>
            </a:rPr>
            <a:t>別歳出の特徴は，</a:t>
          </a:r>
          <a:r>
            <a:rPr kumimoji="1" lang="ja-JP" altLang="en-US" sz="1300">
              <a:solidFill>
                <a:schemeClr val="dk1"/>
              </a:solidFill>
              <a:effectLst/>
              <a:latin typeface="+mn-lt"/>
              <a:ea typeface="+mn-ea"/>
              <a:cs typeface="+mn-cs"/>
            </a:rPr>
            <a:t>性質別と同様に公債費が大きいことである。類似団体中の順位はワースト３位であるが，本市は合併団体ではなく過疎地域も有しないため実質公債費比率で比較するとワースト１位となる。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平均との乖離の大きい衛生費については，各団体ごとに廃棄物処理施設，し尿処理施設，水道，病院など事情が異なることから単純は比較は難しいが，小松市においては平成２８年度からごみ処理施設の建設が本格化しており，今後は大きく伸びる予定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２７年度の消防費の大きな伸びは，防災行政無線整備のピークをむかえたことによる。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石川県小松市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歳入面では，消費増税により地方消費税交付金が</a:t>
          </a:r>
          <a:r>
            <a:rPr lang="en-US" altLang="ja-JP" sz="1100" b="0" i="0" baseline="0">
              <a:solidFill>
                <a:schemeClr val="dk1"/>
              </a:solidFill>
              <a:effectLst/>
              <a:latin typeface="+mn-lt"/>
              <a:ea typeface="+mn-ea"/>
              <a:cs typeface="+mn-cs"/>
            </a:rPr>
            <a:t>9.2</a:t>
          </a:r>
          <a:r>
            <a:rPr lang="ja-JP" altLang="en-US" sz="1100" b="0" i="0" baseline="0">
              <a:solidFill>
                <a:schemeClr val="dk1"/>
              </a:solidFill>
              <a:effectLst/>
              <a:latin typeface="+mn-lt"/>
              <a:ea typeface="+mn-ea"/>
              <a:cs typeface="+mn-cs"/>
            </a:rPr>
            <a:t>億円の増となったほか，防災行政無線第２期工事施工などにより国庫支出金が</a:t>
          </a:r>
          <a:r>
            <a:rPr lang="en-US" altLang="ja-JP" sz="1100" b="0" i="0" baseline="0">
              <a:solidFill>
                <a:schemeClr val="dk1"/>
              </a:solidFill>
              <a:effectLst/>
              <a:latin typeface="+mn-lt"/>
              <a:ea typeface="+mn-ea"/>
              <a:cs typeface="+mn-cs"/>
            </a:rPr>
            <a:t>5.7</a:t>
          </a:r>
          <a:r>
            <a:rPr lang="ja-JP" altLang="en-US" sz="1100" b="0" i="0" baseline="0">
              <a:solidFill>
                <a:schemeClr val="dk1"/>
              </a:solidFill>
              <a:effectLst/>
              <a:latin typeface="+mn-lt"/>
              <a:ea typeface="+mn-ea"/>
              <a:cs typeface="+mn-cs"/>
            </a:rPr>
            <a:t>億円の増となっている。しかし，市税においては，給与所得増加などにより個人住民税が増額となったものの，法人市民税が減少し，市税全体で</a:t>
          </a:r>
          <a:r>
            <a:rPr lang="en-US" altLang="ja-JP" sz="1100" b="0" i="0" baseline="0">
              <a:solidFill>
                <a:schemeClr val="dk1"/>
              </a:solidFill>
              <a:effectLst/>
              <a:latin typeface="+mn-lt"/>
              <a:ea typeface="+mn-ea"/>
              <a:cs typeface="+mn-cs"/>
            </a:rPr>
            <a:t>3.4</a:t>
          </a:r>
          <a:r>
            <a:rPr lang="ja-JP" altLang="en-US" sz="1100" b="0" i="0" baseline="0">
              <a:solidFill>
                <a:schemeClr val="dk1"/>
              </a:solidFill>
              <a:effectLst/>
              <a:latin typeface="+mn-lt"/>
              <a:ea typeface="+mn-ea"/>
              <a:cs typeface="+mn-cs"/>
            </a:rPr>
            <a:t>億円の減となっている。また，私立保育所の認定こども園移行に伴う保育料収入の減</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市収入→園直接収入</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などにより分担金及び負担金が</a:t>
          </a:r>
          <a:r>
            <a:rPr lang="en-US" altLang="ja-JP" sz="1100" b="0" i="0" baseline="0">
              <a:solidFill>
                <a:schemeClr val="dk1"/>
              </a:solidFill>
              <a:effectLst/>
              <a:latin typeface="+mn-lt"/>
              <a:ea typeface="+mn-ea"/>
              <a:cs typeface="+mn-cs"/>
            </a:rPr>
            <a:t>.4.7</a:t>
          </a:r>
          <a:r>
            <a:rPr lang="ja-JP" altLang="en-US" sz="1100" b="0" i="0" baseline="0">
              <a:solidFill>
                <a:schemeClr val="dk1"/>
              </a:solidFill>
              <a:effectLst/>
              <a:latin typeface="+mn-lt"/>
              <a:ea typeface="+mn-ea"/>
              <a:cs typeface="+mn-cs"/>
            </a:rPr>
            <a:t>億円の減，臨時財政対策債を含む実質交付税が</a:t>
          </a:r>
          <a:r>
            <a:rPr lang="en-US" altLang="ja-JP" sz="1100" b="0" i="0" baseline="0">
              <a:solidFill>
                <a:schemeClr val="dk1"/>
              </a:solidFill>
              <a:effectLst/>
              <a:latin typeface="+mn-lt"/>
              <a:ea typeface="+mn-ea"/>
              <a:cs typeface="+mn-cs"/>
            </a:rPr>
            <a:t>8.2</a:t>
          </a:r>
          <a:r>
            <a:rPr lang="ja-JP" altLang="en-US" sz="1100" b="0" i="0" baseline="0">
              <a:solidFill>
                <a:schemeClr val="dk1"/>
              </a:solidFill>
              <a:effectLst/>
              <a:latin typeface="+mn-lt"/>
              <a:ea typeface="+mn-ea"/>
              <a:cs typeface="+mn-cs"/>
            </a:rPr>
            <a:t>億円減となっており，歳入全体で</a:t>
          </a:r>
          <a:r>
            <a:rPr lang="en-US" altLang="ja-JP" sz="1100" b="0" i="0" baseline="0">
              <a:solidFill>
                <a:schemeClr val="dk1"/>
              </a:solidFill>
              <a:effectLst/>
              <a:latin typeface="+mn-lt"/>
              <a:ea typeface="+mn-ea"/>
              <a:cs typeface="+mn-cs"/>
            </a:rPr>
            <a:t>2.3</a:t>
          </a:r>
          <a:r>
            <a:rPr lang="ja-JP" altLang="en-US" sz="1100" b="0" i="0" baseline="0">
              <a:solidFill>
                <a:schemeClr val="dk1"/>
              </a:solidFill>
              <a:effectLst/>
              <a:latin typeface="+mn-lt"/>
              <a:ea typeface="+mn-ea"/>
              <a:cs typeface="+mn-cs"/>
            </a:rPr>
            <a:t>億円の減となった。</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歳出面では，補助費が多面的機能支払費や農地集積推進費など，国庫支出金を伴う農業関係補助金の増などにより</a:t>
          </a:r>
          <a:r>
            <a:rPr lang="en-US" altLang="ja-JP" sz="1100" b="0" i="0" baseline="0">
              <a:solidFill>
                <a:schemeClr val="dk1"/>
              </a:solidFill>
              <a:effectLst/>
              <a:latin typeface="+mn-lt"/>
              <a:ea typeface="+mn-ea"/>
              <a:cs typeface="+mn-cs"/>
            </a:rPr>
            <a:t>1.7</a:t>
          </a:r>
          <a:r>
            <a:rPr lang="ja-JP" altLang="en-US" sz="1100" b="0" i="0" baseline="0">
              <a:solidFill>
                <a:schemeClr val="dk1"/>
              </a:solidFill>
              <a:effectLst/>
              <a:latin typeface="+mn-lt"/>
              <a:ea typeface="+mn-ea"/>
              <a:cs typeface="+mn-cs"/>
            </a:rPr>
            <a:t>億円の増，繰出金が国民健康保険事業繰出金の増などにより</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億円の増となる一方，人件費は退職手当の減などにより</a:t>
          </a:r>
          <a:r>
            <a:rPr lang="en-US" altLang="ja-JP" sz="1100" b="0" i="0" baseline="0">
              <a:solidFill>
                <a:schemeClr val="dk1"/>
              </a:solidFill>
              <a:effectLst/>
              <a:latin typeface="+mn-lt"/>
              <a:ea typeface="+mn-ea"/>
              <a:cs typeface="+mn-cs"/>
            </a:rPr>
            <a:t>4.6</a:t>
          </a:r>
          <a:r>
            <a:rPr lang="ja-JP" altLang="en-US" sz="1100" b="0" i="0" baseline="0">
              <a:solidFill>
                <a:schemeClr val="dk1"/>
              </a:solidFill>
              <a:effectLst/>
              <a:latin typeface="+mn-lt"/>
              <a:ea typeface="+mn-ea"/>
              <a:cs typeface="+mn-cs"/>
            </a:rPr>
            <a:t>億円の減，公債費は繰上償還の減により</a:t>
          </a:r>
          <a:r>
            <a:rPr lang="en-US" altLang="ja-JP" sz="1100" b="0" i="0" baseline="0">
              <a:solidFill>
                <a:schemeClr val="dk1"/>
              </a:solidFill>
              <a:effectLst/>
              <a:latin typeface="+mn-lt"/>
              <a:ea typeface="+mn-ea"/>
              <a:cs typeface="+mn-cs"/>
            </a:rPr>
            <a:t>1.6</a:t>
          </a:r>
          <a:r>
            <a:rPr lang="ja-JP" altLang="en-US" sz="1100" b="0" i="0" baseline="0">
              <a:solidFill>
                <a:schemeClr val="dk1"/>
              </a:solidFill>
              <a:effectLst/>
              <a:latin typeface="+mn-lt"/>
              <a:ea typeface="+mn-ea"/>
              <a:cs typeface="+mn-cs"/>
            </a:rPr>
            <a:t>億円の減となった。</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石川県小松市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一般会計をはじめ、平成２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年度の全ての会計で実質赤字額は発生していない。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42142987</v>
      </c>
      <c r="BO4" s="379"/>
      <c r="BP4" s="379"/>
      <c r="BQ4" s="379"/>
      <c r="BR4" s="379"/>
      <c r="BS4" s="379"/>
      <c r="BT4" s="379"/>
      <c r="BU4" s="380"/>
      <c r="BV4" s="378">
        <v>42376591</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2.4</v>
      </c>
      <c r="CU4" s="385"/>
      <c r="CV4" s="385"/>
      <c r="CW4" s="385"/>
      <c r="CX4" s="385"/>
      <c r="CY4" s="385"/>
      <c r="CZ4" s="385"/>
      <c r="DA4" s="386"/>
      <c r="DB4" s="384">
        <v>2.1</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41311686</v>
      </c>
      <c r="BO5" s="416"/>
      <c r="BP5" s="416"/>
      <c r="BQ5" s="416"/>
      <c r="BR5" s="416"/>
      <c r="BS5" s="416"/>
      <c r="BT5" s="416"/>
      <c r="BU5" s="417"/>
      <c r="BV5" s="415">
        <v>41753450</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92.8</v>
      </c>
      <c r="CU5" s="413"/>
      <c r="CV5" s="413"/>
      <c r="CW5" s="413"/>
      <c r="CX5" s="413"/>
      <c r="CY5" s="413"/>
      <c r="CZ5" s="413"/>
      <c r="DA5" s="414"/>
      <c r="DB5" s="412">
        <v>92.4</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831301</v>
      </c>
      <c r="BO6" s="416"/>
      <c r="BP6" s="416"/>
      <c r="BQ6" s="416"/>
      <c r="BR6" s="416"/>
      <c r="BS6" s="416"/>
      <c r="BT6" s="416"/>
      <c r="BU6" s="417"/>
      <c r="BV6" s="415">
        <v>623141</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100.3</v>
      </c>
      <c r="CU6" s="453"/>
      <c r="CV6" s="453"/>
      <c r="CW6" s="453"/>
      <c r="CX6" s="453"/>
      <c r="CY6" s="453"/>
      <c r="CZ6" s="453"/>
      <c r="DA6" s="454"/>
      <c r="DB6" s="452">
        <v>101.3</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237494</v>
      </c>
      <c r="BO7" s="416"/>
      <c r="BP7" s="416"/>
      <c r="BQ7" s="416"/>
      <c r="BR7" s="416"/>
      <c r="BS7" s="416"/>
      <c r="BT7" s="416"/>
      <c r="BU7" s="417"/>
      <c r="BV7" s="415">
        <v>110417</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25015211</v>
      </c>
      <c r="CU7" s="416"/>
      <c r="CV7" s="416"/>
      <c r="CW7" s="416"/>
      <c r="CX7" s="416"/>
      <c r="CY7" s="416"/>
      <c r="CZ7" s="416"/>
      <c r="DA7" s="417"/>
      <c r="DB7" s="415">
        <v>24719785</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593807</v>
      </c>
      <c r="BO8" s="416"/>
      <c r="BP8" s="416"/>
      <c r="BQ8" s="416"/>
      <c r="BR8" s="416"/>
      <c r="BS8" s="416"/>
      <c r="BT8" s="416"/>
      <c r="BU8" s="417"/>
      <c r="BV8" s="415">
        <v>512724</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0.69</v>
      </c>
      <c r="CU8" s="456"/>
      <c r="CV8" s="456"/>
      <c r="CW8" s="456"/>
      <c r="CX8" s="456"/>
      <c r="CY8" s="456"/>
      <c r="CZ8" s="456"/>
      <c r="DA8" s="457"/>
      <c r="DB8" s="455">
        <v>0.68</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106919</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98</v>
      </c>
      <c r="AV9" s="448"/>
      <c r="AW9" s="448"/>
      <c r="AX9" s="448"/>
      <c r="AY9" s="449" t="s">
        <v>99</v>
      </c>
      <c r="AZ9" s="450"/>
      <c r="BA9" s="450"/>
      <c r="BB9" s="450"/>
      <c r="BC9" s="450"/>
      <c r="BD9" s="450"/>
      <c r="BE9" s="450"/>
      <c r="BF9" s="450"/>
      <c r="BG9" s="450"/>
      <c r="BH9" s="450"/>
      <c r="BI9" s="450"/>
      <c r="BJ9" s="450"/>
      <c r="BK9" s="450"/>
      <c r="BL9" s="450"/>
      <c r="BM9" s="451"/>
      <c r="BN9" s="415">
        <v>81083</v>
      </c>
      <c r="BO9" s="416"/>
      <c r="BP9" s="416"/>
      <c r="BQ9" s="416"/>
      <c r="BR9" s="416"/>
      <c r="BS9" s="416"/>
      <c r="BT9" s="416"/>
      <c r="BU9" s="417"/>
      <c r="BV9" s="415">
        <v>-99083</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22.3</v>
      </c>
      <c r="CU9" s="413"/>
      <c r="CV9" s="413"/>
      <c r="CW9" s="413"/>
      <c r="CX9" s="413"/>
      <c r="CY9" s="413"/>
      <c r="CZ9" s="413"/>
      <c r="DA9" s="414"/>
      <c r="DB9" s="412">
        <v>22.9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108433</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1508</v>
      </c>
      <c r="BO10" s="416"/>
      <c r="BP10" s="416"/>
      <c r="BQ10" s="416"/>
      <c r="BR10" s="416"/>
      <c r="BS10" s="416"/>
      <c r="BT10" s="416"/>
      <c r="BU10" s="417"/>
      <c r="BV10" s="415">
        <v>1212</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98</v>
      </c>
      <c r="AV11" s="448"/>
      <c r="AW11" s="448"/>
      <c r="AX11" s="448"/>
      <c r="AY11" s="449" t="s">
        <v>108</v>
      </c>
      <c r="AZ11" s="450"/>
      <c r="BA11" s="450"/>
      <c r="BB11" s="450"/>
      <c r="BC11" s="450"/>
      <c r="BD11" s="450"/>
      <c r="BE11" s="450"/>
      <c r="BF11" s="450"/>
      <c r="BG11" s="450"/>
      <c r="BH11" s="450"/>
      <c r="BI11" s="450"/>
      <c r="BJ11" s="450"/>
      <c r="BK11" s="450"/>
      <c r="BL11" s="450"/>
      <c r="BM11" s="451"/>
      <c r="BN11" s="415">
        <v>98670</v>
      </c>
      <c r="BO11" s="416"/>
      <c r="BP11" s="416"/>
      <c r="BQ11" s="416"/>
      <c r="BR11" s="416"/>
      <c r="BS11" s="416"/>
      <c r="BT11" s="416"/>
      <c r="BU11" s="417"/>
      <c r="BV11" s="415">
        <v>280040</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108573</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78</v>
      </c>
      <c r="AV12" s="448"/>
      <c r="AW12" s="448"/>
      <c r="AX12" s="448"/>
      <c r="AY12" s="449" t="s">
        <v>116</v>
      </c>
      <c r="AZ12" s="450"/>
      <c r="BA12" s="450"/>
      <c r="BB12" s="450"/>
      <c r="BC12" s="450"/>
      <c r="BD12" s="450"/>
      <c r="BE12" s="450"/>
      <c r="BF12" s="450"/>
      <c r="BG12" s="450"/>
      <c r="BH12" s="450"/>
      <c r="BI12" s="450"/>
      <c r="BJ12" s="450"/>
      <c r="BK12" s="450"/>
      <c r="BL12" s="450"/>
      <c r="BM12" s="451"/>
      <c r="BN12" s="415">
        <v>100000</v>
      </c>
      <c r="BO12" s="416"/>
      <c r="BP12" s="416"/>
      <c r="BQ12" s="416"/>
      <c r="BR12" s="416"/>
      <c r="BS12" s="416"/>
      <c r="BT12" s="416"/>
      <c r="BU12" s="417"/>
      <c r="BV12" s="415">
        <v>110000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110</v>
      </c>
      <c r="CU12" s="456"/>
      <c r="CV12" s="456"/>
      <c r="CW12" s="456"/>
      <c r="CX12" s="456"/>
      <c r="CY12" s="456"/>
      <c r="CZ12" s="456"/>
      <c r="DA12" s="457"/>
      <c r="DB12" s="455" t="s">
        <v>110</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107044</v>
      </c>
      <c r="S13" s="497"/>
      <c r="T13" s="497"/>
      <c r="U13" s="497"/>
      <c r="V13" s="498"/>
      <c r="W13" s="431" t="s">
        <v>119</v>
      </c>
      <c r="X13" s="432"/>
      <c r="Y13" s="432"/>
      <c r="Z13" s="432"/>
      <c r="AA13" s="432"/>
      <c r="AB13" s="422"/>
      <c r="AC13" s="466">
        <v>1143</v>
      </c>
      <c r="AD13" s="467"/>
      <c r="AE13" s="467"/>
      <c r="AF13" s="467"/>
      <c r="AG13" s="506"/>
      <c r="AH13" s="466">
        <v>1449</v>
      </c>
      <c r="AI13" s="467"/>
      <c r="AJ13" s="467"/>
      <c r="AK13" s="467"/>
      <c r="AL13" s="468"/>
      <c r="AM13" s="444" t="s">
        <v>120</v>
      </c>
      <c r="AN13" s="445"/>
      <c r="AO13" s="445"/>
      <c r="AP13" s="445"/>
      <c r="AQ13" s="445"/>
      <c r="AR13" s="445"/>
      <c r="AS13" s="445"/>
      <c r="AT13" s="446"/>
      <c r="AU13" s="447" t="s">
        <v>98</v>
      </c>
      <c r="AV13" s="448"/>
      <c r="AW13" s="448"/>
      <c r="AX13" s="448"/>
      <c r="AY13" s="449" t="s">
        <v>121</v>
      </c>
      <c r="AZ13" s="450"/>
      <c r="BA13" s="450"/>
      <c r="BB13" s="450"/>
      <c r="BC13" s="450"/>
      <c r="BD13" s="450"/>
      <c r="BE13" s="450"/>
      <c r="BF13" s="450"/>
      <c r="BG13" s="450"/>
      <c r="BH13" s="450"/>
      <c r="BI13" s="450"/>
      <c r="BJ13" s="450"/>
      <c r="BK13" s="450"/>
      <c r="BL13" s="450"/>
      <c r="BM13" s="451"/>
      <c r="BN13" s="415">
        <v>81261</v>
      </c>
      <c r="BO13" s="416"/>
      <c r="BP13" s="416"/>
      <c r="BQ13" s="416"/>
      <c r="BR13" s="416"/>
      <c r="BS13" s="416"/>
      <c r="BT13" s="416"/>
      <c r="BU13" s="417"/>
      <c r="BV13" s="415">
        <v>72169</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15.7</v>
      </c>
      <c r="CU13" s="413"/>
      <c r="CV13" s="413"/>
      <c r="CW13" s="413"/>
      <c r="CX13" s="413"/>
      <c r="CY13" s="413"/>
      <c r="CZ13" s="413"/>
      <c r="DA13" s="414"/>
      <c r="DB13" s="412">
        <v>16.100000000000001</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123</v>
      </c>
      <c r="M14" s="494"/>
      <c r="N14" s="494"/>
      <c r="O14" s="494"/>
      <c r="P14" s="494"/>
      <c r="Q14" s="495"/>
      <c r="R14" s="496">
        <v>108823</v>
      </c>
      <c r="S14" s="497"/>
      <c r="T14" s="497"/>
      <c r="U14" s="497"/>
      <c r="V14" s="498"/>
      <c r="W14" s="405"/>
      <c r="X14" s="406"/>
      <c r="Y14" s="406"/>
      <c r="Z14" s="406"/>
      <c r="AA14" s="406"/>
      <c r="AB14" s="395"/>
      <c r="AC14" s="499">
        <v>2.1</v>
      </c>
      <c r="AD14" s="500"/>
      <c r="AE14" s="500"/>
      <c r="AF14" s="500"/>
      <c r="AG14" s="501"/>
      <c r="AH14" s="499">
        <v>2.5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v>168.8</v>
      </c>
      <c r="CU14" s="511"/>
      <c r="CV14" s="511"/>
      <c r="CW14" s="511"/>
      <c r="CX14" s="511"/>
      <c r="CY14" s="511"/>
      <c r="CZ14" s="511"/>
      <c r="DA14" s="512"/>
      <c r="DB14" s="510">
        <v>186.2</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107513</v>
      </c>
      <c r="S15" s="497"/>
      <c r="T15" s="497"/>
      <c r="U15" s="497"/>
      <c r="V15" s="498"/>
      <c r="W15" s="431" t="s">
        <v>125</v>
      </c>
      <c r="X15" s="432"/>
      <c r="Y15" s="432"/>
      <c r="Z15" s="432"/>
      <c r="AA15" s="432"/>
      <c r="AB15" s="422"/>
      <c r="AC15" s="466">
        <v>20088</v>
      </c>
      <c r="AD15" s="467"/>
      <c r="AE15" s="467"/>
      <c r="AF15" s="467"/>
      <c r="AG15" s="506"/>
      <c r="AH15" s="466">
        <v>21920</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13789028</v>
      </c>
      <c r="BO15" s="379"/>
      <c r="BP15" s="379"/>
      <c r="BQ15" s="379"/>
      <c r="BR15" s="379"/>
      <c r="BS15" s="379"/>
      <c r="BT15" s="379"/>
      <c r="BU15" s="380"/>
      <c r="BV15" s="378">
        <v>12890162</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37.6</v>
      </c>
      <c r="AD16" s="500"/>
      <c r="AE16" s="500"/>
      <c r="AF16" s="500"/>
      <c r="AG16" s="501"/>
      <c r="AH16" s="499">
        <v>38.299999999999997</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19414334</v>
      </c>
      <c r="BO16" s="416"/>
      <c r="BP16" s="416"/>
      <c r="BQ16" s="416"/>
      <c r="BR16" s="416"/>
      <c r="BS16" s="416"/>
      <c r="BT16" s="416"/>
      <c r="BU16" s="417"/>
      <c r="BV16" s="415">
        <v>18769210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131</v>
      </c>
      <c r="N17" s="520"/>
      <c r="O17" s="520"/>
      <c r="P17" s="520"/>
      <c r="Q17" s="521"/>
      <c r="R17" s="516" t="s">
        <v>132</v>
      </c>
      <c r="S17" s="517"/>
      <c r="T17" s="517"/>
      <c r="U17" s="517"/>
      <c r="V17" s="518"/>
      <c r="W17" s="431" t="s">
        <v>133</v>
      </c>
      <c r="X17" s="432"/>
      <c r="Y17" s="432"/>
      <c r="Z17" s="432"/>
      <c r="AA17" s="432"/>
      <c r="AB17" s="422"/>
      <c r="AC17" s="466">
        <v>32214</v>
      </c>
      <c r="AD17" s="467"/>
      <c r="AE17" s="467"/>
      <c r="AF17" s="467"/>
      <c r="AG17" s="506"/>
      <c r="AH17" s="466">
        <v>33519</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17587207</v>
      </c>
      <c r="BO17" s="416"/>
      <c r="BP17" s="416"/>
      <c r="BQ17" s="416"/>
      <c r="BR17" s="416"/>
      <c r="BS17" s="416"/>
      <c r="BT17" s="416"/>
      <c r="BU17" s="417"/>
      <c r="BV17" s="415">
        <v>16575919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135</v>
      </c>
      <c r="C18" s="458"/>
      <c r="D18" s="458"/>
      <c r="E18" s="527"/>
      <c r="F18" s="527"/>
      <c r="G18" s="527"/>
      <c r="H18" s="527"/>
      <c r="I18" s="527"/>
      <c r="J18" s="527"/>
      <c r="K18" s="527"/>
      <c r="L18" s="528">
        <v>371.05</v>
      </c>
      <c r="M18" s="528"/>
      <c r="N18" s="528"/>
      <c r="O18" s="528"/>
      <c r="P18" s="528"/>
      <c r="Q18" s="528"/>
      <c r="R18" s="529"/>
      <c r="S18" s="529"/>
      <c r="T18" s="529"/>
      <c r="U18" s="529"/>
      <c r="V18" s="530"/>
      <c r="W18" s="433"/>
      <c r="X18" s="434"/>
      <c r="Y18" s="434"/>
      <c r="Z18" s="434"/>
      <c r="AA18" s="434"/>
      <c r="AB18" s="425"/>
      <c r="AC18" s="531">
        <v>60.3</v>
      </c>
      <c r="AD18" s="532"/>
      <c r="AE18" s="532"/>
      <c r="AF18" s="532"/>
      <c r="AG18" s="533"/>
      <c r="AH18" s="531">
        <v>58.6</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24028571</v>
      </c>
      <c r="BO18" s="416"/>
      <c r="BP18" s="416"/>
      <c r="BQ18" s="416"/>
      <c r="BR18" s="416"/>
      <c r="BS18" s="416"/>
      <c r="BT18" s="416"/>
      <c r="BU18" s="417"/>
      <c r="BV18" s="415">
        <v>23904325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137</v>
      </c>
      <c r="C19" s="458"/>
      <c r="D19" s="458"/>
      <c r="E19" s="527"/>
      <c r="F19" s="527"/>
      <c r="G19" s="527"/>
      <c r="H19" s="527"/>
      <c r="I19" s="527"/>
      <c r="J19" s="527"/>
      <c r="K19" s="527"/>
      <c r="L19" s="535">
        <v>288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28973141</v>
      </c>
      <c r="BO19" s="416"/>
      <c r="BP19" s="416"/>
      <c r="BQ19" s="416"/>
      <c r="BR19" s="416"/>
      <c r="BS19" s="416"/>
      <c r="BT19" s="416"/>
      <c r="BU19" s="417"/>
      <c r="BV19" s="415">
        <v>28957108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139</v>
      </c>
      <c r="C20" s="458"/>
      <c r="D20" s="458"/>
      <c r="E20" s="527"/>
      <c r="F20" s="527"/>
      <c r="G20" s="527"/>
      <c r="H20" s="527"/>
      <c r="I20" s="527"/>
      <c r="J20" s="527"/>
      <c r="K20" s="527"/>
      <c r="L20" s="535">
        <v>38166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66589293</v>
      </c>
      <c r="BO23" s="416"/>
      <c r="BP23" s="416"/>
      <c r="BQ23" s="416"/>
      <c r="BR23" s="416"/>
      <c r="BS23" s="416"/>
      <c r="BT23" s="416"/>
      <c r="BU23" s="417"/>
      <c r="BV23" s="415">
        <v>68823572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148</v>
      </c>
      <c r="F24" s="445"/>
      <c r="G24" s="445"/>
      <c r="H24" s="445"/>
      <c r="I24" s="445"/>
      <c r="J24" s="445"/>
      <c r="K24" s="446"/>
      <c r="L24" s="466">
        <v>1</v>
      </c>
      <c r="M24" s="467"/>
      <c r="N24" s="467"/>
      <c r="O24" s="467"/>
      <c r="P24" s="506"/>
      <c r="Q24" s="466">
        <v>8505</v>
      </c>
      <c r="R24" s="467"/>
      <c r="S24" s="467"/>
      <c r="T24" s="467"/>
      <c r="U24" s="467"/>
      <c r="V24" s="506"/>
      <c r="W24" s="561"/>
      <c r="X24" s="549"/>
      <c r="Y24" s="550"/>
      <c r="Z24" s="465" t="s">
        <v>149</v>
      </c>
      <c r="AA24" s="445"/>
      <c r="AB24" s="445"/>
      <c r="AC24" s="445"/>
      <c r="AD24" s="445"/>
      <c r="AE24" s="445"/>
      <c r="AF24" s="445"/>
      <c r="AG24" s="446"/>
      <c r="AH24" s="466">
        <v>642</v>
      </c>
      <c r="AI24" s="467"/>
      <c r="AJ24" s="467"/>
      <c r="AK24" s="467"/>
      <c r="AL24" s="506"/>
      <c r="AM24" s="466">
        <v>1938198</v>
      </c>
      <c r="AN24" s="467"/>
      <c r="AO24" s="467"/>
      <c r="AP24" s="467"/>
      <c r="AQ24" s="467"/>
      <c r="AR24" s="506"/>
      <c r="AS24" s="466">
        <v>3019</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29198023</v>
      </c>
      <c r="BO24" s="416"/>
      <c r="BP24" s="416"/>
      <c r="BQ24" s="416"/>
      <c r="BR24" s="416"/>
      <c r="BS24" s="416"/>
      <c r="BT24" s="416"/>
      <c r="BU24" s="417"/>
      <c r="BV24" s="415">
        <v>30493808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151</v>
      </c>
      <c r="F25" s="445"/>
      <c r="G25" s="445"/>
      <c r="H25" s="445"/>
      <c r="I25" s="445"/>
      <c r="J25" s="445"/>
      <c r="K25" s="446"/>
      <c r="L25" s="466">
        <v>2</v>
      </c>
      <c r="M25" s="467"/>
      <c r="N25" s="467"/>
      <c r="O25" s="467"/>
      <c r="P25" s="506"/>
      <c r="Q25" s="466">
        <v>7353</v>
      </c>
      <c r="R25" s="467"/>
      <c r="S25" s="467"/>
      <c r="T25" s="467"/>
      <c r="U25" s="467"/>
      <c r="V25" s="506"/>
      <c r="W25" s="561"/>
      <c r="X25" s="549"/>
      <c r="Y25" s="550"/>
      <c r="Z25" s="465" t="s">
        <v>152</v>
      </c>
      <c r="AA25" s="445"/>
      <c r="AB25" s="445"/>
      <c r="AC25" s="445"/>
      <c r="AD25" s="445"/>
      <c r="AE25" s="445"/>
      <c r="AF25" s="445"/>
      <c r="AG25" s="446"/>
      <c r="AH25" s="466">
        <v>136</v>
      </c>
      <c r="AI25" s="467"/>
      <c r="AJ25" s="467"/>
      <c r="AK25" s="467"/>
      <c r="AL25" s="506"/>
      <c r="AM25" s="466">
        <v>368016</v>
      </c>
      <c r="AN25" s="467"/>
      <c r="AO25" s="467"/>
      <c r="AP25" s="467"/>
      <c r="AQ25" s="467"/>
      <c r="AR25" s="506"/>
      <c r="AS25" s="466">
        <v>2706</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20187085</v>
      </c>
      <c r="BO25" s="379"/>
      <c r="BP25" s="379"/>
      <c r="BQ25" s="379"/>
      <c r="BR25" s="379"/>
      <c r="BS25" s="379"/>
      <c r="BT25" s="379"/>
      <c r="BU25" s="380"/>
      <c r="BV25" s="378">
        <v>3800546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154</v>
      </c>
      <c r="F26" s="445"/>
      <c r="G26" s="445"/>
      <c r="H26" s="445"/>
      <c r="I26" s="445"/>
      <c r="J26" s="445"/>
      <c r="K26" s="446"/>
      <c r="L26" s="466">
        <v>1</v>
      </c>
      <c r="M26" s="467"/>
      <c r="N26" s="467"/>
      <c r="O26" s="467"/>
      <c r="P26" s="506"/>
      <c r="Q26" s="466">
        <v>6327</v>
      </c>
      <c r="R26" s="467"/>
      <c r="S26" s="467"/>
      <c r="T26" s="467"/>
      <c r="U26" s="467"/>
      <c r="V26" s="506"/>
      <c r="W26" s="561"/>
      <c r="X26" s="549"/>
      <c r="Y26" s="550"/>
      <c r="Z26" s="465" t="s">
        <v>155</v>
      </c>
      <c r="AA26" s="571"/>
      <c r="AB26" s="571"/>
      <c r="AC26" s="571"/>
      <c r="AD26" s="571"/>
      <c r="AE26" s="571"/>
      <c r="AF26" s="571"/>
      <c r="AG26" s="572"/>
      <c r="AH26" s="466">
        <v>64</v>
      </c>
      <c r="AI26" s="467"/>
      <c r="AJ26" s="467"/>
      <c r="AK26" s="467"/>
      <c r="AL26" s="506"/>
      <c r="AM26" s="466">
        <v>198272</v>
      </c>
      <c r="AN26" s="467"/>
      <c r="AO26" s="467"/>
      <c r="AP26" s="467"/>
      <c r="AQ26" s="467"/>
      <c r="AR26" s="506"/>
      <c r="AS26" s="466">
        <v>3098</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157</v>
      </c>
      <c r="BO26" s="416"/>
      <c r="BP26" s="416"/>
      <c r="BQ26" s="416"/>
      <c r="BR26" s="416"/>
      <c r="BS26" s="416"/>
      <c r="BT26" s="416"/>
      <c r="BU26" s="417"/>
      <c r="BV26" s="415" t="s">
        <v>157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6200</v>
      </c>
      <c r="R27" s="467"/>
      <c r="S27" s="467"/>
      <c r="T27" s="467"/>
      <c r="U27" s="467"/>
      <c r="V27" s="506"/>
      <c r="W27" s="561"/>
      <c r="X27" s="549"/>
      <c r="Y27" s="550"/>
      <c r="Z27" s="465" t="s">
        <v>159</v>
      </c>
      <c r="AA27" s="445"/>
      <c r="AB27" s="445"/>
      <c r="AC27" s="445"/>
      <c r="AD27" s="445"/>
      <c r="AE27" s="445"/>
      <c r="AF27" s="445"/>
      <c r="AG27" s="446"/>
      <c r="AH27" s="466">
        <v>38</v>
      </c>
      <c r="AI27" s="467"/>
      <c r="AJ27" s="467"/>
      <c r="AK27" s="467"/>
      <c r="AL27" s="506"/>
      <c r="AM27" s="466">
        <v>144172</v>
      </c>
      <c r="AN27" s="467"/>
      <c r="AO27" s="467"/>
      <c r="AP27" s="467"/>
      <c r="AQ27" s="467"/>
      <c r="AR27" s="506"/>
      <c r="AS27" s="466">
        <v>3794</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810345</v>
      </c>
      <c r="BO27" s="585"/>
      <c r="BP27" s="585"/>
      <c r="BQ27" s="585"/>
      <c r="BR27" s="585"/>
      <c r="BS27" s="585"/>
      <c r="BT27" s="585"/>
      <c r="BU27" s="586"/>
      <c r="BV27" s="584">
        <v>810345</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5500</v>
      </c>
      <c r="R28" s="467"/>
      <c r="S28" s="467"/>
      <c r="T28" s="467"/>
      <c r="U28" s="467"/>
      <c r="V28" s="506"/>
      <c r="W28" s="561"/>
      <c r="X28" s="549"/>
      <c r="Y28" s="550"/>
      <c r="Z28" s="465" t="s">
        <v>162</v>
      </c>
      <c r="AA28" s="445"/>
      <c r="AB28" s="445"/>
      <c r="AC28" s="445"/>
      <c r="AD28" s="445"/>
      <c r="AE28" s="445"/>
      <c r="AF28" s="445"/>
      <c r="AG28" s="446"/>
      <c r="AH28" s="466" t="s">
        <v>157</v>
      </c>
      <c r="AI28" s="467"/>
      <c r="AJ28" s="467"/>
      <c r="AK28" s="467"/>
      <c r="AL28" s="506"/>
      <c r="AM28" s="466" t="s">
        <v>157</v>
      </c>
      <c r="AN28" s="467"/>
      <c r="AO28" s="467"/>
      <c r="AP28" s="467"/>
      <c r="AQ28" s="467"/>
      <c r="AR28" s="506"/>
      <c r="AS28" s="466" t="s">
        <v>157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2229012</v>
      </c>
      <c r="BO28" s="379"/>
      <c r="BP28" s="379"/>
      <c r="BQ28" s="379"/>
      <c r="BR28" s="379"/>
      <c r="BS28" s="379"/>
      <c r="BT28" s="379"/>
      <c r="BU28" s="380"/>
      <c r="BV28" s="378">
        <v>2067504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20</v>
      </c>
      <c r="M29" s="467"/>
      <c r="N29" s="467"/>
      <c r="O29" s="467"/>
      <c r="P29" s="506"/>
      <c r="Q29" s="466">
        <v>5200</v>
      </c>
      <c r="R29" s="467"/>
      <c r="S29" s="467"/>
      <c r="T29" s="467"/>
      <c r="U29" s="467"/>
      <c r="V29" s="506"/>
      <c r="W29" s="562"/>
      <c r="X29" s="563"/>
      <c r="Y29" s="564"/>
      <c r="Z29" s="465" t="s">
        <v>166</v>
      </c>
      <c r="AA29" s="445"/>
      <c r="AB29" s="445"/>
      <c r="AC29" s="445"/>
      <c r="AD29" s="445"/>
      <c r="AE29" s="445"/>
      <c r="AF29" s="445"/>
      <c r="AG29" s="446"/>
      <c r="AH29" s="466">
        <v>680</v>
      </c>
      <c r="AI29" s="467"/>
      <c r="AJ29" s="467"/>
      <c r="AK29" s="467"/>
      <c r="AL29" s="506"/>
      <c r="AM29" s="466">
        <v>2082370</v>
      </c>
      <c r="AN29" s="467"/>
      <c r="AO29" s="467"/>
      <c r="AP29" s="467"/>
      <c r="AQ29" s="467"/>
      <c r="AR29" s="506"/>
      <c r="AS29" s="466">
        <v>3062</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111848</v>
      </c>
      <c r="BO29" s="416"/>
      <c r="BP29" s="416"/>
      <c r="BQ29" s="416"/>
      <c r="BR29" s="416"/>
      <c r="BS29" s="416"/>
      <c r="BT29" s="416"/>
      <c r="BU29" s="417"/>
      <c r="BV29" s="415">
        <v>111738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97.9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1908172</v>
      </c>
      <c r="BO30" s="585"/>
      <c r="BP30" s="585"/>
      <c r="BQ30" s="585"/>
      <c r="BR30" s="585"/>
      <c r="BS30" s="585"/>
      <c r="BT30" s="585"/>
      <c r="BU30" s="586"/>
      <c r="BV30" s="584">
        <v>1874835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小松市国民健康保険事業特別会計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小松市水道事業会計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IF('各会計、関係団体の財政状況及び健全化判断比率'!B34="","",'各会計、関係団体の財政状況及び健全化判断比率'!B34)</f>
        <v>小松市簡易水道事業特別会計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12</v>
      </c>
      <c r="BX34" s="596"/>
      <c r="BY34" s="597" t="str">
        <f>IF('各会計、関係団体の財政状況及び健全化判断比率'!B68="","",'各会計、関係団体の財政状況及び健全化判断比率'!B68)</f>
        <v>南加賀広域圏事務組合(一般会計)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21</v>
      </c>
      <c r="CP34" s="596"/>
      <c r="CQ34" s="597" t="str">
        <f>IF('各会計、関係団体の財政状況及び健全化判断比率'!BS7="","",'各会計、関係団体の財政状況及び健全化判断比率'!BS7)</f>
        <v>小松市土地開発公社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小松市公債管理特別会計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小松市介護保険事業特別会計</v>
      </c>
      <c r="X35" s="597"/>
      <c r="Y35" s="597"/>
      <c r="Z35" s="597"/>
      <c r="AA35" s="597"/>
      <c r="AB35" s="597"/>
      <c r="AC35" s="597"/>
      <c r="AD35" s="597"/>
      <c r="AE35" s="597"/>
      <c r="AF35" s="597"/>
      <c r="AG35" s="597"/>
      <c r="AH35" s="597"/>
      <c r="AI35" s="597"/>
      <c r="AJ35" s="597"/>
      <c r="AK35" s="597"/>
      <c r="AL35" s="165"/>
      <c r="AM35" s="596">
        <f t="shared" ref="AM35:AM43" si="0">IF(AO35="","",AM34+1)</f>
        <v>7</v>
      </c>
      <c r="AN35" s="596"/>
      <c r="AO35" s="597" t="str">
        <f>IF('各会計、関係団体の財政状況及び健全化判断比率'!B32="","",'各会計、関係団体の財政状況及び健全化判断比率'!B32)</f>
        <v>小松市公共下水道事業会計</v>
      </c>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IF('各会計、関係団体の財政状況及び健全化判断比率'!B35="","",'各会計、関係団体の財政状況及び健全化判断比率'!B35)</f>
        <v>小松市農業集落事業特別会計</v>
      </c>
      <c r="BH35" s="597"/>
      <c r="BI35" s="597"/>
      <c r="BJ35" s="597"/>
      <c r="BK35" s="597"/>
      <c r="BL35" s="597"/>
      <c r="BM35" s="597"/>
      <c r="BN35" s="597"/>
      <c r="BO35" s="597"/>
      <c r="BP35" s="597"/>
      <c r="BQ35" s="597"/>
      <c r="BR35" s="597"/>
      <c r="BS35" s="597"/>
      <c r="BT35" s="597"/>
      <c r="BU35" s="597"/>
      <c r="BV35" s="165"/>
      <c r="BW35" s="596">
        <f t="shared" ref="BW35:BW43" si="2">IF(BY35="","",BW34+1)</f>
        <v>13</v>
      </c>
      <c r="BX35" s="596"/>
      <c r="BY35" s="597" t="str">
        <f>IF('各会計、関係団体の財政状況及び健全化判断比率'!B69="","",'各会計、関係団体の財政状況及び健全化判断比率'!B69)</f>
        <v>南加賀広域圏事務組合(ふるさと振興事業会計)</v>
      </c>
      <c r="BZ35" s="597"/>
      <c r="CA35" s="597"/>
      <c r="CB35" s="597"/>
      <c r="CC35" s="597"/>
      <c r="CD35" s="597"/>
      <c r="CE35" s="597"/>
      <c r="CF35" s="597"/>
      <c r="CG35" s="597"/>
      <c r="CH35" s="597"/>
      <c r="CI35" s="597"/>
      <c r="CJ35" s="597"/>
      <c r="CK35" s="597"/>
      <c r="CL35" s="597"/>
      <c r="CM35" s="597"/>
      <c r="CN35" s="165"/>
      <c r="CO35" s="596">
        <f t="shared" ref="CO35:CO43" si="3">IF(CQ35="","",CO34+1)</f>
        <v>22</v>
      </c>
      <c r="CP35" s="596"/>
      <c r="CQ35" s="597" t="str">
        <f>IF('各会計、関係団体の財政状況及び健全化判断比率'!BS8="","",'各会計、関係団体の財政状況及び健全化判断比率'!BS8)</f>
        <v>小松市開発公社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小松市後期高齢者医療特別会計</v>
      </c>
      <c r="X36" s="597"/>
      <c r="Y36" s="597"/>
      <c r="Z36" s="597"/>
      <c r="AA36" s="597"/>
      <c r="AB36" s="597"/>
      <c r="AC36" s="597"/>
      <c r="AD36" s="597"/>
      <c r="AE36" s="597"/>
      <c r="AF36" s="597"/>
      <c r="AG36" s="597"/>
      <c r="AH36" s="597"/>
      <c r="AI36" s="597"/>
      <c r="AJ36" s="597"/>
      <c r="AK36" s="597"/>
      <c r="AL36" s="165"/>
      <c r="AM36" s="596">
        <f t="shared" si="0"/>
        <v>8</v>
      </c>
      <c r="AN36" s="596"/>
      <c r="AO36" s="597" t="str">
        <f>IF('各会計、関係団体の財政状況及び健全化判断比率'!B33="","",'各会計、関係団体の財政状況及び健全化判断比率'!B33)</f>
        <v>国民健康保険小松市民病院事業会計</v>
      </c>
      <c r="AP36" s="597"/>
      <c r="AQ36" s="597"/>
      <c r="AR36" s="597"/>
      <c r="AS36" s="597"/>
      <c r="AT36" s="597"/>
      <c r="AU36" s="597"/>
      <c r="AV36" s="597"/>
      <c r="AW36" s="597"/>
      <c r="AX36" s="597"/>
      <c r="AY36" s="597"/>
      <c r="AZ36" s="597"/>
      <c r="BA36" s="597"/>
      <c r="BB36" s="597"/>
      <c r="BC36" s="597"/>
      <c r="BD36" s="165"/>
      <c r="BE36" s="596">
        <f t="shared" si="1"/>
        <v>11</v>
      </c>
      <c r="BF36" s="596"/>
      <c r="BG36" s="597" t="str">
        <f>IF('各会計、関係団体の財政状況及び健全化判断比率'!B36="","",'各会計、関係団体の財政状況及び健全化判断比率'!B36)</f>
        <v>小松市工業団地造成事業特別会計</v>
      </c>
      <c r="BH36" s="597"/>
      <c r="BI36" s="597"/>
      <c r="BJ36" s="597"/>
      <c r="BK36" s="597"/>
      <c r="BL36" s="597"/>
      <c r="BM36" s="597"/>
      <c r="BN36" s="597"/>
      <c r="BO36" s="597"/>
      <c r="BP36" s="597"/>
      <c r="BQ36" s="597"/>
      <c r="BR36" s="597"/>
      <c r="BS36" s="597"/>
      <c r="BT36" s="597"/>
      <c r="BU36" s="597"/>
      <c r="BV36" s="165"/>
      <c r="BW36" s="596">
        <f t="shared" si="2"/>
        <v>14</v>
      </c>
      <c r="BX36" s="596"/>
      <c r="BY36" s="597" t="str">
        <f>IF('各会計、関係団体の財政状況及び健全化判断比率'!B70="","",'各会計、関係団体の財政状況及び健全化判断比率'!B70)</f>
        <v>南加賀広域圏事務組合(急病センター事業会計)</v>
      </c>
      <c r="BZ36" s="597"/>
      <c r="CA36" s="597"/>
      <c r="CB36" s="597"/>
      <c r="CC36" s="597"/>
      <c r="CD36" s="597"/>
      <c r="CE36" s="597"/>
      <c r="CF36" s="597"/>
      <c r="CG36" s="597"/>
      <c r="CH36" s="597"/>
      <c r="CI36" s="597"/>
      <c r="CJ36" s="597"/>
      <c r="CK36" s="597"/>
      <c r="CL36" s="597"/>
      <c r="CM36" s="597"/>
      <c r="CN36" s="165"/>
      <c r="CO36" s="596">
        <f t="shared" si="3"/>
        <v>23</v>
      </c>
      <c r="CP36" s="596"/>
      <c r="CQ36" s="597" t="str">
        <f>IF('各会計、関係団体の財政状況及び健全化判断比率'!BS9="","",'各会計、関係団体の財政状況及び健全化判断比率'!BS9)</f>
        <v>小松市施設管理公社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15</v>
      </c>
      <c r="BX37" s="596"/>
      <c r="BY37" s="597" t="str">
        <f>IF('各会計、関係団体の財政状況及び健全化判断比率'!B71="","",'各会計、関係団体の財政状況及び健全化判断比率'!B71)</f>
        <v>南加賀広域圏事務組合(公設地方卸売市場事業会計)</v>
      </c>
      <c r="BZ37" s="597"/>
      <c r="CA37" s="597"/>
      <c r="CB37" s="597"/>
      <c r="CC37" s="597"/>
      <c r="CD37" s="597"/>
      <c r="CE37" s="597"/>
      <c r="CF37" s="597"/>
      <c r="CG37" s="597"/>
      <c r="CH37" s="597"/>
      <c r="CI37" s="597"/>
      <c r="CJ37" s="597"/>
      <c r="CK37" s="597"/>
      <c r="CL37" s="597"/>
      <c r="CM37" s="597"/>
      <c r="CN37" s="165"/>
      <c r="CO37" s="596">
        <f t="shared" si="3"/>
        <v>24</v>
      </c>
      <c r="CP37" s="596"/>
      <c r="CQ37" s="597" t="str">
        <f>IF('各会計、関係団体の財政状況及び健全化判断比率'!BS10="","",'各会計、関係団体の財政状況及び健全化判断比率'!BS10)</f>
        <v>こまつ賑わいセンター</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16</v>
      </c>
      <c r="BX38" s="596"/>
      <c r="BY38" s="597" t="str">
        <f>IF('各会計、関係団体の財政状況及び健全化判断比率'!B72="","",'各会計、関係団体の財政状況及び健全化判断比率'!B72)</f>
        <v>小松加賀環境衛生事務組合</v>
      </c>
      <c r="BZ38" s="597"/>
      <c r="CA38" s="597"/>
      <c r="CB38" s="597"/>
      <c r="CC38" s="597"/>
      <c r="CD38" s="597"/>
      <c r="CE38" s="597"/>
      <c r="CF38" s="597"/>
      <c r="CG38" s="597"/>
      <c r="CH38" s="597"/>
      <c r="CI38" s="597"/>
      <c r="CJ38" s="597"/>
      <c r="CK38" s="597"/>
      <c r="CL38" s="597"/>
      <c r="CM38" s="597"/>
      <c r="CN38" s="165"/>
      <c r="CO38" s="596">
        <f t="shared" si="3"/>
        <v>25</v>
      </c>
      <c r="CP38" s="596"/>
      <c r="CQ38" s="597" t="str">
        <f>IF('各会計、関係団体の財政状況及び健全化判断比率'!BS11="","",'各会計、関係団体の財政状況及び健全化判断比率'!BS11)</f>
        <v>こまつ看護学校</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17</v>
      </c>
      <c r="BX39" s="596"/>
      <c r="BY39" s="597" t="str">
        <f>IF('各会計、関係団体の財政状況及び健全化判断比率'!B73="","",'各会計、関係団体の財政状況及び健全化判断比率'!B73)</f>
        <v>手取川水防事務組合</v>
      </c>
      <c r="BZ39" s="597"/>
      <c r="CA39" s="597"/>
      <c r="CB39" s="597"/>
      <c r="CC39" s="597"/>
      <c r="CD39" s="597"/>
      <c r="CE39" s="597"/>
      <c r="CF39" s="597"/>
      <c r="CG39" s="597"/>
      <c r="CH39" s="597"/>
      <c r="CI39" s="597"/>
      <c r="CJ39" s="597"/>
      <c r="CK39" s="597"/>
      <c r="CL39" s="597"/>
      <c r="CM39" s="597"/>
      <c r="CN39" s="165"/>
      <c r="CO39" s="596">
        <f t="shared" si="3"/>
        <v>26</v>
      </c>
      <c r="CP39" s="596"/>
      <c r="CQ39" s="597" t="str">
        <f>IF('各会計、関係団体の財政状況及び健全化判断比率'!BS12="","",'各会計、関係団体の財政状況及び健全化判断比率'!BS12)</f>
        <v>蛍舞</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18</v>
      </c>
      <c r="BX40" s="596"/>
      <c r="BY40" s="597" t="str">
        <f>IF('各会計、関係団体の財政状況及び健全化判断比率'!B74="","",'各会計、関係団体の財政状況及び健全化判断比率'!B74)</f>
        <v>石川県後期高齢者医療広域連合(一般会計)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19</v>
      </c>
      <c r="BX41" s="596"/>
      <c r="BY41" s="597" t="str">
        <f>IF('各会計、関係団体の財政状況及び健全化判断比率'!B75="","",'各会計、関係団体の財政状況及び健全化判断比率'!B75)</f>
        <v>石川県後期高齢者医療広域連合(後期高齢者医療特別会計)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20</v>
      </c>
      <c r="BX42" s="596"/>
      <c r="BY42" s="597" t="str">
        <f>IF('各会計、関係団体の財政状況及び健全化判断比率'!B76="","",'各会計、関係団体の財政状況及び健全化判断比率'!B76)</f>
        <v>石川県市町村消防賞じゅつ金組合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1" t="s">
        <v>525</v>
      </c>
      <c r="D34" s="1181"/>
      <c r="E34" s="1182"/>
      <c r="F34" s="32">
        <v>10.85</v>
      </c>
      <c r="G34" s="33">
        <v>10.62</v>
      </c>
      <c r="H34" s="33">
        <v>9.66</v>
      </c>
      <c r="I34" s="33">
        <v>11.77</v>
      </c>
      <c r="J34" s="34">
        <v>12.35</v>
      </c>
      <c r="K34" s="22"/>
      <c r="L34" s="22"/>
      <c r="M34" s="22"/>
      <c r="N34" s="22"/>
      <c r="O34" s="22"/>
      <c r="P34" s="22"/>
    </row>
    <row r="35" spans="1:16" ht="39" customHeight="1">
      <c r="A35" s="22"/>
      <c r="B35" s="35"/>
      <c r="C35" s="1175" t="s">
        <v>526</v>
      </c>
      <c r="D35" s="1176"/>
      <c r="E35" s="1177"/>
      <c r="F35" s="36">
        <v>4.45</v>
      </c>
      <c r="G35" s="37">
        <v>3.9</v>
      </c>
      <c r="H35" s="37">
        <v>4.0599999999999996</v>
      </c>
      <c r="I35" s="37">
        <v>4.84</v>
      </c>
      <c r="J35" s="38">
        <v>6.39</v>
      </c>
      <c r="K35" s="22"/>
      <c r="L35" s="22"/>
      <c r="M35" s="22"/>
      <c r="N35" s="22"/>
      <c r="O35" s="22"/>
      <c r="P35" s="22"/>
    </row>
    <row r="36" spans="1:16" ht="39" customHeight="1">
      <c r="A36" s="22"/>
      <c r="B36" s="35"/>
      <c r="C36" s="1175" t="s">
        <v>527</v>
      </c>
      <c r="D36" s="1176"/>
      <c r="E36" s="1177"/>
      <c r="F36" s="36">
        <v>2.42</v>
      </c>
      <c r="G36" s="37">
        <v>2.4500000000000002</v>
      </c>
      <c r="H36" s="37">
        <v>2.4500000000000002</v>
      </c>
      <c r="I36" s="37">
        <v>2.0699999999999998</v>
      </c>
      <c r="J36" s="38">
        <v>2.37</v>
      </c>
      <c r="K36" s="22"/>
      <c r="L36" s="22"/>
      <c r="M36" s="22"/>
      <c r="N36" s="22"/>
      <c r="O36" s="22"/>
      <c r="P36" s="22"/>
    </row>
    <row r="37" spans="1:16" ht="39" customHeight="1">
      <c r="A37" s="22"/>
      <c r="B37" s="35"/>
      <c r="C37" s="1175" t="s">
        <v>528</v>
      </c>
      <c r="D37" s="1176"/>
      <c r="E37" s="1177"/>
      <c r="F37" s="36">
        <v>0</v>
      </c>
      <c r="G37" s="37">
        <v>0.71</v>
      </c>
      <c r="H37" s="37">
        <v>0.32</v>
      </c>
      <c r="I37" s="37">
        <v>0.96</v>
      </c>
      <c r="J37" s="38">
        <v>1.22</v>
      </c>
      <c r="K37" s="22"/>
      <c r="L37" s="22"/>
      <c r="M37" s="22"/>
      <c r="N37" s="22"/>
      <c r="O37" s="22"/>
      <c r="P37" s="22"/>
    </row>
    <row r="38" spans="1:16" ht="39" customHeight="1">
      <c r="A38" s="22"/>
      <c r="B38" s="35"/>
      <c r="C38" s="1175" t="s">
        <v>529</v>
      </c>
      <c r="D38" s="1176"/>
      <c r="E38" s="1177"/>
      <c r="F38" s="36">
        <v>1.64</v>
      </c>
      <c r="G38" s="37">
        <v>2</v>
      </c>
      <c r="H38" s="37">
        <v>1.48</v>
      </c>
      <c r="I38" s="37">
        <v>1.63</v>
      </c>
      <c r="J38" s="38">
        <v>0.66</v>
      </c>
      <c r="K38" s="22"/>
      <c r="L38" s="22"/>
      <c r="M38" s="22"/>
      <c r="N38" s="22"/>
      <c r="O38" s="22"/>
      <c r="P38" s="22"/>
    </row>
    <row r="39" spans="1:16" ht="39" customHeight="1">
      <c r="A39" s="22"/>
      <c r="B39" s="35"/>
      <c r="C39" s="1175" t="s">
        <v>530</v>
      </c>
      <c r="D39" s="1176"/>
      <c r="E39" s="1177"/>
      <c r="F39" s="36">
        <v>0.11</v>
      </c>
      <c r="G39" s="37">
        <v>0.15</v>
      </c>
      <c r="H39" s="37">
        <v>0.08</v>
      </c>
      <c r="I39" s="37">
        <v>0.25</v>
      </c>
      <c r="J39" s="38">
        <v>0.36</v>
      </c>
      <c r="K39" s="22"/>
      <c r="L39" s="22"/>
      <c r="M39" s="22"/>
      <c r="N39" s="22"/>
      <c r="O39" s="22"/>
      <c r="P39" s="22"/>
    </row>
    <row r="40" spans="1:16" ht="39" customHeight="1">
      <c r="A40" s="22"/>
      <c r="B40" s="35"/>
      <c r="C40" s="1175" t="s">
        <v>531</v>
      </c>
      <c r="D40" s="1176"/>
      <c r="E40" s="1177"/>
      <c r="F40" s="36">
        <v>7.0000000000000007E-2</v>
      </c>
      <c r="G40" s="37">
        <v>0.11</v>
      </c>
      <c r="H40" s="37">
        <v>0</v>
      </c>
      <c r="I40" s="37">
        <v>0</v>
      </c>
      <c r="J40" s="38">
        <v>0.01</v>
      </c>
      <c r="K40" s="22"/>
      <c r="L40" s="22"/>
      <c r="M40" s="22"/>
      <c r="N40" s="22"/>
      <c r="O40" s="22"/>
      <c r="P40" s="22"/>
    </row>
    <row r="41" spans="1:16" ht="39" customHeight="1">
      <c r="A41" s="22"/>
      <c r="B41" s="35"/>
      <c r="C41" s="1175" t="s">
        <v>532</v>
      </c>
      <c r="D41" s="1176"/>
      <c r="E41" s="1177"/>
      <c r="F41" s="36">
        <v>0</v>
      </c>
      <c r="G41" s="37">
        <v>0</v>
      </c>
      <c r="H41" s="37">
        <v>0</v>
      </c>
      <c r="I41" s="37">
        <v>0</v>
      </c>
      <c r="J41" s="38">
        <v>0</v>
      </c>
      <c r="K41" s="22"/>
      <c r="L41" s="22"/>
      <c r="M41" s="22"/>
      <c r="N41" s="22"/>
      <c r="O41" s="22"/>
      <c r="P41" s="22"/>
    </row>
    <row r="42" spans="1:16" ht="39" customHeight="1">
      <c r="A42" s="22"/>
      <c r="B42" s="39"/>
      <c r="C42" s="1175" t="s">
        <v>533</v>
      </c>
      <c r="D42" s="1176"/>
      <c r="E42" s="1177"/>
      <c r="F42" s="36" t="s">
        <v>481</v>
      </c>
      <c r="G42" s="37" t="s">
        <v>481</v>
      </c>
      <c r="H42" s="37" t="s">
        <v>481</v>
      </c>
      <c r="I42" s="37" t="s">
        <v>481</v>
      </c>
      <c r="J42" s="38" t="s">
        <v>481</v>
      </c>
      <c r="K42" s="22"/>
      <c r="L42" s="22"/>
      <c r="M42" s="22"/>
      <c r="N42" s="22"/>
      <c r="O42" s="22"/>
      <c r="P42" s="22"/>
    </row>
    <row r="43" spans="1:16" ht="39" customHeight="1" thickBot="1">
      <c r="A43" s="22"/>
      <c r="B43" s="40"/>
      <c r="C43" s="1178" t="s">
        <v>534</v>
      </c>
      <c r="D43" s="1179"/>
      <c r="E43" s="118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1" t="s">
        <v>11</v>
      </c>
      <c r="C45" s="1192"/>
      <c r="D45" s="58"/>
      <c r="E45" s="1197" t="s">
        <v>12</v>
      </c>
      <c r="F45" s="1197"/>
      <c r="G45" s="1197"/>
      <c r="H45" s="1197"/>
      <c r="I45" s="1197"/>
      <c r="J45" s="1198"/>
      <c r="K45" s="59">
        <v>6997</v>
      </c>
      <c r="L45" s="60">
        <v>6706</v>
      </c>
      <c r="M45" s="60">
        <v>6647</v>
      </c>
      <c r="N45" s="60">
        <v>6529</v>
      </c>
      <c r="O45" s="61">
        <v>6545</v>
      </c>
      <c r="P45" s="48"/>
      <c r="Q45" s="48"/>
      <c r="R45" s="48"/>
      <c r="S45" s="48"/>
      <c r="T45" s="48"/>
      <c r="U45" s="48"/>
    </row>
    <row r="46" spans="1:21" ht="30.75" customHeight="1">
      <c r="A46" s="48"/>
      <c r="B46" s="1193"/>
      <c r="C46" s="1194"/>
      <c r="D46" s="62"/>
      <c r="E46" s="1185" t="s">
        <v>13</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c r="A47" s="48"/>
      <c r="B47" s="1193"/>
      <c r="C47" s="1194"/>
      <c r="D47" s="62"/>
      <c r="E47" s="1185" t="s">
        <v>14</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c r="A48" s="48"/>
      <c r="B48" s="1193"/>
      <c r="C48" s="1194"/>
      <c r="D48" s="62"/>
      <c r="E48" s="1185" t="s">
        <v>15</v>
      </c>
      <c r="F48" s="1185"/>
      <c r="G48" s="1185"/>
      <c r="H48" s="1185"/>
      <c r="I48" s="1185"/>
      <c r="J48" s="1186"/>
      <c r="K48" s="63">
        <v>2344</v>
      </c>
      <c r="L48" s="64">
        <v>2385</v>
      </c>
      <c r="M48" s="64">
        <v>2403</v>
      </c>
      <c r="N48" s="64">
        <v>2425</v>
      </c>
      <c r="O48" s="65">
        <v>2517</v>
      </c>
      <c r="P48" s="48"/>
      <c r="Q48" s="48"/>
      <c r="R48" s="48"/>
      <c r="S48" s="48"/>
      <c r="T48" s="48"/>
      <c r="U48" s="48"/>
    </row>
    <row r="49" spans="1:21" ht="30.75" customHeight="1">
      <c r="A49" s="48"/>
      <c r="B49" s="1193"/>
      <c r="C49" s="1194"/>
      <c r="D49" s="62"/>
      <c r="E49" s="1185" t="s">
        <v>16</v>
      </c>
      <c r="F49" s="1185"/>
      <c r="G49" s="1185"/>
      <c r="H49" s="1185"/>
      <c r="I49" s="1185"/>
      <c r="J49" s="1186"/>
      <c r="K49" s="63">
        <v>4</v>
      </c>
      <c r="L49" s="64">
        <v>3</v>
      </c>
      <c r="M49" s="64">
        <v>3</v>
      </c>
      <c r="N49" s="64">
        <v>3</v>
      </c>
      <c r="O49" s="65">
        <v>2</v>
      </c>
      <c r="P49" s="48"/>
      <c r="Q49" s="48"/>
      <c r="R49" s="48"/>
      <c r="S49" s="48"/>
      <c r="T49" s="48"/>
      <c r="U49" s="48"/>
    </row>
    <row r="50" spans="1:21" ht="30.75" customHeight="1">
      <c r="A50" s="48"/>
      <c r="B50" s="1193"/>
      <c r="C50" s="1194"/>
      <c r="D50" s="62"/>
      <c r="E50" s="1185" t="s">
        <v>17</v>
      </c>
      <c r="F50" s="1185"/>
      <c r="G50" s="1185"/>
      <c r="H50" s="1185"/>
      <c r="I50" s="1185"/>
      <c r="J50" s="1186"/>
      <c r="K50" s="63">
        <v>62</v>
      </c>
      <c r="L50" s="64">
        <v>60</v>
      </c>
      <c r="M50" s="64">
        <v>59</v>
      </c>
      <c r="N50" s="64">
        <v>57</v>
      </c>
      <c r="O50" s="65">
        <v>30</v>
      </c>
      <c r="P50" s="48"/>
      <c r="Q50" s="48"/>
      <c r="R50" s="48"/>
      <c r="S50" s="48"/>
      <c r="T50" s="48"/>
      <c r="U50" s="48"/>
    </row>
    <row r="51" spans="1:21" ht="30.75" customHeight="1">
      <c r="A51" s="48"/>
      <c r="B51" s="1195"/>
      <c r="C51" s="1196"/>
      <c r="D51" s="66"/>
      <c r="E51" s="1185" t="s">
        <v>18</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19</v>
      </c>
      <c r="C52" s="1184"/>
      <c r="D52" s="66"/>
      <c r="E52" s="1185" t="s">
        <v>20</v>
      </c>
      <c r="F52" s="1185"/>
      <c r="G52" s="1185"/>
      <c r="H52" s="1185"/>
      <c r="I52" s="1185"/>
      <c r="J52" s="1186"/>
      <c r="K52" s="63">
        <v>5731</v>
      </c>
      <c r="L52" s="64">
        <v>5690</v>
      </c>
      <c r="M52" s="64">
        <v>5860</v>
      </c>
      <c r="N52" s="64">
        <v>6029</v>
      </c>
      <c r="O52" s="65">
        <v>5883</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3676</v>
      </c>
      <c r="L53" s="69">
        <v>3464</v>
      </c>
      <c r="M53" s="69">
        <v>3252</v>
      </c>
      <c r="N53" s="69">
        <v>2985</v>
      </c>
      <c r="O53" s="70">
        <v>3211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99" t="s">
        <v>24</v>
      </c>
      <c r="C41" s="1200"/>
      <c r="D41" s="81"/>
      <c r="E41" s="1205" t="s">
        <v>25</v>
      </c>
      <c r="F41" s="1205"/>
      <c r="G41" s="1205"/>
      <c r="H41" s="1206"/>
      <c r="I41" s="82">
        <v>70541</v>
      </c>
      <c r="J41" s="83">
        <v>70905</v>
      </c>
      <c r="K41" s="83">
        <v>70660</v>
      </c>
      <c r="L41" s="83">
        <v>68824</v>
      </c>
      <c r="M41" s="84">
        <v>66589</v>
      </c>
    </row>
    <row r="42" spans="2:13" ht="27.75" customHeight="1">
      <c r="B42" s="1201"/>
      <c r="C42" s="1202"/>
      <c r="D42" s="85"/>
      <c r="E42" s="1207" t="s">
        <v>26</v>
      </c>
      <c r="F42" s="1207"/>
      <c r="G42" s="1207"/>
      <c r="H42" s="1208"/>
      <c r="I42" s="86">
        <v>3329</v>
      </c>
      <c r="J42" s="87">
        <v>2530</v>
      </c>
      <c r="K42" s="87">
        <v>2178</v>
      </c>
      <c r="L42" s="87">
        <v>1847</v>
      </c>
      <c r="M42" s="88">
        <v>1659</v>
      </c>
    </row>
    <row r="43" spans="2:13" ht="27.75" customHeight="1">
      <c r="B43" s="1201"/>
      <c r="C43" s="1202"/>
      <c r="D43" s="85"/>
      <c r="E43" s="1207" t="s">
        <v>27</v>
      </c>
      <c r="F43" s="1207"/>
      <c r="G43" s="1207"/>
      <c r="H43" s="1208"/>
      <c r="I43" s="86">
        <v>42415</v>
      </c>
      <c r="J43" s="87">
        <v>41206</v>
      </c>
      <c r="K43" s="87">
        <v>40722</v>
      </c>
      <c r="L43" s="87">
        <v>40291</v>
      </c>
      <c r="M43" s="88">
        <v>39245</v>
      </c>
    </row>
    <row r="44" spans="2:13" ht="27.75" customHeight="1">
      <c r="B44" s="1201"/>
      <c r="C44" s="1202"/>
      <c r="D44" s="85"/>
      <c r="E44" s="1207" t="s">
        <v>28</v>
      </c>
      <c r="F44" s="1207"/>
      <c r="G44" s="1207"/>
      <c r="H44" s="1208"/>
      <c r="I44" s="86">
        <v>26</v>
      </c>
      <c r="J44" s="87">
        <v>23</v>
      </c>
      <c r="K44" s="87">
        <v>20</v>
      </c>
      <c r="L44" s="87">
        <v>17</v>
      </c>
      <c r="M44" s="88">
        <v>12</v>
      </c>
    </row>
    <row r="45" spans="2:13" ht="27.75" customHeight="1">
      <c r="B45" s="1201"/>
      <c r="C45" s="1202"/>
      <c r="D45" s="85"/>
      <c r="E45" s="1207" t="s">
        <v>29</v>
      </c>
      <c r="F45" s="1207"/>
      <c r="G45" s="1207"/>
      <c r="H45" s="1208"/>
      <c r="I45" s="86">
        <v>6224</v>
      </c>
      <c r="J45" s="87">
        <v>5587</v>
      </c>
      <c r="K45" s="87">
        <v>5190</v>
      </c>
      <c r="L45" s="87">
        <v>4677</v>
      </c>
      <c r="M45" s="88">
        <v>4473</v>
      </c>
    </row>
    <row r="46" spans="2:13" ht="27.75" customHeight="1">
      <c r="B46" s="1201"/>
      <c r="C46" s="1202"/>
      <c r="D46" s="85"/>
      <c r="E46" s="1207" t="s">
        <v>30</v>
      </c>
      <c r="F46" s="1207"/>
      <c r="G46" s="1207"/>
      <c r="H46" s="1208"/>
      <c r="I46" s="86">
        <v>239</v>
      </c>
      <c r="J46" s="87">
        <v>167</v>
      </c>
      <c r="K46" s="87">
        <v>447</v>
      </c>
      <c r="L46" s="87">
        <v>5</v>
      </c>
      <c r="M46" s="88">
        <v>314</v>
      </c>
    </row>
    <row r="47" spans="2:13" ht="27.75" customHeight="1">
      <c r="B47" s="1201"/>
      <c r="C47" s="1202"/>
      <c r="D47" s="85"/>
      <c r="E47" s="1207" t="s">
        <v>31</v>
      </c>
      <c r="F47" s="1207"/>
      <c r="G47" s="1207"/>
      <c r="H47" s="1208"/>
      <c r="I47" s="86" t="s">
        <v>481</v>
      </c>
      <c r="J47" s="87" t="s">
        <v>481</v>
      </c>
      <c r="K47" s="87" t="s">
        <v>481</v>
      </c>
      <c r="L47" s="87" t="s">
        <v>481</v>
      </c>
      <c r="M47" s="88" t="s">
        <v>481</v>
      </c>
    </row>
    <row r="48" spans="2:13" ht="27.75" customHeight="1">
      <c r="B48" s="1203"/>
      <c r="C48" s="1204"/>
      <c r="D48" s="85"/>
      <c r="E48" s="1207" t="s">
        <v>32</v>
      </c>
      <c r="F48" s="1207"/>
      <c r="G48" s="1207"/>
      <c r="H48" s="1208"/>
      <c r="I48" s="86" t="s">
        <v>481</v>
      </c>
      <c r="J48" s="87" t="s">
        <v>481</v>
      </c>
      <c r="K48" s="87" t="s">
        <v>481</v>
      </c>
      <c r="L48" s="87" t="s">
        <v>481</v>
      </c>
      <c r="M48" s="88" t="s">
        <v>481</v>
      </c>
    </row>
    <row r="49" spans="2:13" ht="27.75" customHeight="1">
      <c r="B49" s="1209" t="s">
        <v>33</v>
      </c>
      <c r="C49" s="1210"/>
      <c r="D49" s="89"/>
      <c r="E49" s="1207" t="s">
        <v>34</v>
      </c>
      <c r="F49" s="1207"/>
      <c r="G49" s="1207"/>
      <c r="H49" s="1208"/>
      <c r="I49" s="86">
        <v>3561</v>
      </c>
      <c r="J49" s="87">
        <v>3685</v>
      </c>
      <c r="K49" s="87">
        <v>4208</v>
      </c>
      <c r="L49" s="87">
        <v>4650</v>
      </c>
      <c r="M49" s="88">
        <v>4974</v>
      </c>
    </row>
    <row r="50" spans="2:13" ht="27.75" customHeight="1">
      <c r="B50" s="1201"/>
      <c r="C50" s="1202"/>
      <c r="D50" s="85"/>
      <c r="E50" s="1207" t="s">
        <v>35</v>
      </c>
      <c r="F50" s="1207"/>
      <c r="G50" s="1207"/>
      <c r="H50" s="1208"/>
      <c r="I50" s="86">
        <v>17335</v>
      </c>
      <c r="J50" s="87">
        <v>15832</v>
      </c>
      <c r="K50" s="87">
        <v>15593</v>
      </c>
      <c r="L50" s="87">
        <v>14251</v>
      </c>
      <c r="M50" s="88">
        <v>14377</v>
      </c>
    </row>
    <row r="51" spans="2:13" ht="27.75" customHeight="1">
      <c r="B51" s="1203"/>
      <c r="C51" s="1204"/>
      <c r="D51" s="85"/>
      <c r="E51" s="1207" t="s">
        <v>36</v>
      </c>
      <c r="F51" s="1207"/>
      <c r="G51" s="1207"/>
      <c r="H51" s="1208"/>
      <c r="I51" s="86">
        <v>60332</v>
      </c>
      <c r="J51" s="87">
        <v>61405</v>
      </c>
      <c r="K51" s="87">
        <v>61034</v>
      </c>
      <c r="L51" s="87">
        <v>59943</v>
      </c>
      <c r="M51" s="88">
        <v>58832</v>
      </c>
    </row>
    <row r="52" spans="2:13" ht="27.75" customHeight="1" thickBot="1">
      <c r="B52" s="1211" t="s">
        <v>37</v>
      </c>
      <c r="C52" s="1212"/>
      <c r="D52" s="90"/>
      <c r="E52" s="1213" t="s">
        <v>38</v>
      </c>
      <c r="F52" s="1213"/>
      <c r="G52" s="1213"/>
      <c r="H52" s="1214"/>
      <c r="I52" s="91">
        <v>41546</v>
      </c>
      <c r="J52" s="92">
        <v>39496</v>
      </c>
      <c r="K52" s="92">
        <v>38383</v>
      </c>
      <c r="L52" s="92">
        <v>36817</v>
      </c>
      <c r="M52" s="93">
        <v>34108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552</v>
      </c>
      <c r="C41" s="246"/>
      <c r="D41" s="246"/>
      <c r="E41" s="246"/>
      <c r="F41" s="246"/>
      <c r="G41" s="246"/>
      <c r="H41" s="246"/>
      <c r="I41" s="246"/>
      <c r="J41" s="246"/>
      <c r="K41" s="246"/>
      <c r="L41" s="246"/>
      <c r="M41" s="246"/>
      <c r="N41" s="246"/>
      <c r="O41" s="246"/>
      <c r="P41" s="247"/>
    </row>
    <row r="42" spans="2:17">
      <c r="B42" s="248"/>
      <c r="C42" s="244"/>
      <c r="D42" s="244"/>
      <c r="E42" s="244"/>
      <c r="F42" s="244"/>
      <c r="G42" s="351" t="s">
        <v>553</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554</v>
      </c>
    </row>
    <row r="50" spans="1:17">
      <c r="B50" s="248"/>
      <c r="C50" s="244"/>
      <c r="D50" s="244"/>
      <c r="E50" s="244"/>
      <c r="F50" s="244"/>
      <c r="G50" s="1238"/>
      <c r="H50" s="1239"/>
      <c r="I50" s="1239"/>
      <c r="J50" s="1240"/>
      <c r="K50" s="354" t="s">
        <v>520</v>
      </c>
      <c r="L50" s="354" t="s">
        <v>521</v>
      </c>
      <c r="M50" s="354" t="s">
        <v>522</v>
      </c>
      <c r="N50" s="354" t="s">
        <v>523</v>
      </c>
      <c r="O50" s="354" t="s">
        <v>524</v>
      </c>
    </row>
    <row r="51" spans="1:17">
      <c r="B51" s="248"/>
      <c r="C51" s="244"/>
      <c r="D51" s="244"/>
      <c r="E51" s="244"/>
      <c r="F51" s="244"/>
      <c r="G51" s="1241" t="s">
        <v>555</v>
      </c>
      <c r="H51" s="1242"/>
      <c r="I51" s="1247" t="s">
        <v>556</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557</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558</v>
      </c>
      <c r="H55" s="1222"/>
      <c r="I55" s="1227" t="s">
        <v>556</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557</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559</v>
      </c>
      <c r="C63" s="244"/>
      <c r="D63" s="244"/>
      <c r="E63" s="244"/>
      <c r="F63" s="244"/>
      <c r="G63" s="244"/>
      <c r="H63" s="244"/>
      <c r="I63" s="244"/>
      <c r="J63" s="244"/>
      <c r="K63" s="244"/>
      <c r="L63" s="244"/>
      <c r="M63" s="244"/>
      <c r="N63" s="244"/>
      <c r="O63" s="244"/>
    </row>
    <row r="64" spans="1:17">
      <c r="B64" s="248"/>
      <c r="C64" s="244"/>
      <c r="D64" s="244"/>
      <c r="E64" s="244"/>
      <c r="F64" s="244"/>
      <c r="G64" s="351" t="s">
        <v>553</v>
      </c>
      <c r="I64" s="352"/>
      <c r="J64" s="352"/>
      <c r="K64" s="352"/>
      <c r="L64" s="244"/>
      <c r="M64" s="244"/>
      <c r="N64" s="244"/>
      <c r="O64" s="244"/>
    </row>
    <row r="65" spans="2:30">
      <c r="B65" s="248"/>
      <c r="C65" s="244"/>
      <c r="D65" s="244"/>
      <c r="E65" s="244"/>
      <c r="F65" s="244"/>
      <c r="G65" s="1229" t="s">
        <v>560</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561</v>
      </c>
      <c r="I71" s="368"/>
      <c r="J71" s="364"/>
      <c r="K71" s="364"/>
      <c r="L71" s="365"/>
      <c r="M71" s="364"/>
      <c r="N71" s="365"/>
      <c r="O71" s="366"/>
    </row>
    <row r="72" spans="2:30">
      <c r="B72" s="248"/>
      <c r="C72" s="244"/>
      <c r="D72" s="244"/>
      <c r="E72" s="244"/>
      <c r="F72" s="244"/>
      <c r="G72" s="1238"/>
      <c r="H72" s="1239"/>
      <c r="I72" s="1239"/>
      <c r="J72" s="1240"/>
      <c r="K72" s="354" t="s">
        <v>520</v>
      </c>
      <c r="L72" s="354" t="s">
        <v>521</v>
      </c>
      <c r="M72" s="354" t="s">
        <v>522</v>
      </c>
      <c r="N72" s="354" t="s">
        <v>523</v>
      </c>
      <c r="O72" s="354" t="s">
        <v>524</v>
      </c>
    </row>
    <row r="73" spans="2:30">
      <c r="B73" s="248"/>
      <c r="C73" s="244"/>
      <c r="D73" s="244"/>
      <c r="E73" s="244"/>
      <c r="F73" s="244"/>
      <c r="G73" s="1241" t="s">
        <v>555</v>
      </c>
      <c r="H73" s="1242"/>
      <c r="I73" s="1247" t="s">
        <v>556</v>
      </c>
      <c r="J73" s="1247"/>
      <c r="K73" s="1228">
        <v>208.5</v>
      </c>
      <c r="L73" s="1228">
        <v>196.9</v>
      </c>
      <c r="M73" s="1215">
        <v>190.3</v>
      </c>
      <c r="N73" s="1215">
        <v>186.2</v>
      </c>
      <c r="O73" s="1215">
        <v>168.8</v>
      </c>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562</v>
      </c>
      <c r="J75" s="1227"/>
      <c r="K75" s="1219">
        <v>18.5</v>
      </c>
      <c r="L75" s="1219">
        <v>18.3</v>
      </c>
      <c r="M75" s="1219">
        <v>17.2</v>
      </c>
      <c r="N75" s="1219">
        <v>16.100000000000001</v>
      </c>
      <c r="O75" s="1219">
        <v>15.7</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558</v>
      </c>
      <c r="H77" s="1222"/>
      <c r="I77" s="1227" t="s">
        <v>556</v>
      </c>
      <c r="J77" s="1227"/>
      <c r="K77" s="1228">
        <v>55.5</v>
      </c>
      <c r="L77" s="1228">
        <v>46.1</v>
      </c>
      <c r="M77" s="1215">
        <v>37.6</v>
      </c>
      <c r="N77" s="1215">
        <v>33.799999999999997</v>
      </c>
      <c r="O77" s="1215">
        <v>15.8</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562</v>
      </c>
      <c r="J79" s="1217"/>
      <c r="K79" s="1218">
        <v>9.3000000000000007</v>
      </c>
      <c r="L79" s="1218">
        <v>8.5</v>
      </c>
      <c r="M79" s="1218">
        <v>7.9</v>
      </c>
      <c r="N79" s="1218">
        <v>7.1</v>
      </c>
      <c r="O79" s="1218">
        <v>6.2</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83315</v>
      </c>
      <c r="E3" s="116"/>
      <c r="F3" s="117">
        <v>41433</v>
      </c>
      <c r="G3" s="118"/>
      <c r="H3" s="119"/>
    </row>
    <row r="4" spans="1:8">
      <c r="A4" s="120"/>
      <c r="B4" s="121"/>
      <c r="C4" s="122"/>
      <c r="D4" s="123">
        <v>27845</v>
      </c>
      <c r="E4" s="124"/>
      <c r="F4" s="125">
        <v>22351</v>
      </c>
      <c r="G4" s="126"/>
      <c r="H4" s="127"/>
    </row>
    <row r="5" spans="1:8">
      <c r="A5" s="108" t="s">
        <v>514</v>
      </c>
      <c r="B5" s="113"/>
      <c r="C5" s="114"/>
      <c r="D5" s="115">
        <v>71307</v>
      </c>
      <c r="E5" s="116"/>
      <c r="F5" s="117">
        <v>43493</v>
      </c>
      <c r="G5" s="118"/>
      <c r="H5" s="119"/>
    </row>
    <row r="6" spans="1:8">
      <c r="A6" s="120"/>
      <c r="B6" s="121"/>
      <c r="C6" s="122"/>
      <c r="D6" s="123">
        <v>23168</v>
      </c>
      <c r="E6" s="124"/>
      <c r="F6" s="125">
        <v>23254</v>
      </c>
      <c r="G6" s="126"/>
      <c r="H6" s="127"/>
    </row>
    <row r="7" spans="1:8">
      <c r="A7" s="108" t="s">
        <v>515</v>
      </c>
      <c r="B7" s="113"/>
      <c r="C7" s="114"/>
      <c r="D7" s="115">
        <v>80531</v>
      </c>
      <c r="E7" s="116"/>
      <c r="F7" s="117">
        <v>50840</v>
      </c>
      <c r="G7" s="118"/>
      <c r="H7" s="119"/>
    </row>
    <row r="8" spans="1:8">
      <c r="A8" s="120"/>
      <c r="B8" s="121"/>
      <c r="C8" s="122"/>
      <c r="D8" s="123">
        <v>29904</v>
      </c>
      <c r="E8" s="124"/>
      <c r="F8" s="125">
        <v>25367</v>
      </c>
      <c r="G8" s="126"/>
      <c r="H8" s="127"/>
    </row>
    <row r="9" spans="1:8">
      <c r="A9" s="108" t="s">
        <v>516</v>
      </c>
      <c r="B9" s="113"/>
      <c r="C9" s="114"/>
      <c r="D9" s="115">
        <v>52420</v>
      </c>
      <c r="E9" s="116"/>
      <c r="F9" s="117">
        <v>53605</v>
      </c>
      <c r="G9" s="118"/>
      <c r="H9" s="119"/>
    </row>
    <row r="10" spans="1:8">
      <c r="A10" s="120"/>
      <c r="B10" s="121"/>
      <c r="C10" s="122"/>
      <c r="D10" s="123">
        <v>20116</v>
      </c>
      <c r="E10" s="124"/>
      <c r="F10" s="125">
        <v>28343</v>
      </c>
      <c r="G10" s="126"/>
      <c r="H10" s="127"/>
    </row>
    <row r="11" spans="1:8">
      <c r="A11" s="108" t="s">
        <v>517</v>
      </c>
      <c r="B11" s="113"/>
      <c r="C11" s="114"/>
      <c r="D11" s="115">
        <v>53528</v>
      </c>
      <c r="E11" s="116"/>
      <c r="F11" s="117">
        <v>46440</v>
      </c>
      <c r="G11" s="118"/>
      <c r="H11" s="119"/>
    </row>
    <row r="12" spans="1:8">
      <c r="A12" s="120"/>
      <c r="B12" s="121"/>
      <c r="C12" s="128"/>
      <c r="D12" s="123">
        <v>20686</v>
      </c>
      <c r="E12" s="124"/>
      <c r="F12" s="125">
        <v>27658</v>
      </c>
      <c r="G12" s="126"/>
      <c r="H12" s="127"/>
    </row>
    <row r="13" spans="1:8">
      <c r="A13" s="108"/>
      <c r="B13" s="113"/>
      <c r="C13" s="129"/>
      <c r="D13" s="130">
        <v>68220</v>
      </c>
      <c r="E13" s="131"/>
      <c r="F13" s="132">
        <v>47162</v>
      </c>
      <c r="G13" s="133"/>
      <c r="H13" s="119"/>
    </row>
    <row r="14" spans="1:8">
      <c r="A14" s="120"/>
      <c r="B14" s="121"/>
      <c r="C14" s="122"/>
      <c r="D14" s="123">
        <v>24344</v>
      </c>
      <c r="E14" s="124"/>
      <c r="F14" s="125">
        <v>25395</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2.4300000000000002</v>
      </c>
      <c r="C19" s="134">
        <f>ROUND(VALUE(SUBSTITUTE(実質収支比率等に係る経年分析!G$48,"▲","-")),2)</f>
        <v>2.46</v>
      </c>
      <c r="D19" s="134">
        <f>ROUND(VALUE(SUBSTITUTE(実質収支比率等に係る経年分析!H$48,"▲","-")),2)</f>
        <v>2.4500000000000002</v>
      </c>
      <c r="E19" s="134">
        <f>ROUND(VALUE(SUBSTITUTE(実質収支比率等に係る経年分析!I$48,"▲","-")),2)</f>
        <v>2.0699999999999998</v>
      </c>
      <c r="F19" s="134">
        <f>ROUND(VALUE(SUBSTITUTE(実質収支比率等に係る経年分析!J$48,"▲","-")),2)</f>
        <v>2.37</v>
      </c>
    </row>
    <row r="20" spans="1:11">
      <c r="A20" s="134" t="s">
        <v>43</v>
      </c>
      <c r="B20" s="134">
        <f>ROUND(VALUE(SUBSTITUTE(実質収支比率等に係る経年分析!F$47,"▲","-")),2)</f>
        <v>6.45</v>
      </c>
      <c r="C20" s="134">
        <f>ROUND(VALUE(SUBSTITUTE(実質収支比率等に係る経年分析!G$47,"▲","-")),2)</f>
        <v>6.91</v>
      </c>
      <c r="D20" s="134">
        <f>ROUND(VALUE(SUBSTITUTE(実質収支比率等に係る経年分析!H$47,"▲","-")),2)</f>
        <v>7.47</v>
      </c>
      <c r="E20" s="134">
        <f>ROUND(VALUE(SUBSTITUTE(実質収支比率等に係る経年分析!I$47,"▲","-")),2)</f>
        <v>8.36</v>
      </c>
      <c r="F20" s="134">
        <f>ROUND(VALUE(SUBSTITUTE(実質収支比率等に係る経年分析!J$47,"▲","-")),2)</f>
        <v>8.91</v>
      </c>
    </row>
    <row r="21" spans="1:11">
      <c r="A21" s="134" t="s">
        <v>44</v>
      </c>
      <c r="B21" s="134">
        <f>IF(ISNUMBER(VALUE(SUBSTITUTE(実質収支比率等に係る経年分析!F$49,"▲","-"))),ROUND(VALUE(SUBSTITUTE(実質収支比率等に係る経年分析!F$49,"▲","-")),2),NA())</f>
        <v>0.98</v>
      </c>
      <c r="C21" s="134">
        <f>IF(ISNUMBER(VALUE(SUBSTITUTE(実質収支比率等に係る経年分析!G$49,"▲","-"))),ROUND(VALUE(SUBSTITUTE(実質収支比率等に係る経年分析!G$49,"▲","-")),2),NA())</f>
        <v>0.86</v>
      </c>
      <c r="D21" s="134">
        <f>IF(ISNUMBER(VALUE(SUBSTITUTE(実質収支比率等に係る経年分析!H$49,"▲","-"))),ROUND(VALUE(SUBSTITUTE(実質収支比率等に係る経年分析!H$49,"▲","-")),2),NA())</f>
        <v>1.22</v>
      </c>
      <c r="E21" s="134">
        <f>IF(ISNUMBER(VALUE(SUBSTITUTE(実質収支比率等に係る経年分析!I$49,"▲","-"))),ROUND(VALUE(SUBSTITUTE(実質収支比率等に係る経年分析!I$49,"▲","-")),2),NA())</f>
        <v>0.28999999999999998</v>
      </c>
      <c r="F21" s="134">
        <f>IF(ISNUMBER(VALUE(SUBSTITUTE(実質収支比率等に係る経年分析!J$49,"▲","-"))),ROUND(VALUE(SUBSTITUTE(実質収支比率等に係る経年分析!J$49,"▲","-")),2),NA())</f>
        <v>0.32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小松市公債管理特別会計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小松市後期高齢者医療特別会計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小松市介護保険事業特別会計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0.36</v>
      </c>
    </row>
    <row r="32" spans="1:11">
      <c r="A32" s="135" t="str">
        <f>IF(連結実質赤字比率に係る赤字・黒字の構成分析!C$38="",NA(),連結実質赤字比率に係る赤字・黒字の構成分析!C$38)</f>
        <v>小松市公共下水道事業会計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1.64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1.63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0.66</v>
      </c>
    </row>
    <row r="33" spans="1:16">
      <c r="A33" s="135" t="str">
        <f>IF(連結実質赤字比率に係る赤字・黒字の構成分析!C$37="",NA(),連結実質赤字比率に係る赤字・黒字の構成分析!C$37)</f>
        <v>小松市国民健康保険事業特別会計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1.22</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2.42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2.4500000000000002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2.4500000000000002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2.0699999999999998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2.37</v>
      </c>
    </row>
    <row r="35" spans="1:16">
      <c r="A35" s="135" t="str">
        <f>IF(連結実質赤字比率に係る赤字・黒字の構成分析!C$35="",NA(),連結実質赤字比率に係る赤字・黒字の構成分析!C$35)</f>
        <v>小松市水道事業会計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4.45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4.0599999999999996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4.84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6.39</v>
      </c>
    </row>
    <row r="36" spans="1:16">
      <c r="A36" s="135" t="str">
        <f>IF(連結実質赤字比率に係る赤字・黒字の構成分析!C$34="",NA(),連結実質赤字比率に係る赤字・黒字の構成分析!C$34)</f>
        <v>国民健康保険小松市民病院事業会計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10.85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10.62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9.66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11.77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12.35</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5731</v>
      </c>
      <c r="E42" s="136"/>
      <c r="F42" s="136"/>
      <c r="G42" s="136">
        <f>'実質公債費比率（分子）の構造'!L$52</f>
        <v>5690</v>
      </c>
      <c r="H42" s="136"/>
      <c r="I42" s="136"/>
      <c r="J42" s="136">
        <f>'実質公債費比率（分子）の構造'!M$52</f>
        <v>5860</v>
      </c>
      <c r="K42" s="136"/>
      <c r="L42" s="136"/>
      <c r="M42" s="136">
        <f>'実質公債費比率（分子）の構造'!N$52</f>
        <v>6029</v>
      </c>
      <c r="N42" s="136"/>
      <c r="O42" s="136"/>
      <c r="P42" s="136">
        <f>'実質公債費比率（分子）の構造'!O$52</f>
        <v>5883</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62</v>
      </c>
      <c r="C44" s="136"/>
      <c r="D44" s="136"/>
      <c r="E44" s="136">
        <f>'実質公債費比率（分子）の構造'!L$50</f>
        <v>60</v>
      </c>
      <c r="F44" s="136"/>
      <c r="G44" s="136"/>
      <c r="H44" s="136">
        <f>'実質公債費比率（分子）の構造'!M$50</f>
        <v>59</v>
      </c>
      <c r="I44" s="136"/>
      <c r="J44" s="136"/>
      <c r="K44" s="136">
        <f>'実質公債費比率（分子）の構造'!N$50</f>
        <v>57</v>
      </c>
      <c r="L44" s="136"/>
      <c r="M44" s="136"/>
      <c r="N44" s="136">
        <f>'実質公債費比率（分子）の構造'!O$50</f>
        <v>30</v>
      </c>
      <c r="O44" s="136"/>
      <c r="P44" s="136"/>
    </row>
    <row r="45" spans="1:16">
      <c r="A45" s="136" t="s">
        <v>54</v>
      </c>
      <c r="B45" s="136">
        <f>'実質公債費比率（分子）の構造'!K$49</f>
        <v>4</v>
      </c>
      <c r="C45" s="136"/>
      <c r="D45" s="136"/>
      <c r="E45" s="136">
        <f>'実質公債費比率（分子）の構造'!L$49</f>
        <v>3</v>
      </c>
      <c r="F45" s="136"/>
      <c r="G45" s="136"/>
      <c r="H45" s="136">
        <f>'実質公債費比率（分子）の構造'!M$49</f>
        <v>3</v>
      </c>
      <c r="I45" s="136"/>
      <c r="J45" s="136"/>
      <c r="K45" s="136">
        <f>'実質公債費比率（分子）の構造'!N$49</f>
        <v>3</v>
      </c>
      <c r="L45" s="136"/>
      <c r="M45" s="136"/>
      <c r="N45" s="136">
        <f>'実質公債費比率（分子）の構造'!O$49</f>
        <v>2</v>
      </c>
      <c r="O45" s="136"/>
      <c r="P45" s="136"/>
    </row>
    <row r="46" spans="1:16">
      <c r="A46" s="136" t="s">
        <v>55</v>
      </c>
      <c r="B46" s="136">
        <f>'実質公債費比率（分子）の構造'!K$48</f>
        <v>2344</v>
      </c>
      <c r="C46" s="136"/>
      <c r="D46" s="136"/>
      <c r="E46" s="136">
        <f>'実質公債費比率（分子）の構造'!L$48</f>
        <v>2385</v>
      </c>
      <c r="F46" s="136"/>
      <c r="G46" s="136"/>
      <c r="H46" s="136">
        <f>'実質公債費比率（分子）の構造'!M$48</f>
        <v>2403</v>
      </c>
      <c r="I46" s="136"/>
      <c r="J46" s="136"/>
      <c r="K46" s="136">
        <f>'実質公債費比率（分子）の構造'!N$48</f>
        <v>2425</v>
      </c>
      <c r="L46" s="136"/>
      <c r="M46" s="136"/>
      <c r="N46" s="136">
        <f>'実質公債費比率（分子）の構造'!O$48</f>
        <v>2517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6997</v>
      </c>
      <c r="C49" s="136"/>
      <c r="D49" s="136"/>
      <c r="E49" s="136">
        <f>'実質公債費比率（分子）の構造'!L$45</f>
        <v>6706</v>
      </c>
      <c r="F49" s="136"/>
      <c r="G49" s="136"/>
      <c r="H49" s="136">
        <f>'実質公債費比率（分子）の構造'!M$45</f>
        <v>6647</v>
      </c>
      <c r="I49" s="136"/>
      <c r="J49" s="136"/>
      <c r="K49" s="136">
        <f>'実質公債費比率（分子）の構造'!N$45</f>
        <v>6529</v>
      </c>
      <c r="L49" s="136"/>
      <c r="M49" s="136"/>
      <c r="N49" s="136">
        <f>'実質公債費比率（分子）の構造'!O$45</f>
        <v>6545</v>
      </c>
      <c r="O49" s="136"/>
      <c r="P49" s="136"/>
    </row>
    <row r="50" spans="1:16">
      <c r="A50" s="136" t="s">
        <v>59</v>
      </c>
      <c r="B50" s="136" t="e">
        <f>NA()</f>
        <v>#N/A</v>
      </c>
      <c r="C50" s="136">
        <f>IF(ISNUMBER('実質公債費比率（分子）の構造'!K$53),'実質公債費比率（分子）の構造'!K$53,NA())</f>
        <v>3676</v>
      </c>
      <c r="D50" s="136" t="e">
        <f>NA()</f>
        <v>#N/A</v>
      </c>
      <c r="E50" s="136" t="e">
        <f>NA()</f>
        <v>#N/A</v>
      </c>
      <c r="F50" s="136">
        <f>IF(ISNUMBER('実質公債費比率（分子）の構造'!L$53),'実質公債費比率（分子）の構造'!L$53,NA())</f>
        <v>3464</v>
      </c>
      <c r="G50" s="136" t="e">
        <f>NA()</f>
        <v>#N/A</v>
      </c>
      <c r="H50" s="136" t="e">
        <f>NA()</f>
        <v>#N/A</v>
      </c>
      <c r="I50" s="136">
        <f>IF(ISNUMBER('実質公債費比率（分子）の構造'!M$53),'実質公債費比率（分子）の構造'!M$53,NA())</f>
        <v>3252</v>
      </c>
      <c r="J50" s="136" t="e">
        <f>NA()</f>
        <v>#N/A</v>
      </c>
      <c r="K50" s="136" t="e">
        <f>NA()</f>
        <v>#N/A</v>
      </c>
      <c r="L50" s="136">
        <f>IF(ISNUMBER('実質公債費比率（分子）の構造'!N$53),'実質公債費比率（分子）の構造'!N$53,NA())</f>
        <v>2985</v>
      </c>
      <c r="M50" s="136" t="e">
        <f>NA()</f>
        <v>#N/A</v>
      </c>
      <c r="N50" s="136" t="e">
        <f>NA()</f>
        <v>#N/A</v>
      </c>
      <c r="O50" s="136">
        <f>IF(ISNUMBER('実質公債費比率（分子）の構造'!O$53),'実質公債費比率（分子）の構造'!O$53,NA())</f>
        <v>3211</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60332</v>
      </c>
      <c r="E56" s="135"/>
      <c r="F56" s="135"/>
      <c r="G56" s="135">
        <f>'将来負担比率（分子）の構造'!J$51</f>
        <v>61405</v>
      </c>
      <c r="H56" s="135"/>
      <c r="I56" s="135"/>
      <c r="J56" s="135">
        <f>'将来負担比率（分子）の構造'!K$51</f>
        <v>61034</v>
      </c>
      <c r="K56" s="135"/>
      <c r="L56" s="135"/>
      <c r="M56" s="135">
        <f>'将来負担比率（分子）の構造'!L$51</f>
        <v>59943</v>
      </c>
      <c r="N56" s="135"/>
      <c r="O56" s="135"/>
      <c r="P56" s="135">
        <f>'将来負担比率（分子）の構造'!M$51</f>
        <v>58832</v>
      </c>
    </row>
    <row r="57" spans="1:16">
      <c r="A57" s="135" t="s">
        <v>35</v>
      </c>
      <c r="B57" s="135"/>
      <c r="C57" s="135"/>
      <c r="D57" s="135">
        <f>'将来負担比率（分子）の構造'!I$50</f>
        <v>17335</v>
      </c>
      <c r="E57" s="135"/>
      <c r="F57" s="135"/>
      <c r="G57" s="135">
        <f>'将来負担比率（分子）の構造'!J$50</f>
        <v>15832</v>
      </c>
      <c r="H57" s="135"/>
      <c r="I57" s="135"/>
      <c r="J57" s="135">
        <f>'将来負担比率（分子）の構造'!K$50</f>
        <v>15593</v>
      </c>
      <c r="K57" s="135"/>
      <c r="L57" s="135"/>
      <c r="M57" s="135">
        <f>'将来負担比率（分子）の構造'!L$50</f>
        <v>14251</v>
      </c>
      <c r="N57" s="135"/>
      <c r="O57" s="135"/>
      <c r="P57" s="135">
        <f>'将来負担比率（分子）の構造'!M$50</f>
        <v>14377</v>
      </c>
    </row>
    <row r="58" spans="1:16">
      <c r="A58" s="135" t="s">
        <v>34</v>
      </c>
      <c r="B58" s="135"/>
      <c r="C58" s="135"/>
      <c r="D58" s="135">
        <f>'将来負担比率（分子）の構造'!I$49</f>
        <v>3561</v>
      </c>
      <c r="E58" s="135"/>
      <c r="F58" s="135"/>
      <c r="G58" s="135">
        <f>'将来負担比率（分子）の構造'!J$49</f>
        <v>3685</v>
      </c>
      <c r="H58" s="135"/>
      <c r="I58" s="135"/>
      <c r="J58" s="135">
        <f>'将来負担比率（分子）の構造'!K$49</f>
        <v>4208</v>
      </c>
      <c r="K58" s="135"/>
      <c r="L58" s="135"/>
      <c r="M58" s="135">
        <f>'将来負担比率（分子）の構造'!L$49</f>
        <v>4650</v>
      </c>
      <c r="N58" s="135"/>
      <c r="O58" s="135"/>
      <c r="P58" s="135">
        <f>'将来負担比率（分子）の構造'!M$49</f>
        <v>4974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239</v>
      </c>
      <c r="C61" s="135"/>
      <c r="D61" s="135"/>
      <c r="E61" s="135">
        <f>'将来負担比率（分子）の構造'!J$46</f>
        <v>167</v>
      </c>
      <c r="F61" s="135"/>
      <c r="G61" s="135"/>
      <c r="H61" s="135">
        <f>'将来負担比率（分子）の構造'!K$46</f>
        <v>447</v>
      </c>
      <c r="I61" s="135"/>
      <c r="J61" s="135"/>
      <c r="K61" s="135">
        <f>'将来負担比率（分子）の構造'!L$46</f>
        <v>5</v>
      </c>
      <c r="L61" s="135"/>
      <c r="M61" s="135"/>
      <c r="N61" s="135">
        <f>'将来負担比率（分子）の構造'!M$46</f>
        <v>314</v>
      </c>
      <c r="O61" s="135"/>
      <c r="P61" s="135"/>
    </row>
    <row r="62" spans="1:16">
      <c r="A62" s="135" t="s">
        <v>29</v>
      </c>
      <c r="B62" s="135">
        <f>'将来負担比率（分子）の構造'!I$45</f>
        <v>6224</v>
      </c>
      <c r="C62" s="135"/>
      <c r="D62" s="135"/>
      <c r="E62" s="135">
        <f>'将来負担比率（分子）の構造'!J$45</f>
        <v>5587</v>
      </c>
      <c r="F62" s="135"/>
      <c r="G62" s="135"/>
      <c r="H62" s="135">
        <f>'将来負担比率（分子）の構造'!K$45</f>
        <v>5190</v>
      </c>
      <c r="I62" s="135"/>
      <c r="J62" s="135"/>
      <c r="K62" s="135">
        <f>'将来負担比率（分子）の構造'!L$45</f>
        <v>4677</v>
      </c>
      <c r="L62" s="135"/>
      <c r="M62" s="135"/>
      <c r="N62" s="135">
        <f>'将来負担比率（分子）の構造'!M$45</f>
        <v>4473</v>
      </c>
      <c r="O62" s="135"/>
      <c r="P62" s="135"/>
    </row>
    <row r="63" spans="1:16">
      <c r="A63" s="135" t="s">
        <v>28</v>
      </c>
      <c r="B63" s="135">
        <f>'将来負担比率（分子）の構造'!I$44</f>
        <v>26</v>
      </c>
      <c r="C63" s="135"/>
      <c r="D63" s="135"/>
      <c r="E63" s="135">
        <f>'将来負担比率（分子）の構造'!J$44</f>
        <v>23</v>
      </c>
      <c r="F63" s="135"/>
      <c r="G63" s="135"/>
      <c r="H63" s="135">
        <f>'将来負担比率（分子）の構造'!K$44</f>
        <v>20</v>
      </c>
      <c r="I63" s="135"/>
      <c r="J63" s="135"/>
      <c r="K63" s="135">
        <f>'将来負担比率（分子）の構造'!L$44</f>
        <v>17</v>
      </c>
      <c r="L63" s="135"/>
      <c r="M63" s="135"/>
      <c r="N63" s="135">
        <f>'将来負担比率（分子）の構造'!M$44</f>
        <v>12</v>
      </c>
      <c r="O63" s="135"/>
      <c r="P63" s="135"/>
    </row>
    <row r="64" spans="1:16">
      <c r="A64" s="135" t="s">
        <v>27</v>
      </c>
      <c r="B64" s="135">
        <f>'将来負担比率（分子）の構造'!I$43</f>
        <v>42415</v>
      </c>
      <c r="C64" s="135"/>
      <c r="D64" s="135"/>
      <c r="E64" s="135">
        <f>'将来負担比率（分子）の構造'!J$43</f>
        <v>41206</v>
      </c>
      <c r="F64" s="135"/>
      <c r="G64" s="135"/>
      <c r="H64" s="135">
        <f>'将来負担比率（分子）の構造'!K$43</f>
        <v>40722</v>
      </c>
      <c r="I64" s="135"/>
      <c r="J64" s="135"/>
      <c r="K64" s="135">
        <f>'将来負担比率（分子）の構造'!L$43</f>
        <v>40291</v>
      </c>
      <c r="L64" s="135"/>
      <c r="M64" s="135"/>
      <c r="N64" s="135">
        <f>'将来負担比率（分子）の構造'!M$43</f>
        <v>39245</v>
      </c>
      <c r="O64" s="135"/>
      <c r="P64" s="135"/>
    </row>
    <row r="65" spans="1:16">
      <c r="A65" s="135" t="s">
        <v>26</v>
      </c>
      <c r="B65" s="135">
        <f>'将来負担比率（分子）の構造'!I$42</f>
        <v>3329</v>
      </c>
      <c r="C65" s="135"/>
      <c r="D65" s="135"/>
      <c r="E65" s="135">
        <f>'将来負担比率（分子）の構造'!J$42</f>
        <v>2530</v>
      </c>
      <c r="F65" s="135"/>
      <c r="G65" s="135"/>
      <c r="H65" s="135">
        <f>'将来負担比率（分子）の構造'!K$42</f>
        <v>2178</v>
      </c>
      <c r="I65" s="135"/>
      <c r="J65" s="135"/>
      <c r="K65" s="135">
        <f>'将来負担比率（分子）の構造'!L$42</f>
        <v>1847</v>
      </c>
      <c r="L65" s="135"/>
      <c r="M65" s="135"/>
      <c r="N65" s="135">
        <f>'将来負担比率（分子）の構造'!M$42</f>
        <v>1659</v>
      </c>
      <c r="O65" s="135"/>
      <c r="P65" s="135"/>
    </row>
    <row r="66" spans="1:16">
      <c r="A66" s="135" t="s">
        <v>25</v>
      </c>
      <c r="B66" s="135">
        <f>'将来負担比率（分子）の構造'!I$41</f>
        <v>70541</v>
      </c>
      <c r="C66" s="135"/>
      <c r="D66" s="135"/>
      <c r="E66" s="135">
        <f>'将来負担比率（分子）の構造'!J$41</f>
        <v>70905</v>
      </c>
      <c r="F66" s="135"/>
      <c r="G66" s="135"/>
      <c r="H66" s="135">
        <f>'将来負担比率（分子）の構造'!K$41</f>
        <v>70660</v>
      </c>
      <c r="I66" s="135"/>
      <c r="J66" s="135"/>
      <c r="K66" s="135">
        <f>'将来負担比率（分子）の構造'!L$41</f>
        <v>68824</v>
      </c>
      <c r="L66" s="135"/>
      <c r="M66" s="135"/>
      <c r="N66" s="135">
        <f>'将来負担比率（分子）の構造'!M$41</f>
        <v>66589</v>
      </c>
      <c r="O66" s="135"/>
      <c r="P66" s="135"/>
    </row>
    <row r="67" spans="1:16">
      <c r="A67" s="135" t="s">
        <v>63</v>
      </c>
      <c r="B67" s="135" t="e">
        <f>NA()</f>
        <v>#N/A</v>
      </c>
      <c r="C67" s="135">
        <f>IF(ISNUMBER('将来負担比率（分子）の構造'!I$52), IF('将来負担比率（分子）の構造'!I$52 &lt; 0, 0, '将来負担比率（分子）の構造'!I$52), NA())</f>
        <v>41546</v>
      </c>
      <c r="D67" s="135" t="e">
        <f>NA()</f>
        <v>#N/A</v>
      </c>
      <c r="E67" s="135" t="e">
        <f>NA()</f>
        <v>#N/A</v>
      </c>
      <c r="F67" s="135">
        <f>IF(ISNUMBER('将来負担比率（分子）の構造'!J$52), IF('将来負担比率（分子）の構造'!J$52 &lt; 0, 0, '将来負担比率（分子）の構造'!J$52), NA())</f>
        <v>39496</v>
      </c>
      <c r="G67" s="135" t="e">
        <f>NA()</f>
        <v>#N/A</v>
      </c>
      <c r="H67" s="135" t="e">
        <f>NA()</f>
        <v>#N/A</v>
      </c>
      <c r="I67" s="135">
        <f>IF(ISNUMBER('将来負担比率（分子）の構造'!K$52), IF('将来負担比率（分子）の構造'!K$52 &lt; 0, 0, '将来負担比率（分子）の構造'!K$52), NA())</f>
        <v>38383</v>
      </c>
      <c r="J67" s="135" t="e">
        <f>NA()</f>
        <v>#N/A</v>
      </c>
      <c r="K67" s="135" t="e">
        <f>NA()</f>
        <v>#N/A</v>
      </c>
      <c r="L67" s="135">
        <f>IF(ISNUMBER('将来負担比率（分子）の構造'!L$52), IF('将来負担比率（分子）の構造'!L$52 &lt; 0, 0, '将来負担比率（分子）の構造'!L$52), NA())</f>
        <v>36817</v>
      </c>
      <c r="M67" s="135" t="e">
        <f>NA()</f>
        <v>#N/A</v>
      </c>
      <c r="N67" s="135" t="e">
        <f>NA()</f>
        <v>#N/A</v>
      </c>
      <c r="O67" s="135">
        <f>IF(ISNUMBER('将来負担比率（分子）の構造'!M$52), IF('将来負担比率（分子）の構造'!M$52 &lt; 0, 0, '将来負担比率（分子）の構造'!M$52), NA())</f>
        <v>34108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Z32" sqref="Z32:AC32"/>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15884753</v>
      </c>
      <c r="S5" s="613"/>
      <c r="T5" s="613"/>
      <c r="U5" s="613"/>
      <c r="V5" s="613"/>
      <c r="W5" s="613"/>
      <c r="X5" s="613"/>
      <c r="Y5" s="614"/>
      <c r="Z5" s="615">
        <v>37.700000000000003</v>
      </c>
      <c r="AA5" s="615"/>
      <c r="AB5" s="615"/>
      <c r="AC5" s="615"/>
      <c r="AD5" s="616">
        <v>14994601</v>
      </c>
      <c r="AE5" s="616"/>
      <c r="AF5" s="616"/>
      <c r="AG5" s="616"/>
      <c r="AH5" s="616"/>
      <c r="AI5" s="616"/>
      <c r="AJ5" s="616"/>
      <c r="AK5" s="616"/>
      <c r="AL5" s="617">
        <v>62.6</v>
      </c>
      <c r="AM5" s="618"/>
      <c r="AN5" s="618"/>
      <c r="AO5" s="619"/>
      <c r="AP5" s="609" t="s">
        <v>205</v>
      </c>
      <c r="AQ5" s="610"/>
      <c r="AR5" s="610"/>
      <c r="AS5" s="610"/>
      <c r="AT5" s="610"/>
      <c r="AU5" s="610"/>
      <c r="AV5" s="610"/>
      <c r="AW5" s="610"/>
      <c r="AX5" s="610"/>
      <c r="AY5" s="610"/>
      <c r="AZ5" s="610"/>
      <c r="BA5" s="610"/>
      <c r="BB5" s="610"/>
      <c r="BC5" s="610"/>
      <c r="BD5" s="610"/>
      <c r="BE5" s="610"/>
      <c r="BF5" s="611"/>
      <c r="BG5" s="623">
        <v>14947706</v>
      </c>
      <c r="BH5" s="624"/>
      <c r="BI5" s="624"/>
      <c r="BJ5" s="624"/>
      <c r="BK5" s="624"/>
      <c r="BL5" s="624"/>
      <c r="BM5" s="624"/>
      <c r="BN5" s="625"/>
      <c r="BO5" s="626">
        <v>94.1</v>
      </c>
      <c r="BP5" s="626"/>
      <c r="BQ5" s="626"/>
      <c r="BR5" s="626"/>
      <c r="BS5" s="627">
        <v>286938</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364734</v>
      </c>
      <c r="S6" s="624"/>
      <c r="T6" s="624"/>
      <c r="U6" s="624"/>
      <c r="V6" s="624"/>
      <c r="W6" s="624"/>
      <c r="X6" s="624"/>
      <c r="Y6" s="625"/>
      <c r="Z6" s="626">
        <v>0.9</v>
      </c>
      <c r="AA6" s="626"/>
      <c r="AB6" s="626"/>
      <c r="AC6" s="626"/>
      <c r="AD6" s="627">
        <v>364734</v>
      </c>
      <c r="AE6" s="627"/>
      <c r="AF6" s="627"/>
      <c r="AG6" s="627"/>
      <c r="AH6" s="627"/>
      <c r="AI6" s="627"/>
      <c r="AJ6" s="627"/>
      <c r="AK6" s="627"/>
      <c r="AL6" s="628">
        <v>1.5</v>
      </c>
      <c r="AM6" s="629"/>
      <c r="AN6" s="629"/>
      <c r="AO6" s="630"/>
      <c r="AP6" s="620" t="s">
        <v>210</v>
      </c>
      <c r="AQ6" s="621"/>
      <c r="AR6" s="621"/>
      <c r="AS6" s="621"/>
      <c r="AT6" s="621"/>
      <c r="AU6" s="621"/>
      <c r="AV6" s="621"/>
      <c r="AW6" s="621"/>
      <c r="AX6" s="621"/>
      <c r="AY6" s="621"/>
      <c r="AZ6" s="621"/>
      <c r="BA6" s="621"/>
      <c r="BB6" s="621"/>
      <c r="BC6" s="621"/>
      <c r="BD6" s="621"/>
      <c r="BE6" s="621"/>
      <c r="BF6" s="622"/>
      <c r="BG6" s="623">
        <v>14947706</v>
      </c>
      <c r="BH6" s="624"/>
      <c r="BI6" s="624"/>
      <c r="BJ6" s="624"/>
      <c r="BK6" s="624"/>
      <c r="BL6" s="624"/>
      <c r="BM6" s="624"/>
      <c r="BN6" s="625"/>
      <c r="BO6" s="626">
        <v>94.1</v>
      </c>
      <c r="BP6" s="626"/>
      <c r="BQ6" s="626"/>
      <c r="BR6" s="626"/>
      <c r="BS6" s="627">
        <v>286938</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391258</v>
      </c>
      <c r="CS6" s="624"/>
      <c r="CT6" s="624"/>
      <c r="CU6" s="624"/>
      <c r="CV6" s="624"/>
      <c r="CW6" s="624"/>
      <c r="CX6" s="624"/>
      <c r="CY6" s="625"/>
      <c r="CZ6" s="626">
        <v>0.9</v>
      </c>
      <c r="DA6" s="626"/>
      <c r="DB6" s="626"/>
      <c r="DC6" s="626"/>
      <c r="DD6" s="632" t="s">
        <v>212</v>
      </c>
      <c r="DE6" s="624"/>
      <c r="DF6" s="624"/>
      <c r="DG6" s="624"/>
      <c r="DH6" s="624"/>
      <c r="DI6" s="624"/>
      <c r="DJ6" s="624"/>
      <c r="DK6" s="624"/>
      <c r="DL6" s="624"/>
      <c r="DM6" s="624"/>
      <c r="DN6" s="624"/>
      <c r="DO6" s="624"/>
      <c r="DP6" s="625"/>
      <c r="DQ6" s="632">
        <v>391098</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30817</v>
      </c>
      <c r="S7" s="624"/>
      <c r="T7" s="624"/>
      <c r="U7" s="624"/>
      <c r="V7" s="624"/>
      <c r="W7" s="624"/>
      <c r="X7" s="624"/>
      <c r="Y7" s="625"/>
      <c r="Z7" s="626">
        <v>0.1</v>
      </c>
      <c r="AA7" s="626"/>
      <c r="AB7" s="626"/>
      <c r="AC7" s="626"/>
      <c r="AD7" s="627">
        <v>30817</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7424934</v>
      </c>
      <c r="BH7" s="624"/>
      <c r="BI7" s="624"/>
      <c r="BJ7" s="624"/>
      <c r="BK7" s="624"/>
      <c r="BL7" s="624"/>
      <c r="BM7" s="624"/>
      <c r="BN7" s="625"/>
      <c r="BO7" s="626">
        <v>46.7</v>
      </c>
      <c r="BP7" s="626"/>
      <c r="BQ7" s="626"/>
      <c r="BR7" s="626"/>
      <c r="BS7" s="627">
        <v>286938</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3557631</v>
      </c>
      <c r="CS7" s="624"/>
      <c r="CT7" s="624"/>
      <c r="CU7" s="624"/>
      <c r="CV7" s="624"/>
      <c r="CW7" s="624"/>
      <c r="CX7" s="624"/>
      <c r="CY7" s="625"/>
      <c r="CZ7" s="626">
        <v>8.6</v>
      </c>
      <c r="DA7" s="626"/>
      <c r="DB7" s="626"/>
      <c r="DC7" s="626"/>
      <c r="DD7" s="632">
        <v>199257</v>
      </c>
      <c r="DE7" s="624"/>
      <c r="DF7" s="624"/>
      <c r="DG7" s="624"/>
      <c r="DH7" s="624"/>
      <c r="DI7" s="624"/>
      <c r="DJ7" s="624"/>
      <c r="DK7" s="624"/>
      <c r="DL7" s="624"/>
      <c r="DM7" s="624"/>
      <c r="DN7" s="624"/>
      <c r="DO7" s="624"/>
      <c r="DP7" s="625"/>
      <c r="DQ7" s="632">
        <v>2701984</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72181</v>
      </c>
      <c r="S8" s="624"/>
      <c r="T8" s="624"/>
      <c r="U8" s="624"/>
      <c r="V8" s="624"/>
      <c r="W8" s="624"/>
      <c r="X8" s="624"/>
      <c r="Y8" s="625"/>
      <c r="Z8" s="626">
        <v>0.2</v>
      </c>
      <c r="AA8" s="626"/>
      <c r="AB8" s="626"/>
      <c r="AC8" s="626"/>
      <c r="AD8" s="627">
        <v>72181</v>
      </c>
      <c r="AE8" s="627"/>
      <c r="AF8" s="627"/>
      <c r="AG8" s="627"/>
      <c r="AH8" s="627"/>
      <c r="AI8" s="627"/>
      <c r="AJ8" s="627"/>
      <c r="AK8" s="627"/>
      <c r="AL8" s="628">
        <v>0.3</v>
      </c>
      <c r="AM8" s="629"/>
      <c r="AN8" s="629"/>
      <c r="AO8" s="630"/>
      <c r="AP8" s="620" t="s">
        <v>217</v>
      </c>
      <c r="AQ8" s="621"/>
      <c r="AR8" s="621"/>
      <c r="AS8" s="621"/>
      <c r="AT8" s="621"/>
      <c r="AU8" s="621"/>
      <c r="AV8" s="621"/>
      <c r="AW8" s="621"/>
      <c r="AX8" s="621"/>
      <c r="AY8" s="621"/>
      <c r="AZ8" s="621"/>
      <c r="BA8" s="621"/>
      <c r="BB8" s="621"/>
      <c r="BC8" s="621"/>
      <c r="BD8" s="621"/>
      <c r="BE8" s="621"/>
      <c r="BF8" s="622"/>
      <c r="BG8" s="623">
        <v>192108</v>
      </c>
      <c r="BH8" s="624"/>
      <c r="BI8" s="624"/>
      <c r="BJ8" s="624"/>
      <c r="BK8" s="624"/>
      <c r="BL8" s="624"/>
      <c r="BM8" s="624"/>
      <c r="BN8" s="625"/>
      <c r="BO8" s="626">
        <v>1.2</v>
      </c>
      <c r="BP8" s="626"/>
      <c r="BQ8" s="626"/>
      <c r="BR8" s="626"/>
      <c r="BS8" s="632" t="s">
        <v>110</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14153108</v>
      </c>
      <c r="CS8" s="624"/>
      <c r="CT8" s="624"/>
      <c r="CU8" s="624"/>
      <c r="CV8" s="624"/>
      <c r="CW8" s="624"/>
      <c r="CX8" s="624"/>
      <c r="CY8" s="625"/>
      <c r="CZ8" s="626">
        <v>34.299999999999997</v>
      </c>
      <c r="DA8" s="626"/>
      <c r="DB8" s="626"/>
      <c r="DC8" s="626"/>
      <c r="DD8" s="632">
        <v>504298</v>
      </c>
      <c r="DE8" s="624"/>
      <c r="DF8" s="624"/>
      <c r="DG8" s="624"/>
      <c r="DH8" s="624"/>
      <c r="DI8" s="624"/>
      <c r="DJ8" s="624"/>
      <c r="DK8" s="624"/>
      <c r="DL8" s="624"/>
      <c r="DM8" s="624"/>
      <c r="DN8" s="624"/>
      <c r="DO8" s="624"/>
      <c r="DP8" s="625"/>
      <c r="DQ8" s="632">
        <v>6964819</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75900</v>
      </c>
      <c r="S9" s="624"/>
      <c r="T9" s="624"/>
      <c r="U9" s="624"/>
      <c r="V9" s="624"/>
      <c r="W9" s="624"/>
      <c r="X9" s="624"/>
      <c r="Y9" s="625"/>
      <c r="Z9" s="626">
        <v>0.2</v>
      </c>
      <c r="AA9" s="626"/>
      <c r="AB9" s="626"/>
      <c r="AC9" s="626"/>
      <c r="AD9" s="627">
        <v>75900</v>
      </c>
      <c r="AE9" s="627"/>
      <c r="AF9" s="627"/>
      <c r="AG9" s="627"/>
      <c r="AH9" s="627"/>
      <c r="AI9" s="627"/>
      <c r="AJ9" s="627"/>
      <c r="AK9" s="627"/>
      <c r="AL9" s="628">
        <v>0.3</v>
      </c>
      <c r="AM9" s="629"/>
      <c r="AN9" s="629"/>
      <c r="AO9" s="630"/>
      <c r="AP9" s="620" t="s">
        <v>220</v>
      </c>
      <c r="AQ9" s="621"/>
      <c r="AR9" s="621"/>
      <c r="AS9" s="621"/>
      <c r="AT9" s="621"/>
      <c r="AU9" s="621"/>
      <c r="AV9" s="621"/>
      <c r="AW9" s="621"/>
      <c r="AX9" s="621"/>
      <c r="AY9" s="621"/>
      <c r="AZ9" s="621"/>
      <c r="BA9" s="621"/>
      <c r="BB9" s="621"/>
      <c r="BC9" s="621"/>
      <c r="BD9" s="621"/>
      <c r="BE9" s="621"/>
      <c r="BF9" s="622"/>
      <c r="BG9" s="623">
        <v>5309667</v>
      </c>
      <c r="BH9" s="624"/>
      <c r="BI9" s="624"/>
      <c r="BJ9" s="624"/>
      <c r="BK9" s="624"/>
      <c r="BL9" s="624"/>
      <c r="BM9" s="624"/>
      <c r="BN9" s="625"/>
      <c r="BO9" s="626">
        <v>33.4</v>
      </c>
      <c r="BP9" s="626"/>
      <c r="BQ9" s="626"/>
      <c r="BR9" s="626"/>
      <c r="BS9" s="632" t="s">
        <v>110</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2427049</v>
      </c>
      <c r="CS9" s="624"/>
      <c r="CT9" s="624"/>
      <c r="CU9" s="624"/>
      <c r="CV9" s="624"/>
      <c r="CW9" s="624"/>
      <c r="CX9" s="624"/>
      <c r="CY9" s="625"/>
      <c r="CZ9" s="626">
        <v>5.9</v>
      </c>
      <c r="DA9" s="626"/>
      <c r="DB9" s="626"/>
      <c r="DC9" s="626"/>
      <c r="DD9" s="632">
        <v>254968</v>
      </c>
      <c r="DE9" s="624"/>
      <c r="DF9" s="624"/>
      <c r="DG9" s="624"/>
      <c r="DH9" s="624"/>
      <c r="DI9" s="624"/>
      <c r="DJ9" s="624"/>
      <c r="DK9" s="624"/>
      <c r="DL9" s="624"/>
      <c r="DM9" s="624"/>
      <c r="DN9" s="624"/>
      <c r="DO9" s="624"/>
      <c r="DP9" s="625"/>
      <c r="DQ9" s="632">
        <v>2154194</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2238817</v>
      </c>
      <c r="S10" s="624"/>
      <c r="T10" s="624"/>
      <c r="U10" s="624"/>
      <c r="V10" s="624"/>
      <c r="W10" s="624"/>
      <c r="X10" s="624"/>
      <c r="Y10" s="625"/>
      <c r="Z10" s="626">
        <v>5.3</v>
      </c>
      <c r="AA10" s="626"/>
      <c r="AB10" s="626"/>
      <c r="AC10" s="626"/>
      <c r="AD10" s="627">
        <v>2238817</v>
      </c>
      <c r="AE10" s="627"/>
      <c r="AF10" s="627"/>
      <c r="AG10" s="627"/>
      <c r="AH10" s="627"/>
      <c r="AI10" s="627"/>
      <c r="AJ10" s="627"/>
      <c r="AK10" s="627"/>
      <c r="AL10" s="628">
        <v>9.3000000000000007</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312211</v>
      </c>
      <c r="BH10" s="624"/>
      <c r="BI10" s="624"/>
      <c r="BJ10" s="624"/>
      <c r="BK10" s="624"/>
      <c r="BL10" s="624"/>
      <c r="BM10" s="624"/>
      <c r="BN10" s="625"/>
      <c r="BO10" s="626">
        <v>2</v>
      </c>
      <c r="BP10" s="626"/>
      <c r="BQ10" s="626"/>
      <c r="BR10" s="626"/>
      <c r="BS10" s="632" t="s">
        <v>110</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14887</v>
      </c>
      <c r="CS10" s="624"/>
      <c r="CT10" s="624"/>
      <c r="CU10" s="624"/>
      <c r="CV10" s="624"/>
      <c r="CW10" s="624"/>
      <c r="CX10" s="624"/>
      <c r="CY10" s="625"/>
      <c r="CZ10" s="626">
        <v>0</v>
      </c>
      <c r="DA10" s="626"/>
      <c r="DB10" s="626"/>
      <c r="DC10" s="626"/>
      <c r="DD10" s="632" t="s">
        <v>110</v>
      </c>
      <c r="DE10" s="624"/>
      <c r="DF10" s="624"/>
      <c r="DG10" s="624"/>
      <c r="DH10" s="624"/>
      <c r="DI10" s="624"/>
      <c r="DJ10" s="624"/>
      <c r="DK10" s="624"/>
      <c r="DL10" s="624"/>
      <c r="DM10" s="624"/>
      <c r="DN10" s="624"/>
      <c r="DO10" s="624"/>
      <c r="DP10" s="625"/>
      <c r="DQ10" s="632">
        <v>10396</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69777</v>
      </c>
      <c r="S11" s="624"/>
      <c r="T11" s="624"/>
      <c r="U11" s="624"/>
      <c r="V11" s="624"/>
      <c r="W11" s="624"/>
      <c r="X11" s="624"/>
      <c r="Y11" s="625"/>
      <c r="Z11" s="626">
        <v>0.2</v>
      </c>
      <c r="AA11" s="626"/>
      <c r="AB11" s="626"/>
      <c r="AC11" s="626"/>
      <c r="AD11" s="627">
        <v>69777</v>
      </c>
      <c r="AE11" s="627"/>
      <c r="AF11" s="627"/>
      <c r="AG11" s="627"/>
      <c r="AH11" s="627"/>
      <c r="AI11" s="627"/>
      <c r="AJ11" s="627"/>
      <c r="AK11" s="627"/>
      <c r="AL11" s="628">
        <v>0.3</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1610948</v>
      </c>
      <c r="BH11" s="624"/>
      <c r="BI11" s="624"/>
      <c r="BJ11" s="624"/>
      <c r="BK11" s="624"/>
      <c r="BL11" s="624"/>
      <c r="BM11" s="624"/>
      <c r="BN11" s="625"/>
      <c r="BO11" s="626">
        <v>10.1</v>
      </c>
      <c r="BP11" s="626"/>
      <c r="BQ11" s="626"/>
      <c r="BR11" s="626"/>
      <c r="BS11" s="632">
        <v>286938</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1422296</v>
      </c>
      <c r="CS11" s="624"/>
      <c r="CT11" s="624"/>
      <c r="CU11" s="624"/>
      <c r="CV11" s="624"/>
      <c r="CW11" s="624"/>
      <c r="CX11" s="624"/>
      <c r="CY11" s="625"/>
      <c r="CZ11" s="626">
        <v>3.4</v>
      </c>
      <c r="DA11" s="626"/>
      <c r="DB11" s="626"/>
      <c r="DC11" s="626"/>
      <c r="DD11" s="632">
        <v>499973</v>
      </c>
      <c r="DE11" s="624"/>
      <c r="DF11" s="624"/>
      <c r="DG11" s="624"/>
      <c r="DH11" s="624"/>
      <c r="DI11" s="624"/>
      <c r="DJ11" s="624"/>
      <c r="DK11" s="624"/>
      <c r="DL11" s="624"/>
      <c r="DM11" s="624"/>
      <c r="DN11" s="624"/>
      <c r="DO11" s="624"/>
      <c r="DP11" s="625"/>
      <c r="DQ11" s="632">
        <v>730416</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6564732</v>
      </c>
      <c r="BH12" s="624"/>
      <c r="BI12" s="624"/>
      <c r="BJ12" s="624"/>
      <c r="BK12" s="624"/>
      <c r="BL12" s="624"/>
      <c r="BM12" s="624"/>
      <c r="BN12" s="625"/>
      <c r="BO12" s="626">
        <v>41.3</v>
      </c>
      <c r="BP12" s="626"/>
      <c r="BQ12" s="626"/>
      <c r="BR12" s="626"/>
      <c r="BS12" s="632" t="s">
        <v>110</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760136</v>
      </c>
      <c r="CS12" s="624"/>
      <c r="CT12" s="624"/>
      <c r="CU12" s="624"/>
      <c r="CV12" s="624"/>
      <c r="CW12" s="624"/>
      <c r="CX12" s="624"/>
      <c r="CY12" s="625"/>
      <c r="CZ12" s="626">
        <v>1.8</v>
      </c>
      <c r="DA12" s="626"/>
      <c r="DB12" s="626"/>
      <c r="DC12" s="626"/>
      <c r="DD12" s="632">
        <v>111537</v>
      </c>
      <c r="DE12" s="624"/>
      <c r="DF12" s="624"/>
      <c r="DG12" s="624"/>
      <c r="DH12" s="624"/>
      <c r="DI12" s="624"/>
      <c r="DJ12" s="624"/>
      <c r="DK12" s="624"/>
      <c r="DL12" s="624"/>
      <c r="DM12" s="624"/>
      <c r="DN12" s="624"/>
      <c r="DO12" s="624"/>
      <c r="DP12" s="625"/>
      <c r="DQ12" s="632">
        <v>576803</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84564</v>
      </c>
      <c r="S13" s="624"/>
      <c r="T13" s="624"/>
      <c r="U13" s="624"/>
      <c r="V13" s="624"/>
      <c r="W13" s="624"/>
      <c r="X13" s="624"/>
      <c r="Y13" s="625"/>
      <c r="Z13" s="626">
        <v>0.2</v>
      </c>
      <c r="AA13" s="626"/>
      <c r="AB13" s="626"/>
      <c r="AC13" s="626"/>
      <c r="AD13" s="627">
        <v>84564</v>
      </c>
      <c r="AE13" s="627"/>
      <c r="AF13" s="627"/>
      <c r="AG13" s="627"/>
      <c r="AH13" s="627"/>
      <c r="AI13" s="627"/>
      <c r="AJ13" s="627"/>
      <c r="AK13" s="627"/>
      <c r="AL13" s="628">
        <v>0.4</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6546464</v>
      </c>
      <c r="BH13" s="624"/>
      <c r="BI13" s="624"/>
      <c r="BJ13" s="624"/>
      <c r="BK13" s="624"/>
      <c r="BL13" s="624"/>
      <c r="BM13" s="624"/>
      <c r="BN13" s="625"/>
      <c r="BO13" s="626">
        <v>41.2</v>
      </c>
      <c r="BP13" s="626"/>
      <c r="BQ13" s="626"/>
      <c r="BR13" s="626"/>
      <c r="BS13" s="632" t="s">
        <v>110</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5278271</v>
      </c>
      <c r="CS13" s="624"/>
      <c r="CT13" s="624"/>
      <c r="CU13" s="624"/>
      <c r="CV13" s="624"/>
      <c r="CW13" s="624"/>
      <c r="CX13" s="624"/>
      <c r="CY13" s="625"/>
      <c r="CZ13" s="626">
        <v>12.8</v>
      </c>
      <c r="DA13" s="626"/>
      <c r="DB13" s="626"/>
      <c r="DC13" s="626"/>
      <c r="DD13" s="632">
        <v>2023327</v>
      </c>
      <c r="DE13" s="624"/>
      <c r="DF13" s="624"/>
      <c r="DG13" s="624"/>
      <c r="DH13" s="624"/>
      <c r="DI13" s="624"/>
      <c r="DJ13" s="624"/>
      <c r="DK13" s="624"/>
      <c r="DL13" s="624"/>
      <c r="DM13" s="624"/>
      <c r="DN13" s="624"/>
      <c r="DO13" s="624"/>
      <c r="DP13" s="625"/>
      <c r="DQ13" s="632">
        <v>3869732</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220865</v>
      </c>
      <c r="BH14" s="624"/>
      <c r="BI14" s="624"/>
      <c r="BJ14" s="624"/>
      <c r="BK14" s="624"/>
      <c r="BL14" s="624"/>
      <c r="BM14" s="624"/>
      <c r="BN14" s="625"/>
      <c r="BO14" s="626">
        <v>1.4</v>
      </c>
      <c r="BP14" s="626"/>
      <c r="BQ14" s="626"/>
      <c r="BR14" s="626"/>
      <c r="BS14" s="632" t="s">
        <v>110</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2501749</v>
      </c>
      <c r="CS14" s="624"/>
      <c r="CT14" s="624"/>
      <c r="CU14" s="624"/>
      <c r="CV14" s="624"/>
      <c r="CW14" s="624"/>
      <c r="CX14" s="624"/>
      <c r="CY14" s="625"/>
      <c r="CZ14" s="626">
        <v>6.1</v>
      </c>
      <c r="DA14" s="626"/>
      <c r="DB14" s="626"/>
      <c r="DC14" s="626"/>
      <c r="DD14" s="632">
        <v>1454302</v>
      </c>
      <c r="DE14" s="624"/>
      <c r="DF14" s="624"/>
      <c r="DG14" s="624"/>
      <c r="DH14" s="624"/>
      <c r="DI14" s="624"/>
      <c r="DJ14" s="624"/>
      <c r="DK14" s="624"/>
      <c r="DL14" s="624"/>
      <c r="DM14" s="624"/>
      <c r="DN14" s="624"/>
      <c r="DO14" s="624"/>
      <c r="DP14" s="625"/>
      <c r="DQ14" s="632">
        <v>1058592</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59825</v>
      </c>
      <c r="S15" s="624"/>
      <c r="T15" s="624"/>
      <c r="U15" s="624"/>
      <c r="V15" s="624"/>
      <c r="W15" s="624"/>
      <c r="X15" s="624"/>
      <c r="Y15" s="625"/>
      <c r="Z15" s="626">
        <v>0.1</v>
      </c>
      <c r="AA15" s="626"/>
      <c r="AB15" s="626"/>
      <c r="AC15" s="626"/>
      <c r="AD15" s="627">
        <v>59825</v>
      </c>
      <c r="AE15" s="627"/>
      <c r="AF15" s="627"/>
      <c r="AG15" s="627"/>
      <c r="AH15" s="627"/>
      <c r="AI15" s="627"/>
      <c r="AJ15" s="627"/>
      <c r="AK15" s="627"/>
      <c r="AL15" s="628">
        <v>0.2</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737175</v>
      </c>
      <c r="BH15" s="624"/>
      <c r="BI15" s="624"/>
      <c r="BJ15" s="624"/>
      <c r="BK15" s="624"/>
      <c r="BL15" s="624"/>
      <c r="BM15" s="624"/>
      <c r="BN15" s="625"/>
      <c r="BO15" s="626">
        <v>4.5999999999999996</v>
      </c>
      <c r="BP15" s="626"/>
      <c r="BQ15" s="626"/>
      <c r="BR15" s="626"/>
      <c r="BS15" s="632" t="s">
        <v>110</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4161416</v>
      </c>
      <c r="CS15" s="624"/>
      <c r="CT15" s="624"/>
      <c r="CU15" s="624"/>
      <c r="CV15" s="624"/>
      <c r="CW15" s="624"/>
      <c r="CX15" s="624"/>
      <c r="CY15" s="625"/>
      <c r="CZ15" s="626">
        <v>10.1</v>
      </c>
      <c r="DA15" s="626"/>
      <c r="DB15" s="626"/>
      <c r="DC15" s="626"/>
      <c r="DD15" s="632">
        <v>764078</v>
      </c>
      <c r="DE15" s="624"/>
      <c r="DF15" s="624"/>
      <c r="DG15" s="624"/>
      <c r="DH15" s="624"/>
      <c r="DI15" s="624"/>
      <c r="DJ15" s="624"/>
      <c r="DK15" s="624"/>
      <c r="DL15" s="624"/>
      <c r="DM15" s="624"/>
      <c r="DN15" s="624"/>
      <c r="DO15" s="624"/>
      <c r="DP15" s="625"/>
      <c r="DQ15" s="632">
        <v>3214783</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6328546</v>
      </c>
      <c r="S16" s="624"/>
      <c r="T16" s="624"/>
      <c r="U16" s="624"/>
      <c r="V16" s="624"/>
      <c r="W16" s="624"/>
      <c r="X16" s="624"/>
      <c r="Y16" s="625"/>
      <c r="Z16" s="626">
        <v>15</v>
      </c>
      <c r="AA16" s="626"/>
      <c r="AB16" s="626"/>
      <c r="AC16" s="626"/>
      <c r="AD16" s="627">
        <v>5625306</v>
      </c>
      <c r="AE16" s="627"/>
      <c r="AF16" s="627"/>
      <c r="AG16" s="627"/>
      <c r="AH16" s="627"/>
      <c r="AI16" s="627"/>
      <c r="AJ16" s="627"/>
      <c r="AK16" s="627"/>
      <c r="AL16" s="628">
        <v>23.5</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t="s">
        <v>110</v>
      </c>
      <c r="CS16" s="624"/>
      <c r="CT16" s="624"/>
      <c r="CU16" s="624"/>
      <c r="CV16" s="624"/>
      <c r="CW16" s="624"/>
      <c r="CX16" s="624"/>
      <c r="CY16" s="625"/>
      <c r="CZ16" s="626" t="s">
        <v>110</v>
      </c>
      <c r="DA16" s="626"/>
      <c r="DB16" s="626"/>
      <c r="DC16" s="626"/>
      <c r="DD16" s="632" t="s">
        <v>110</v>
      </c>
      <c r="DE16" s="624"/>
      <c r="DF16" s="624"/>
      <c r="DG16" s="624"/>
      <c r="DH16" s="624"/>
      <c r="DI16" s="624"/>
      <c r="DJ16" s="624"/>
      <c r="DK16" s="624"/>
      <c r="DL16" s="624"/>
      <c r="DM16" s="624"/>
      <c r="DN16" s="624"/>
      <c r="DO16" s="624"/>
      <c r="DP16" s="625"/>
      <c r="DQ16" s="632" t="s">
        <v>110</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5625306</v>
      </c>
      <c r="S17" s="624"/>
      <c r="T17" s="624"/>
      <c r="U17" s="624"/>
      <c r="V17" s="624"/>
      <c r="W17" s="624"/>
      <c r="X17" s="624"/>
      <c r="Y17" s="625"/>
      <c r="Z17" s="626">
        <v>13.3</v>
      </c>
      <c r="AA17" s="626"/>
      <c r="AB17" s="626"/>
      <c r="AC17" s="626"/>
      <c r="AD17" s="627">
        <v>5625306</v>
      </c>
      <c r="AE17" s="627"/>
      <c r="AF17" s="627"/>
      <c r="AG17" s="627"/>
      <c r="AH17" s="627"/>
      <c r="AI17" s="627"/>
      <c r="AJ17" s="627"/>
      <c r="AK17" s="627"/>
      <c r="AL17" s="628">
        <v>23.5</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6643885</v>
      </c>
      <c r="CS17" s="624"/>
      <c r="CT17" s="624"/>
      <c r="CU17" s="624"/>
      <c r="CV17" s="624"/>
      <c r="CW17" s="624"/>
      <c r="CX17" s="624"/>
      <c r="CY17" s="625"/>
      <c r="CZ17" s="626">
        <v>16.100000000000001</v>
      </c>
      <c r="DA17" s="626"/>
      <c r="DB17" s="626"/>
      <c r="DC17" s="626"/>
      <c r="DD17" s="632" t="s">
        <v>110</v>
      </c>
      <c r="DE17" s="624"/>
      <c r="DF17" s="624"/>
      <c r="DG17" s="624"/>
      <c r="DH17" s="624"/>
      <c r="DI17" s="624"/>
      <c r="DJ17" s="624"/>
      <c r="DK17" s="624"/>
      <c r="DL17" s="624"/>
      <c r="DM17" s="624"/>
      <c r="DN17" s="624"/>
      <c r="DO17" s="624"/>
      <c r="DP17" s="625"/>
      <c r="DQ17" s="632">
        <v>6469023</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703240</v>
      </c>
      <c r="S18" s="624"/>
      <c r="T18" s="624"/>
      <c r="U18" s="624"/>
      <c r="V18" s="624"/>
      <c r="W18" s="624"/>
      <c r="X18" s="624"/>
      <c r="Y18" s="625"/>
      <c r="Z18" s="626">
        <v>1.7</v>
      </c>
      <c r="AA18" s="626"/>
      <c r="AB18" s="626"/>
      <c r="AC18" s="626"/>
      <c r="AD18" s="627" t="s">
        <v>110</v>
      </c>
      <c r="AE18" s="627"/>
      <c r="AF18" s="627"/>
      <c r="AG18" s="627"/>
      <c r="AH18" s="627"/>
      <c r="AI18" s="627"/>
      <c r="AJ18" s="627"/>
      <c r="AK18" s="627"/>
      <c r="AL18" s="628" t="s">
        <v>110</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110</v>
      </c>
      <c r="S19" s="624"/>
      <c r="T19" s="624"/>
      <c r="U19" s="624"/>
      <c r="V19" s="624"/>
      <c r="W19" s="624"/>
      <c r="X19" s="624"/>
      <c r="Y19" s="625"/>
      <c r="Z19" s="626" t="s">
        <v>110</v>
      </c>
      <c r="AA19" s="626"/>
      <c r="AB19" s="626"/>
      <c r="AC19" s="626"/>
      <c r="AD19" s="627" t="s">
        <v>110</v>
      </c>
      <c r="AE19" s="627"/>
      <c r="AF19" s="627"/>
      <c r="AG19" s="627"/>
      <c r="AH19" s="627"/>
      <c r="AI19" s="627"/>
      <c r="AJ19" s="627"/>
      <c r="AK19" s="627"/>
      <c r="AL19" s="628" t="s">
        <v>110</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937047</v>
      </c>
      <c r="BH19" s="624"/>
      <c r="BI19" s="624"/>
      <c r="BJ19" s="624"/>
      <c r="BK19" s="624"/>
      <c r="BL19" s="624"/>
      <c r="BM19" s="624"/>
      <c r="BN19" s="625"/>
      <c r="BO19" s="626">
        <v>5.9</v>
      </c>
      <c r="BP19" s="626"/>
      <c r="BQ19" s="626"/>
      <c r="BR19" s="626"/>
      <c r="BS19" s="632" t="s">
        <v>110</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25209914</v>
      </c>
      <c r="S20" s="624"/>
      <c r="T20" s="624"/>
      <c r="U20" s="624"/>
      <c r="V20" s="624"/>
      <c r="W20" s="624"/>
      <c r="X20" s="624"/>
      <c r="Y20" s="625"/>
      <c r="Z20" s="626">
        <v>59.8</v>
      </c>
      <c r="AA20" s="626"/>
      <c r="AB20" s="626"/>
      <c r="AC20" s="626"/>
      <c r="AD20" s="627">
        <v>23616522</v>
      </c>
      <c r="AE20" s="627"/>
      <c r="AF20" s="627"/>
      <c r="AG20" s="627"/>
      <c r="AH20" s="627"/>
      <c r="AI20" s="627"/>
      <c r="AJ20" s="627"/>
      <c r="AK20" s="627"/>
      <c r="AL20" s="628">
        <v>98.6</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937047</v>
      </c>
      <c r="BH20" s="624"/>
      <c r="BI20" s="624"/>
      <c r="BJ20" s="624"/>
      <c r="BK20" s="624"/>
      <c r="BL20" s="624"/>
      <c r="BM20" s="624"/>
      <c r="BN20" s="625"/>
      <c r="BO20" s="626">
        <v>5.9</v>
      </c>
      <c r="BP20" s="626"/>
      <c r="BQ20" s="626"/>
      <c r="BR20" s="626"/>
      <c r="BS20" s="632" t="s">
        <v>110</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41311686</v>
      </c>
      <c r="CS20" s="624"/>
      <c r="CT20" s="624"/>
      <c r="CU20" s="624"/>
      <c r="CV20" s="624"/>
      <c r="CW20" s="624"/>
      <c r="CX20" s="624"/>
      <c r="CY20" s="625"/>
      <c r="CZ20" s="626">
        <v>100</v>
      </c>
      <c r="DA20" s="626"/>
      <c r="DB20" s="626"/>
      <c r="DC20" s="626"/>
      <c r="DD20" s="632">
        <v>5811740</v>
      </c>
      <c r="DE20" s="624"/>
      <c r="DF20" s="624"/>
      <c r="DG20" s="624"/>
      <c r="DH20" s="624"/>
      <c r="DI20" s="624"/>
      <c r="DJ20" s="624"/>
      <c r="DK20" s="624"/>
      <c r="DL20" s="624"/>
      <c r="DM20" s="624"/>
      <c r="DN20" s="624"/>
      <c r="DO20" s="624"/>
      <c r="DP20" s="625"/>
      <c r="DQ20" s="632">
        <v>28141840</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14187</v>
      </c>
      <c r="S21" s="624"/>
      <c r="T21" s="624"/>
      <c r="U21" s="624"/>
      <c r="V21" s="624"/>
      <c r="W21" s="624"/>
      <c r="X21" s="624"/>
      <c r="Y21" s="625"/>
      <c r="Z21" s="626">
        <v>0</v>
      </c>
      <c r="AA21" s="626"/>
      <c r="AB21" s="626"/>
      <c r="AC21" s="626"/>
      <c r="AD21" s="627">
        <v>14187</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46895</v>
      </c>
      <c r="BH21" s="624"/>
      <c r="BI21" s="624"/>
      <c r="BJ21" s="624"/>
      <c r="BK21" s="624"/>
      <c r="BL21" s="624"/>
      <c r="BM21" s="624"/>
      <c r="BN21" s="625"/>
      <c r="BO21" s="626">
        <v>0.3</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359714</v>
      </c>
      <c r="S22" s="624"/>
      <c r="T22" s="624"/>
      <c r="U22" s="624"/>
      <c r="V22" s="624"/>
      <c r="W22" s="624"/>
      <c r="X22" s="624"/>
      <c r="Y22" s="625"/>
      <c r="Z22" s="626">
        <v>0.9</v>
      </c>
      <c r="AA22" s="626"/>
      <c r="AB22" s="626"/>
      <c r="AC22" s="626"/>
      <c r="AD22" s="627" t="s">
        <v>110</v>
      </c>
      <c r="AE22" s="627"/>
      <c r="AF22" s="627"/>
      <c r="AG22" s="627"/>
      <c r="AH22" s="627"/>
      <c r="AI22" s="627"/>
      <c r="AJ22" s="627"/>
      <c r="AK22" s="627"/>
      <c r="AL22" s="628" t="s">
        <v>110</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474247</v>
      </c>
      <c r="S23" s="624"/>
      <c r="T23" s="624"/>
      <c r="U23" s="624"/>
      <c r="V23" s="624"/>
      <c r="W23" s="624"/>
      <c r="X23" s="624"/>
      <c r="Y23" s="625"/>
      <c r="Z23" s="626">
        <v>1.1000000000000001</v>
      </c>
      <c r="AA23" s="626"/>
      <c r="AB23" s="626"/>
      <c r="AC23" s="626"/>
      <c r="AD23" s="627">
        <v>54085</v>
      </c>
      <c r="AE23" s="627"/>
      <c r="AF23" s="627"/>
      <c r="AG23" s="627"/>
      <c r="AH23" s="627"/>
      <c r="AI23" s="627"/>
      <c r="AJ23" s="627"/>
      <c r="AK23" s="627"/>
      <c r="AL23" s="628">
        <v>0.2</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v>890152</v>
      </c>
      <c r="BH23" s="624"/>
      <c r="BI23" s="624"/>
      <c r="BJ23" s="624"/>
      <c r="BK23" s="624"/>
      <c r="BL23" s="624"/>
      <c r="BM23" s="624"/>
      <c r="BN23" s="625"/>
      <c r="BO23" s="626">
        <v>5.6</v>
      </c>
      <c r="BP23" s="626"/>
      <c r="BQ23" s="626"/>
      <c r="BR23" s="626"/>
      <c r="BS23" s="632" t="s">
        <v>110</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192334</v>
      </c>
      <c r="S24" s="624"/>
      <c r="T24" s="624"/>
      <c r="U24" s="624"/>
      <c r="V24" s="624"/>
      <c r="W24" s="624"/>
      <c r="X24" s="624"/>
      <c r="Y24" s="625"/>
      <c r="Z24" s="626">
        <v>0.5</v>
      </c>
      <c r="AA24" s="626"/>
      <c r="AB24" s="626"/>
      <c r="AC24" s="626"/>
      <c r="AD24" s="627" t="s">
        <v>110</v>
      </c>
      <c r="AE24" s="627"/>
      <c r="AF24" s="627"/>
      <c r="AG24" s="627"/>
      <c r="AH24" s="627"/>
      <c r="AI24" s="627"/>
      <c r="AJ24" s="627"/>
      <c r="AK24" s="627"/>
      <c r="AL24" s="628" t="s">
        <v>110</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20880268</v>
      </c>
      <c r="CS24" s="613"/>
      <c r="CT24" s="613"/>
      <c r="CU24" s="613"/>
      <c r="CV24" s="613"/>
      <c r="CW24" s="613"/>
      <c r="CX24" s="613"/>
      <c r="CY24" s="614"/>
      <c r="CZ24" s="652">
        <v>50.5</v>
      </c>
      <c r="DA24" s="653"/>
      <c r="DB24" s="653"/>
      <c r="DC24" s="654"/>
      <c r="DD24" s="651">
        <v>14396166</v>
      </c>
      <c r="DE24" s="613"/>
      <c r="DF24" s="613"/>
      <c r="DG24" s="613"/>
      <c r="DH24" s="613"/>
      <c r="DI24" s="613"/>
      <c r="DJ24" s="613"/>
      <c r="DK24" s="614"/>
      <c r="DL24" s="651">
        <v>14233086</v>
      </c>
      <c r="DM24" s="613"/>
      <c r="DN24" s="613"/>
      <c r="DO24" s="613"/>
      <c r="DP24" s="613"/>
      <c r="DQ24" s="613"/>
      <c r="DR24" s="613"/>
      <c r="DS24" s="613"/>
      <c r="DT24" s="613"/>
      <c r="DU24" s="613"/>
      <c r="DV24" s="614"/>
      <c r="DW24" s="617">
        <v>55</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7335646</v>
      </c>
      <c r="S25" s="624"/>
      <c r="T25" s="624"/>
      <c r="U25" s="624"/>
      <c r="V25" s="624"/>
      <c r="W25" s="624"/>
      <c r="X25" s="624"/>
      <c r="Y25" s="625"/>
      <c r="Z25" s="626">
        <v>17.399999999999999</v>
      </c>
      <c r="AA25" s="626"/>
      <c r="AB25" s="626"/>
      <c r="AC25" s="626"/>
      <c r="AD25" s="627" t="s">
        <v>110</v>
      </c>
      <c r="AE25" s="627"/>
      <c r="AF25" s="627"/>
      <c r="AG25" s="627"/>
      <c r="AH25" s="627"/>
      <c r="AI25" s="627"/>
      <c r="AJ25" s="627"/>
      <c r="AK25" s="627"/>
      <c r="AL25" s="628" t="s">
        <v>110</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5513530</v>
      </c>
      <c r="CS25" s="655"/>
      <c r="CT25" s="655"/>
      <c r="CU25" s="655"/>
      <c r="CV25" s="655"/>
      <c r="CW25" s="655"/>
      <c r="CX25" s="655"/>
      <c r="CY25" s="656"/>
      <c r="CZ25" s="657">
        <v>13.3</v>
      </c>
      <c r="DA25" s="658"/>
      <c r="DB25" s="658"/>
      <c r="DC25" s="659"/>
      <c r="DD25" s="632">
        <v>4935090</v>
      </c>
      <c r="DE25" s="655"/>
      <c r="DF25" s="655"/>
      <c r="DG25" s="655"/>
      <c r="DH25" s="655"/>
      <c r="DI25" s="655"/>
      <c r="DJ25" s="655"/>
      <c r="DK25" s="656"/>
      <c r="DL25" s="632">
        <v>4892180</v>
      </c>
      <c r="DM25" s="655"/>
      <c r="DN25" s="655"/>
      <c r="DO25" s="655"/>
      <c r="DP25" s="655"/>
      <c r="DQ25" s="655"/>
      <c r="DR25" s="655"/>
      <c r="DS25" s="655"/>
      <c r="DT25" s="655"/>
      <c r="DU25" s="655"/>
      <c r="DV25" s="656"/>
      <c r="DW25" s="628">
        <v>18.899999999999999</v>
      </c>
      <c r="DX25" s="649"/>
      <c r="DY25" s="649"/>
      <c r="DZ25" s="649"/>
      <c r="EA25" s="649"/>
      <c r="EB25" s="649"/>
      <c r="EC25" s="650"/>
    </row>
    <row r="26" spans="2:133" ht="11.25" customHeight="1">
      <c r="B26" s="660" t="s">
        <v>273</v>
      </c>
      <c r="C26" s="661"/>
      <c r="D26" s="661"/>
      <c r="E26" s="661"/>
      <c r="F26" s="661"/>
      <c r="G26" s="661"/>
      <c r="H26" s="661"/>
      <c r="I26" s="661"/>
      <c r="J26" s="661"/>
      <c r="K26" s="661"/>
      <c r="L26" s="661"/>
      <c r="M26" s="661"/>
      <c r="N26" s="661"/>
      <c r="O26" s="661"/>
      <c r="P26" s="661"/>
      <c r="Q26" s="662"/>
      <c r="R26" s="623">
        <v>268468</v>
      </c>
      <c r="S26" s="624"/>
      <c r="T26" s="624"/>
      <c r="U26" s="624"/>
      <c r="V26" s="624"/>
      <c r="W26" s="624"/>
      <c r="X26" s="624"/>
      <c r="Y26" s="625"/>
      <c r="Z26" s="626">
        <v>0.6</v>
      </c>
      <c r="AA26" s="626"/>
      <c r="AB26" s="626"/>
      <c r="AC26" s="626"/>
      <c r="AD26" s="627">
        <v>268468</v>
      </c>
      <c r="AE26" s="627"/>
      <c r="AF26" s="627"/>
      <c r="AG26" s="627"/>
      <c r="AH26" s="627"/>
      <c r="AI26" s="627"/>
      <c r="AJ26" s="627"/>
      <c r="AK26" s="627"/>
      <c r="AL26" s="628">
        <v>1.1000000000000001</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3781048</v>
      </c>
      <c r="CS26" s="624"/>
      <c r="CT26" s="624"/>
      <c r="CU26" s="624"/>
      <c r="CV26" s="624"/>
      <c r="CW26" s="624"/>
      <c r="CX26" s="624"/>
      <c r="CY26" s="625"/>
      <c r="CZ26" s="657">
        <v>9.1999999999999993</v>
      </c>
      <c r="DA26" s="658"/>
      <c r="DB26" s="658"/>
      <c r="DC26" s="659"/>
      <c r="DD26" s="632">
        <v>3353985</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49"/>
      <c r="DY26" s="649"/>
      <c r="DZ26" s="649"/>
      <c r="EA26" s="649"/>
      <c r="EB26" s="649"/>
      <c r="EC26" s="650"/>
    </row>
    <row r="27" spans="2:133" ht="11.25" customHeight="1">
      <c r="B27" s="620" t="s">
        <v>276</v>
      </c>
      <c r="C27" s="621"/>
      <c r="D27" s="621"/>
      <c r="E27" s="621"/>
      <c r="F27" s="621"/>
      <c r="G27" s="621"/>
      <c r="H27" s="621"/>
      <c r="I27" s="621"/>
      <c r="J27" s="621"/>
      <c r="K27" s="621"/>
      <c r="L27" s="621"/>
      <c r="M27" s="621"/>
      <c r="N27" s="621"/>
      <c r="O27" s="621"/>
      <c r="P27" s="621"/>
      <c r="Q27" s="622"/>
      <c r="R27" s="623">
        <v>3104327</v>
      </c>
      <c r="S27" s="624"/>
      <c r="T27" s="624"/>
      <c r="U27" s="624"/>
      <c r="V27" s="624"/>
      <c r="W27" s="624"/>
      <c r="X27" s="624"/>
      <c r="Y27" s="625"/>
      <c r="Z27" s="626">
        <v>7.4</v>
      </c>
      <c r="AA27" s="626"/>
      <c r="AB27" s="626"/>
      <c r="AC27" s="626"/>
      <c r="AD27" s="627" t="s">
        <v>110</v>
      </c>
      <c r="AE27" s="627"/>
      <c r="AF27" s="627"/>
      <c r="AG27" s="627"/>
      <c r="AH27" s="627"/>
      <c r="AI27" s="627"/>
      <c r="AJ27" s="627"/>
      <c r="AK27" s="627"/>
      <c r="AL27" s="628" t="s">
        <v>110</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15884753</v>
      </c>
      <c r="BH27" s="624"/>
      <c r="BI27" s="624"/>
      <c r="BJ27" s="624"/>
      <c r="BK27" s="624"/>
      <c r="BL27" s="624"/>
      <c r="BM27" s="624"/>
      <c r="BN27" s="625"/>
      <c r="BO27" s="626">
        <v>100</v>
      </c>
      <c r="BP27" s="626"/>
      <c r="BQ27" s="626"/>
      <c r="BR27" s="626"/>
      <c r="BS27" s="632">
        <v>286938</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8722890</v>
      </c>
      <c r="CS27" s="655"/>
      <c r="CT27" s="655"/>
      <c r="CU27" s="655"/>
      <c r="CV27" s="655"/>
      <c r="CW27" s="655"/>
      <c r="CX27" s="655"/>
      <c r="CY27" s="656"/>
      <c r="CZ27" s="657">
        <v>21.1</v>
      </c>
      <c r="DA27" s="658"/>
      <c r="DB27" s="658"/>
      <c r="DC27" s="659"/>
      <c r="DD27" s="632">
        <v>2992090</v>
      </c>
      <c r="DE27" s="655"/>
      <c r="DF27" s="655"/>
      <c r="DG27" s="655"/>
      <c r="DH27" s="655"/>
      <c r="DI27" s="655"/>
      <c r="DJ27" s="655"/>
      <c r="DK27" s="656"/>
      <c r="DL27" s="632">
        <v>2970590</v>
      </c>
      <c r="DM27" s="655"/>
      <c r="DN27" s="655"/>
      <c r="DO27" s="655"/>
      <c r="DP27" s="655"/>
      <c r="DQ27" s="655"/>
      <c r="DR27" s="655"/>
      <c r="DS27" s="655"/>
      <c r="DT27" s="655"/>
      <c r="DU27" s="655"/>
      <c r="DV27" s="656"/>
      <c r="DW27" s="628">
        <v>11.5</v>
      </c>
      <c r="DX27" s="649"/>
      <c r="DY27" s="649"/>
      <c r="DZ27" s="649"/>
      <c r="EA27" s="649"/>
      <c r="EB27" s="649"/>
      <c r="EC27" s="650"/>
    </row>
    <row r="28" spans="2:133" ht="11.25" customHeight="1">
      <c r="B28" s="620" t="s">
        <v>279</v>
      </c>
      <c r="C28" s="621"/>
      <c r="D28" s="621"/>
      <c r="E28" s="621"/>
      <c r="F28" s="621"/>
      <c r="G28" s="621"/>
      <c r="H28" s="621"/>
      <c r="I28" s="621"/>
      <c r="J28" s="621"/>
      <c r="K28" s="621"/>
      <c r="L28" s="621"/>
      <c r="M28" s="621"/>
      <c r="N28" s="621"/>
      <c r="O28" s="621"/>
      <c r="P28" s="621"/>
      <c r="Q28" s="622"/>
      <c r="R28" s="623">
        <v>176938</v>
      </c>
      <c r="S28" s="624"/>
      <c r="T28" s="624"/>
      <c r="U28" s="624"/>
      <c r="V28" s="624"/>
      <c r="W28" s="624"/>
      <c r="X28" s="624"/>
      <c r="Y28" s="625"/>
      <c r="Z28" s="626">
        <v>0.4</v>
      </c>
      <c r="AA28" s="626"/>
      <c r="AB28" s="626"/>
      <c r="AC28" s="626"/>
      <c r="AD28" s="627">
        <v>8284</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6643848</v>
      </c>
      <c r="CS28" s="624"/>
      <c r="CT28" s="624"/>
      <c r="CU28" s="624"/>
      <c r="CV28" s="624"/>
      <c r="CW28" s="624"/>
      <c r="CX28" s="624"/>
      <c r="CY28" s="625"/>
      <c r="CZ28" s="657">
        <v>16.100000000000001</v>
      </c>
      <c r="DA28" s="658"/>
      <c r="DB28" s="658"/>
      <c r="DC28" s="659"/>
      <c r="DD28" s="632">
        <v>6468986</v>
      </c>
      <c r="DE28" s="624"/>
      <c r="DF28" s="624"/>
      <c r="DG28" s="624"/>
      <c r="DH28" s="624"/>
      <c r="DI28" s="624"/>
      <c r="DJ28" s="624"/>
      <c r="DK28" s="625"/>
      <c r="DL28" s="632">
        <v>6370316</v>
      </c>
      <c r="DM28" s="624"/>
      <c r="DN28" s="624"/>
      <c r="DO28" s="624"/>
      <c r="DP28" s="624"/>
      <c r="DQ28" s="624"/>
      <c r="DR28" s="624"/>
      <c r="DS28" s="624"/>
      <c r="DT28" s="624"/>
      <c r="DU28" s="624"/>
      <c r="DV28" s="625"/>
      <c r="DW28" s="628">
        <v>24.6</v>
      </c>
      <c r="DX28" s="649"/>
      <c r="DY28" s="649"/>
      <c r="DZ28" s="649"/>
      <c r="EA28" s="649"/>
      <c r="EB28" s="649"/>
      <c r="EC28" s="650"/>
    </row>
    <row r="29" spans="2:133" ht="11.25" customHeight="1">
      <c r="B29" s="620" t="s">
        <v>281</v>
      </c>
      <c r="C29" s="621"/>
      <c r="D29" s="621"/>
      <c r="E29" s="621"/>
      <c r="F29" s="621"/>
      <c r="G29" s="621"/>
      <c r="H29" s="621"/>
      <c r="I29" s="621"/>
      <c r="J29" s="621"/>
      <c r="K29" s="621"/>
      <c r="L29" s="621"/>
      <c r="M29" s="621"/>
      <c r="N29" s="621"/>
      <c r="O29" s="621"/>
      <c r="P29" s="621"/>
      <c r="Q29" s="622"/>
      <c r="R29" s="623">
        <v>85436</v>
      </c>
      <c r="S29" s="624"/>
      <c r="T29" s="624"/>
      <c r="U29" s="624"/>
      <c r="V29" s="624"/>
      <c r="W29" s="624"/>
      <c r="X29" s="624"/>
      <c r="Y29" s="625"/>
      <c r="Z29" s="626">
        <v>0.2</v>
      </c>
      <c r="AA29" s="626"/>
      <c r="AB29" s="626"/>
      <c r="AC29" s="626"/>
      <c r="AD29" s="627" t="s">
        <v>110</v>
      </c>
      <c r="AE29" s="627"/>
      <c r="AF29" s="627"/>
      <c r="AG29" s="627"/>
      <c r="AH29" s="627"/>
      <c r="AI29" s="627"/>
      <c r="AJ29" s="627"/>
      <c r="AK29" s="627"/>
      <c r="AL29" s="628" t="s">
        <v>110</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6643438</v>
      </c>
      <c r="CS29" s="655"/>
      <c r="CT29" s="655"/>
      <c r="CU29" s="655"/>
      <c r="CV29" s="655"/>
      <c r="CW29" s="655"/>
      <c r="CX29" s="655"/>
      <c r="CY29" s="656"/>
      <c r="CZ29" s="657">
        <v>16.100000000000001</v>
      </c>
      <c r="DA29" s="658"/>
      <c r="DB29" s="658"/>
      <c r="DC29" s="659"/>
      <c r="DD29" s="632">
        <v>6468576</v>
      </c>
      <c r="DE29" s="655"/>
      <c r="DF29" s="655"/>
      <c r="DG29" s="655"/>
      <c r="DH29" s="655"/>
      <c r="DI29" s="655"/>
      <c r="DJ29" s="655"/>
      <c r="DK29" s="656"/>
      <c r="DL29" s="632">
        <v>6369906</v>
      </c>
      <c r="DM29" s="655"/>
      <c r="DN29" s="655"/>
      <c r="DO29" s="655"/>
      <c r="DP29" s="655"/>
      <c r="DQ29" s="655"/>
      <c r="DR29" s="655"/>
      <c r="DS29" s="655"/>
      <c r="DT29" s="655"/>
      <c r="DU29" s="655"/>
      <c r="DV29" s="656"/>
      <c r="DW29" s="628">
        <v>24.6</v>
      </c>
      <c r="DX29" s="649"/>
      <c r="DY29" s="649"/>
      <c r="DZ29" s="649"/>
      <c r="EA29" s="649"/>
      <c r="EB29" s="649"/>
      <c r="EC29" s="650"/>
    </row>
    <row r="30" spans="2:133" ht="11.25" customHeight="1">
      <c r="B30" s="620" t="s">
        <v>286</v>
      </c>
      <c r="C30" s="621"/>
      <c r="D30" s="621"/>
      <c r="E30" s="621"/>
      <c r="F30" s="621"/>
      <c r="G30" s="621"/>
      <c r="H30" s="621"/>
      <c r="I30" s="621"/>
      <c r="J30" s="621"/>
      <c r="K30" s="621"/>
      <c r="L30" s="621"/>
      <c r="M30" s="621"/>
      <c r="N30" s="621"/>
      <c r="O30" s="621"/>
      <c r="P30" s="621"/>
      <c r="Q30" s="622"/>
      <c r="R30" s="623">
        <v>301638</v>
      </c>
      <c r="S30" s="624"/>
      <c r="T30" s="624"/>
      <c r="U30" s="624"/>
      <c r="V30" s="624"/>
      <c r="W30" s="624"/>
      <c r="X30" s="624"/>
      <c r="Y30" s="625"/>
      <c r="Z30" s="626">
        <v>0.7</v>
      </c>
      <c r="AA30" s="626"/>
      <c r="AB30" s="626"/>
      <c r="AC30" s="626"/>
      <c r="AD30" s="627" t="s">
        <v>110</v>
      </c>
      <c r="AE30" s="627"/>
      <c r="AF30" s="627"/>
      <c r="AG30" s="627"/>
      <c r="AH30" s="627"/>
      <c r="AI30" s="627"/>
      <c r="AJ30" s="627"/>
      <c r="AK30" s="627"/>
      <c r="AL30" s="628" t="s">
        <v>110</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98.8</v>
      </c>
      <c r="BH30" s="682"/>
      <c r="BI30" s="682"/>
      <c r="BJ30" s="682"/>
      <c r="BK30" s="682"/>
      <c r="BL30" s="682"/>
      <c r="BM30" s="618">
        <v>92.2</v>
      </c>
      <c r="BN30" s="682"/>
      <c r="BO30" s="682"/>
      <c r="BP30" s="682"/>
      <c r="BQ30" s="683"/>
      <c r="BR30" s="681">
        <v>98.6</v>
      </c>
      <c r="BS30" s="682"/>
      <c r="BT30" s="682"/>
      <c r="BU30" s="682"/>
      <c r="BV30" s="682"/>
      <c r="BW30" s="682"/>
      <c r="BX30" s="618">
        <v>91.8</v>
      </c>
      <c r="BY30" s="682"/>
      <c r="BZ30" s="682"/>
      <c r="CA30" s="682"/>
      <c r="CB30" s="683"/>
      <c r="CD30" s="686"/>
      <c r="CE30" s="687"/>
      <c r="CF30" s="637" t="s">
        <v>289</v>
      </c>
      <c r="CG30" s="638"/>
      <c r="CH30" s="638"/>
      <c r="CI30" s="638"/>
      <c r="CJ30" s="638"/>
      <c r="CK30" s="638"/>
      <c r="CL30" s="638"/>
      <c r="CM30" s="638"/>
      <c r="CN30" s="638"/>
      <c r="CO30" s="638"/>
      <c r="CP30" s="638"/>
      <c r="CQ30" s="639"/>
      <c r="CR30" s="623">
        <v>5860579</v>
      </c>
      <c r="CS30" s="624"/>
      <c r="CT30" s="624"/>
      <c r="CU30" s="624"/>
      <c r="CV30" s="624"/>
      <c r="CW30" s="624"/>
      <c r="CX30" s="624"/>
      <c r="CY30" s="625"/>
      <c r="CZ30" s="657">
        <v>14.2</v>
      </c>
      <c r="DA30" s="658"/>
      <c r="DB30" s="658"/>
      <c r="DC30" s="659"/>
      <c r="DD30" s="632">
        <v>5693315</v>
      </c>
      <c r="DE30" s="624"/>
      <c r="DF30" s="624"/>
      <c r="DG30" s="624"/>
      <c r="DH30" s="624"/>
      <c r="DI30" s="624"/>
      <c r="DJ30" s="624"/>
      <c r="DK30" s="625"/>
      <c r="DL30" s="632">
        <v>5594645</v>
      </c>
      <c r="DM30" s="624"/>
      <c r="DN30" s="624"/>
      <c r="DO30" s="624"/>
      <c r="DP30" s="624"/>
      <c r="DQ30" s="624"/>
      <c r="DR30" s="624"/>
      <c r="DS30" s="624"/>
      <c r="DT30" s="624"/>
      <c r="DU30" s="624"/>
      <c r="DV30" s="625"/>
      <c r="DW30" s="628">
        <v>21.6</v>
      </c>
      <c r="DX30" s="649"/>
      <c r="DY30" s="649"/>
      <c r="DZ30" s="649"/>
      <c r="EA30" s="649"/>
      <c r="EB30" s="649"/>
      <c r="EC30" s="650"/>
    </row>
    <row r="31" spans="2:133" ht="11.25" customHeight="1">
      <c r="B31" s="620" t="s">
        <v>290</v>
      </c>
      <c r="C31" s="621"/>
      <c r="D31" s="621"/>
      <c r="E31" s="621"/>
      <c r="F31" s="621"/>
      <c r="G31" s="621"/>
      <c r="H31" s="621"/>
      <c r="I31" s="621"/>
      <c r="J31" s="621"/>
      <c r="K31" s="621"/>
      <c r="L31" s="621"/>
      <c r="M31" s="621"/>
      <c r="N31" s="621"/>
      <c r="O31" s="621"/>
      <c r="P31" s="621"/>
      <c r="Q31" s="622"/>
      <c r="R31" s="623">
        <v>363141</v>
      </c>
      <c r="S31" s="624"/>
      <c r="T31" s="624"/>
      <c r="U31" s="624"/>
      <c r="V31" s="624"/>
      <c r="W31" s="624"/>
      <c r="X31" s="624"/>
      <c r="Y31" s="625"/>
      <c r="Z31" s="626">
        <v>0.9</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99.1</v>
      </c>
      <c r="BH31" s="655"/>
      <c r="BI31" s="655"/>
      <c r="BJ31" s="655"/>
      <c r="BK31" s="655"/>
      <c r="BL31" s="655"/>
      <c r="BM31" s="629">
        <v>95.6</v>
      </c>
      <c r="BN31" s="679"/>
      <c r="BO31" s="679"/>
      <c r="BP31" s="679"/>
      <c r="BQ31" s="680"/>
      <c r="BR31" s="678">
        <v>98.9</v>
      </c>
      <c r="BS31" s="655"/>
      <c r="BT31" s="655"/>
      <c r="BU31" s="655"/>
      <c r="BV31" s="655"/>
      <c r="BW31" s="655"/>
      <c r="BX31" s="629">
        <v>95.3</v>
      </c>
      <c r="BY31" s="679"/>
      <c r="BZ31" s="679"/>
      <c r="CA31" s="679"/>
      <c r="CB31" s="680"/>
      <c r="CD31" s="686"/>
      <c r="CE31" s="687"/>
      <c r="CF31" s="637" t="s">
        <v>293</v>
      </c>
      <c r="CG31" s="638"/>
      <c r="CH31" s="638"/>
      <c r="CI31" s="638"/>
      <c r="CJ31" s="638"/>
      <c r="CK31" s="638"/>
      <c r="CL31" s="638"/>
      <c r="CM31" s="638"/>
      <c r="CN31" s="638"/>
      <c r="CO31" s="638"/>
      <c r="CP31" s="638"/>
      <c r="CQ31" s="639"/>
      <c r="CR31" s="623">
        <v>782859</v>
      </c>
      <c r="CS31" s="655"/>
      <c r="CT31" s="655"/>
      <c r="CU31" s="655"/>
      <c r="CV31" s="655"/>
      <c r="CW31" s="655"/>
      <c r="CX31" s="655"/>
      <c r="CY31" s="656"/>
      <c r="CZ31" s="657">
        <v>1.9</v>
      </c>
      <c r="DA31" s="658"/>
      <c r="DB31" s="658"/>
      <c r="DC31" s="659"/>
      <c r="DD31" s="632">
        <v>775261</v>
      </c>
      <c r="DE31" s="655"/>
      <c r="DF31" s="655"/>
      <c r="DG31" s="655"/>
      <c r="DH31" s="655"/>
      <c r="DI31" s="655"/>
      <c r="DJ31" s="655"/>
      <c r="DK31" s="656"/>
      <c r="DL31" s="632">
        <v>775261</v>
      </c>
      <c r="DM31" s="655"/>
      <c r="DN31" s="655"/>
      <c r="DO31" s="655"/>
      <c r="DP31" s="655"/>
      <c r="DQ31" s="655"/>
      <c r="DR31" s="655"/>
      <c r="DS31" s="655"/>
      <c r="DT31" s="655"/>
      <c r="DU31" s="655"/>
      <c r="DV31" s="656"/>
      <c r="DW31" s="628">
        <v>3</v>
      </c>
      <c r="DX31" s="649"/>
      <c r="DY31" s="649"/>
      <c r="DZ31" s="649"/>
      <c r="EA31" s="649"/>
      <c r="EB31" s="649"/>
      <c r="EC31" s="650"/>
    </row>
    <row r="32" spans="2:133" ht="11.25" customHeight="1">
      <c r="B32" s="620" t="s">
        <v>294</v>
      </c>
      <c r="C32" s="621"/>
      <c r="D32" s="621"/>
      <c r="E32" s="621"/>
      <c r="F32" s="621"/>
      <c r="G32" s="621"/>
      <c r="H32" s="621"/>
      <c r="I32" s="621"/>
      <c r="J32" s="621"/>
      <c r="K32" s="621"/>
      <c r="L32" s="621"/>
      <c r="M32" s="621"/>
      <c r="N32" s="621"/>
      <c r="O32" s="621"/>
      <c r="P32" s="621"/>
      <c r="Q32" s="622"/>
      <c r="R32" s="623">
        <v>630697</v>
      </c>
      <c r="S32" s="624"/>
      <c r="T32" s="624"/>
      <c r="U32" s="624"/>
      <c r="V32" s="624"/>
      <c r="W32" s="624"/>
      <c r="X32" s="624"/>
      <c r="Y32" s="625"/>
      <c r="Z32" s="626">
        <v>1.5</v>
      </c>
      <c r="AA32" s="626"/>
      <c r="AB32" s="626"/>
      <c r="AC32" s="626"/>
      <c r="AD32" s="627">
        <v>1164</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98.6</v>
      </c>
      <c r="BH32" s="691"/>
      <c r="BI32" s="691"/>
      <c r="BJ32" s="691"/>
      <c r="BK32" s="691"/>
      <c r="BL32" s="691"/>
      <c r="BM32" s="692">
        <v>88.2</v>
      </c>
      <c r="BN32" s="691"/>
      <c r="BO32" s="691"/>
      <c r="BP32" s="691"/>
      <c r="BQ32" s="693"/>
      <c r="BR32" s="690">
        <v>98.3</v>
      </c>
      <c r="BS32" s="691"/>
      <c r="BT32" s="691"/>
      <c r="BU32" s="691"/>
      <c r="BV32" s="691"/>
      <c r="BW32" s="691"/>
      <c r="BX32" s="692">
        <v>87.7</v>
      </c>
      <c r="BY32" s="691"/>
      <c r="BZ32" s="691"/>
      <c r="CA32" s="691"/>
      <c r="CB32" s="693"/>
      <c r="CD32" s="688"/>
      <c r="CE32" s="689"/>
      <c r="CF32" s="637" t="s">
        <v>296</v>
      </c>
      <c r="CG32" s="638"/>
      <c r="CH32" s="638"/>
      <c r="CI32" s="638"/>
      <c r="CJ32" s="638"/>
      <c r="CK32" s="638"/>
      <c r="CL32" s="638"/>
      <c r="CM32" s="638"/>
      <c r="CN32" s="638"/>
      <c r="CO32" s="638"/>
      <c r="CP32" s="638"/>
      <c r="CQ32" s="639"/>
      <c r="CR32" s="623">
        <v>410</v>
      </c>
      <c r="CS32" s="624"/>
      <c r="CT32" s="624"/>
      <c r="CU32" s="624"/>
      <c r="CV32" s="624"/>
      <c r="CW32" s="624"/>
      <c r="CX32" s="624"/>
      <c r="CY32" s="625"/>
      <c r="CZ32" s="657">
        <v>0</v>
      </c>
      <c r="DA32" s="658"/>
      <c r="DB32" s="658"/>
      <c r="DC32" s="659"/>
      <c r="DD32" s="632">
        <v>410</v>
      </c>
      <c r="DE32" s="624"/>
      <c r="DF32" s="624"/>
      <c r="DG32" s="624"/>
      <c r="DH32" s="624"/>
      <c r="DI32" s="624"/>
      <c r="DJ32" s="624"/>
      <c r="DK32" s="625"/>
      <c r="DL32" s="632">
        <v>410</v>
      </c>
      <c r="DM32" s="624"/>
      <c r="DN32" s="624"/>
      <c r="DO32" s="624"/>
      <c r="DP32" s="624"/>
      <c r="DQ32" s="624"/>
      <c r="DR32" s="624"/>
      <c r="DS32" s="624"/>
      <c r="DT32" s="624"/>
      <c r="DU32" s="624"/>
      <c r="DV32" s="625"/>
      <c r="DW32" s="628">
        <v>0</v>
      </c>
      <c r="DX32" s="649"/>
      <c r="DY32" s="649"/>
      <c r="DZ32" s="649"/>
      <c r="EA32" s="649"/>
      <c r="EB32" s="649"/>
      <c r="EC32" s="650"/>
    </row>
    <row r="33" spans="2:133" ht="11.25" customHeight="1">
      <c r="B33" s="620" t="s">
        <v>297</v>
      </c>
      <c r="C33" s="621"/>
      <c r="D33" s="621"/>
      <c r="E33" s="621"/>
      <c r="F33" s="621"/>
      <c r="G33" s="621"/>
      <c r="H33" s="621"/>
      <c r="I33" s="621"/>
      <c r="J33" s="621"/>
      <c r="K33" s="621"/>
      <c r="L33" s="621"/>
      <c r="M33" s="621"/>
      <c r="N33" s="621"/>
      <c r="O33" s="621"/>
      <c r="P33" s="621"/>
      <c r="Q33" s="622"/>
      <c r="R33" s="623">
        <v>3626300</v>
      </c>
      <c r="S33" s="624"/>
      <c r="T33" s="624"/>
      <c r="U33" s="624"/>
      <c r="V33" s="624"/>
      <c r="W33" s="624"/>
      <c r="X33" s="624"/>
      <c r="Y33" s="625"/>
      <c r="Z33" s="626">
        <v>8.6</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14619678</v>
      </c>
      <c r="CS33" s="655"/>
      <c r="CT33" s="655"/>
      <c r="CU33" s="655"/>
      <c r="CV33" s="655"/>
      <c r="CW33" s="655"/>
      <c r="CX33" s="655"/>
      <c r="CY33" s="656"/>
      <c r="CZ33" s="657">
        <v>35.4</v>
      </c>
      <c r="DA33" s="658"/>
      <c r="DB33" s="658"/>
      <c r="DC33" s="659"/>
      <c r="DD33" s="632">
        <v>12184438</v>
      </c>
      <c r="DE33" s="655"/>
      <c r="DF33" s="655"/>
      <c r="DG33" s="655"/>
      <c r="DH33" s="655"/>
      <c r="DI33" s="655"/>
      <c r="DJ33" s="655"/>
      <c r="DK33" s="656"/>
      <c r="DL33" s="632">
        <v>9795485</v>
      </c>
      <c r="DM33" s="655"/>
      <c r="DN33" s="655"/>
      <c r="DO33" s="655"/>
      <c r="DP33" s="655"/>
      <c r="DQ33" s="655"/>
      <c r="DR33" s="655"/>
      <c r="DS33" s="655"/>
      <c r="DT33" s="655"/>
      <c r="DU33" s="655"/>
      <c r="DV33" s="656"/>
      <c r="DW33" s="628">
        <v>37.799999999999997</v>
      </c>
      <c r="DX33" s="649"/>
      <c r="DY33" s="649"/>
      <c r="DZ33" s="649"/>
      <c r="EA33" s="649"/>
      <c r="EB33" s="649"/>
      <c r="EC33" s="650"/>
    </row>
    <row r="34" spans="2:133" ht="11.25" customHeight="1">
      <c r="B34" s="620" t="s">
        <v>299</v>
      </c>
      <c r="C34" s="621"/>
      <c r="D34" s="621"/>
      <c r="E34" s="621"/>
      <c r="F34" s="621"/>
      <c r="G34" s="621"/>
      <c r="H34" s="621"/>
      <c r="I34" s="621"/>
      <c r="J34" s="621"/>
      <c r="K34" s="621"/>
      <c r="L34" s="621"/>
      <c r="M34" s="621"/>
      <c r="N34" s="621"/>
      <c r="O34" s="621"/>
      <c r="P34" s="621"/>
      <c r="Q34" s="622"/>
      <c r="R34" s="623">
        <v>118600</v>
      </c>
      <c r="S34" s="624"/>
      <c r="T34" s="624"/>
      <c r="U34" s="624"/>
      <c r="V34" s="624"/>
      <c r="W34" s="624"/>
      <c r="X34" s="624"/>
      <c r="Y34" s="625"/>
      <c r="Z34" s="626">
        <v>0.3</v>
      </c>
      <c r="AA34" s="626"/>
      <c r="AB34" s="626"/>
      <c r="AC34" s="626"/>
      <c r="AD34" s="627" t="s">
        <v>110</v>
      </c>
      <c r="AE34" s="627"/>
      <c r="AF34" s="627"/>
      <c r="AG34" s="627"/>
      <c r="AH34" s="627"/>
      <c r="AI34" s="627"/>
      <c r="AJ34" s="627"/>
      <c r="AK34" s="627"/>
      <c r="AL34" s="628" t="s">
        <v>110</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5181022</v>
      </c>
      <c r="CS34" s="624"/>
      <c r="CT34" s="624"/>
      <c r="CU34" s="624"/>
      <c r="CV34" s="624"/>
      <c r="CW34" s="624"/>
      <c r="CX34" s="624"/>
      <c r="CY34" s="625"/>
      <c r="CZ34" s="657">
        <v>12.5</v>
      </c>
      <c r="DA34" s="658"/>
      <c r="DB34" s="658"/>
      <c r="DC34" s="659"/>
      <c r="DD34" s="632">
        <v>4255731</v>
      </c>
      <c r="DE34" s="624"/>
      <c r="DF34" s="624"/>
      <c r="DG34" s="624"/>
      <c r="DH34" s="624"/>
      <c r="DI34" s="624"/>
      <c r="DJ34" s="624"/>
      <c r="DK34" s="625"/>
      <c r="DL34" s="632">
        <v>3526358</v>
      </c>
      <c r="DM34" s="624"/>
      <c r="DN34" s="624"/>
      <c r="DO34" s="624"/>
      <c r="DP34" s="624"/>
      <c r="DQ34" s="624"/>
      <c r="DR34" s="624"/>
      <c r="DS34" s="624"/>
      <c r="DT34" s="624"/>
      <c r="DU34" s="624"/>
      <c r="DV34" s="625"/>
      <c r="DW34" s="628">
        <v>13.6</v>
      </c>
      <c r="DX34" s="649"/>
      <c r="DY34" s="649"/>
      <c r="DZ34" s="649"/>
      <c r="EA34" s="649"/>
      <c r="EB34" s="649"/>
      <c r="EC34" s="650"/>
    </row>
    <row r="35" spans="2:133" ht="11.25" customHeight="1">
      <c r="B35" s="620" t="s">
        <v>303</v>
      </c>
      <c r="C35" s="621"/>
      <c r="D35" s="621"/>
      <c r="E35" s="621"/>
      <c r="F35" s="621"/>
      <c r="G35" s="621"/>
      <c r="H35" s="621"/>
      <c r="I35" s="621"/>
      <c r="J35" s="621"/>
      <c r="K35" s="621"/>
      <c r="L35" s="621"/>
      <c r="M35" s="621"/>
      <c r="N35" s="621"/>
      <c r="O35" s="621"/>
      <c r="P35" s="621"/>
      <c r="Q35" s="622"/>
      <c r="R35" s="623">
        <v>1802600</v>
      </c>
      <c r="S35" s="624"/>
      <c r="T35" s="624"/>
      <c r="U35" s="624"/>
      <c r="V35" s="624"/>
      <c r="W35" s="624"/>
      <c r="X35" s="624"/>
      <c r="Y35" s="625"/>
      <c r="Z35" s="626">
        <v>4.3</v>
      </c>
      <c r="AA35" s="626"/>
      <c r="AB35" s="626"/>
      <c r="AC35" s="626"/>
      <c r="AD35" s="627" t="s">
        <v>110</v>
      </c>
      <c r="AE35" s="627"/>
      <c r="AF35" s="627"/>
      <c r="AG35" s="627"/>
      <c r="AH35" s="627"/>
      <c r="AI35" s="627"/>
      <c r="AJ35" s="627"/>
      <c r="AK35" s="627"/>
      <c r="AL35" s="628" t="s">
        <v>110</v>
      </c>
      <c r="AM35" s="629"/>
      <c r="AN35" s="629"/>
      <c r="AO35" s="630"/>
      <c r="AP35" s="186"/>
      <c r="AQ35" s="634" t="s">
        <v>304</v>
      </c>
      <c r="AR35" s="635"/>
      <c r="AS35" s="635"/>
      <c r="AT35" s="635"/>
      <c r="AU35" s="635"/>
      <c r="AV35" s="635"/>
      <c r="AW35" s="635"/>
      <c r="AX35" s="635"/>
      <c r="AY35" s="636"/>
      <c r="AZ35" s="612">
        <v>6533346</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305496</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302772</v>
      </c>
      <c r="CS35" s="655"/>
      <c r="CT35" s="655"/>
      <c r="CU35" s="655"/>
      <c r="CV35" s="655"/>
      <c r="CW35" s="655"/>
      <c r="CX35" s="655"/>
      <c r="CY35" s="656"/>
      <c r="CZ35" s="657">
        <v>0.7</v>
      </c>
      <c r="DA35" s="658"/>
      <c r="DB35" s="658"/>
      <c r="DC35" s="659"/>
      <c r="DD35" s="632">
        <v>251659</v>
      </c>
      <c r="DE35" s="655"/>
      <c r="DF35" s="655"/>
      <c r="DG35" s="655"/>
      <c r="DH35" s="655"/>
      <c r="DI35" s="655"/>
      <c r="DJ35" s="655"/>
      <c r="DK35" s="656"/>
      <c r="DL35" s="632">
        <v>251659</v>
      </c>
      <c r="DM35" s="655"/>
      <c r="DN35" s="655"/>
      <c r="DO35" s="655"/>
      <c r="DP35" s="655"/>
      <c r="DQ35" s="655"/>
      <c r="DR35" s="655"/>
      <c r="DS35" s="655"/>
      <c r="DT35" s="655"/>
      <c r="DU35" s="655"/>
      <c r="DV35" s="656"/>
      <c r="DW35" s="628">
        <v>1</v>
      </c>
      <c r="DX35" s="649"/>
      <c r="DY35" s="649"/>
      <c r="DZ35" s="649"/>
      <c r="EA35" s="649"/>
      <c r="EB35" s="649"/>
      <c r="EC35" s="650"/>
    </row>
    <row r="36" spans="2:133" ht="11.25" customHeight="1">
      <c r="B36" s="666" t="s">
        <v>307</v>
      </c>
      <c r="C36" s="667"/>
      <c r="D36" s="667"/>
      <c r="E36" s="667"/>
      <c r="F36" s="667"/>
      <c r="G36" s="667"/>
      <c r="H36" s="667"/>
      <c r="I36" s="667"/>
      <c r="J36" s="667"/>
      <c r="K36" s="667"/>
      <c r="L36" s="667"/>
      <c r="M36" s="667"/>
      <c r="N36" s="667"/>
      <c r="O36" s="667"/>
      <c r="P36" s="667"/>
      <c r="Q36" s="668"/>
      <c r="R36" s="695">
        <v>42142987</v>
      </c>
      <c r="S36" s="696"/>
      <c r="T36" s="696"/>
      <c r="U36" s="696"/>
      <c r="V36" s="696"/>
      <c r="W36" s="696"/>
      <c r="X36" s="696"/>
      <c r="Y36" s="697"/>
      <c r="Z36" s="698">
        <v>100</v>
      </c>
      <c r="AA36" s="698"/>
      <c r="AB36" s="698"/>
      <c r="AC36" s="698"/>
      <c r="AD36" s="699">
        <v>23962710</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2358656</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94420</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5074657</v>
      </c>
      <c r="CS36" s="624"/>
      <c r="CT36" s="624"/>
      <c r="CU36" s="624"/>
      <c r="CV36" s="624"/>
      <c r="CW36" s="624"/>
      <c r="CX36" s="624"/>
      <c r="CY36" s="625"/>
      <c r="CZ36" s="657">
        <v>12.3</v>
      </c>
      <c r="DA36" s="658"/>
      <c r="DB36" s="658"/>
      <c r="DC36" s="659"/>
      <c r="DD36" s="632">
        <v>4484028</v>
      </c>
      <c r="DE36" s="624"/>
      <c r="DF36" s="624"/>
      <c r="DG36" s="624"/>
      <c r="DH36" s="624"/>
      <c r="DI36" s="624"/>
      <c r="DJ36" s="624"/>
      <c r="DK36" s="625"/>
      <c r="DL36" s="632">
        <v>3242169</v>
      </c>
      <c r="DM36" s="624"/>
      <c r="DN36" s="624"/>
      <c r="DO36" s="624"/>
      <c r="DP36" s="624"/>
      <c r="DQ36" s="624"/>
      <c r="DR36" s="624"/>
      <c r="DS36" s="624"/>
      <c r="DT36" s="624"/>
      <c r="DU36" s="624"/>
      <c r="DV36" s="625"/>
      <c r="DW36" s="628">
        <v>12.5</v>
      </c>
      <c r="DX36" s="649"/>
      <c r="DY36" s="649"/>
      <c r="DZ36" s="649"/>
      <c r="EA36" s="649"/>
      <c r="EB36" s="649"/>
      <c r="EC36" s="650"/>
    </row>
    <row r="37" spans="2:133" ht="11.25" customHeight="1">
      <c r="AQ37" s="702" t="s">
        <v>311</v>
      </c>
      <c r="AR37" s="703"/>
      <c r="AS37" s="703"/>
      <c r="AT37" s="703"/>
      <c r="AU37" s="703"/>
      <c r="AV37" s="703"/>
      <c r="AW37" s="703"/>
      <c r="AX37" s="703"/>
      <c r="AY37" s="704"/>
      <c r="AZ37" s="623">
        <v>638186</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14111</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129586</v>
      </c>
      <c r="CS37" s="655"/>
      <c r="CT37" s="655"/>
      <c r="CU37" s="655"/>
      <c r="CV37" s="655"/>
      <c r="CW37" s="655"/>
      <c r="CX37" s="655"/>
      <c r="CY37" s="656"/>
      <c r="CZ37" s="657">
        <v>0.3</v>
      </c>
      <c r="DA37" s="658"/>
      <c r="DB37" s="658"/>
      <c r="DC37" s="659"/>
      <c r="DD37" s="632">
        <v>129568</v>
      </c>
      <c r="DE37" s="655"/>
      <c r="DF37" s="655"/>
      <c r="DG37" s="655"/>
      <c r="DH37" s="655"/>
      <c r="DI37" s="655"/>
      <c r="DJ37" s="655"/>
      <c r="DK37" s="656"/>
      <c r="DL37" s="632">
        <v>115892</v>
      </c>
      <c r="DM37" s="655"/>
      <c r="DN37" s="655"/>
      <c r="DO37" s="655"/>
      <c r="DP37" s="655"/>
      <c r="DQ37" s="655"/>
      <c r="DR37" s="655"/>
      <c r="DS37" s="655"/>
      <c r="DT37" s="655"/>
      <c r="DU37" s="655"/>
      <c r="DV37" s="656"/>
      <c r="DW37" s="628">
        <v>0.4</v>
      </c>
      <c r="DX37" s="649"/>
      <c r="DY37" s="649"/>
      <c r="DZ37" s="649"/>
      <c r="EA37" s="649"/>
      <c r="EB37" s="649"/>
      <c r="EC37" s="650"/>
    </row>
    <row r="38" spans="2:133" ht="11.25" customHeight="1">
      <c r="AQ38" s="702" t="s">
        <v>314</v>
      </c>
      <c r="AR38" s="703"/>
      <c r="AS38" s="703"/>
      <c r="AT38" s="703"/>
      <c r="AU38" s="703"/>
      <c r="AV38" s="703"/>
      <c r="AW38" s="703"/>
      <c r="AX38" s="703"/>
      <c r="AY38" s="704"/>
      <c r="AZ38" s="623">
        <v>66096</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23450</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3644366</v>
      </c>
      <c r="CS38" s="624"/>
      <c r="CT38" s="624"/>
      <c r="CU38" s="624"/>
      <c r="CV38" s="624"/>
      <c r="CW38" s="624"/>
      <c r="CX38" s="624"/>
      <c r="CY38" s="625"/>
      <c r="CZ38" s="657">
        <v>8.8000000000000007</v>
      </c>
      <c r="DA38" s="658"/>
      <c r="DB38" s="658"/>
      <c r="DC38" s="659"/>
      <c r="DD38" s="632">
        <v>3004053</v>
      </c>
      <c r="DE38" s="624"/>
      <c r="DF38" s="624"/>
      <c r="DG38" s="624"/>
      <c r="DH38" s="624"/>
      <c r="DI38" s="624"/>
      <c r="DJ38" s="624"/>
      <c r="DK38" s="625"/>
      <c r="DL38" s="632">
        <v>2775299</v>
      </c>
      <c r="DM38" s="624"/>
      <c r="DN38" s="624"/>
      <c r="DO38" s="624"/>
      <c r="DP38" s="624"/>
      <c r="DQ38" s="624"/>
      <c r="DR38" s="624"/>
      <c r="DS38" s="624"/>
      <c r="DT38" s="624"/>
      <c r="DU38" s="624"/>
      <c r="DV38" s="625"/>
      <c r="DW38" s="628">
        <v>10.7</v>
      </c>
      <c r="DX38" s="649"/>
      <c r="DY38" s="649"/>
      <c r="DZ38" s="649"/>
      <c r="EA38" s="649"/>
      <c r="EB38" s="649"/>
      <c r="EC38" s="650"/>
    </row>
    <row r="39" spans="2:133" ht="11.25" customHeight="1">
      <c r="AQ39" s="702" t="s">
        <v>317</v>
      </c>
      <c r="AR39" s="703"/>
      <c r="AS39" s="703"/>
      <c r="AT39" s="703"/>
      <c r="AU39" s="703"/>
      <c r="AV39" s="703"/>
      <c r="AW39" s="703"/>
      <c r="AX39" s="703"/>
      <c r="AY39" s="704"/>
      <c r="AZ39" s="623">
        <v>25943</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104</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235967</v>
      </c>
      <c r="CS39" s="655"/>
      <c r="CT39" s="655"/>
      <c r="CU39" s="655"/>
      <c r="CV39" s="655"/>
      <c r="CW39" s="655"/>
      <c r="CX39" s="655"/>
      <c r="CY39" s="656"/>
      <c r="CZ39" s="657">
        <v>0.6</v>
      </c>
      <c r="DA39" s="658"/>
      <c r="DB39" s="658"/>
      <c r="DC39" s="659"/>
      <c r="DD39" s="632">
        <v>154946</v>
      </c>
      <c r="DE39" s="655"/>
      <c r="DF39" s="655"/>
      <c r="DG39" s="655"/>
      <c r="DH39" s="655"/>
      <c r="DI39" s="655"/>
      <c r="DJ39" s="655"/>
      <c r="DK39" s="656"/>
      <c r="DL39" s="632" t="s">
        <v>110</v>
      </c>
      <c r="DM39" s="655"/>
      <c r="DN39" s="655"/>
      <c r="DO39" s="655"/>
      <c r="DP39" s="655"/>
      <c r="DQ39" s="655"/>
      <c r="DR39" s="655"/>
      <c r="DS39" s="655"/>
      <c r="DT39" s="655"/>
      <c r="DU39" s="655"/>
      <c r="DV39" s="656"/>
      <c r="DW39" s="628" t="s">
        <v>110</v>
      </c>
      <c r="DX39" s="649"/>
      <c r="DY39" s="649"/>
      <c r="DZ39" s="649"/>
      <c r="EA39" s="649"/>
      <c r="EB39" s="649"/>
      <c r="EC39" s="65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874376</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94</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180894</v>
      </c>
      <c r="CS40" s="624"/>
      <c r="CT40" s="624"/>
      <c r="CU40" s="624"/>
      <c r="CV40" s="624"/>
      <c r="CW40" s="624"/>
      <c r="CX40" s="624"/>
      <c r="CY40" s="625"/>
      <c r="CZ40" s="657">
        <v>0.4</v>
      </c>
      <c r="DA40" s="658"/>
      <c r="DB40" s="658"/>
      <c r="DC40" s="659"/>
      <c r="DD40" s="632">
        <v>34021</v>
      </c>
      <c r="DE40" s="624"/>
      <c r="DF40" s="624"/>
      <c r="DG40" s="624"/>
      <c r="DH40" s="624"/>
      <c r="DI40" s="624"/>
      <c r="DJ40" s="624"/>
      <c r="DK40" s="625"/>
      <c r="DL40" s="632" t="s">
        <v>110</v>
      </c>
      <c r="DM40" s="624"/>
      <c r="DN40" s="624"/>
      <c r="DO40" s="624"/>
      <c r="DP40" s="624"/>
      <c r="DQ40" s="624"/>
      <c r="DR40" s="624"/>
      <c r="DS40" s="624"/>
      <c r="DT40" s="624"/>
      <c r="DU40" s="624"/>
      <c r="DV40" s="625"/>
      <c r="DW40" s="628" t="s">
        <v>110</v>
      </c>
      <c r="DX40" s="649"/>
      <c r="DY40" s="649"/>
      <c r="DZ40" s="649"/>
      <c r="EA40" s="649"/>
      <c r="EB40" s="649"/>
      <c r="EC40" s="65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2570089</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335</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5811740</v>
      </c>
      <c r="CS42" s="624"/>
      <c r="CT42" s="624"/>
      <c r="CU42" s="624"/>
      <c r="CV42" s="624"/>
      <c r="CW42" s="624"/>
      <c r="CX42" s="624"/>
      <c r="CY42" s="625"/>
      <c r="CZ42" s="657">
        <v>14.1</v>
      </c>
      <c r="DA42" s="706"/>
      <c r="DB42" s="706"/>
      <c r="DC42" s="707"/>
      <c r="DD42" s="632">
        <v>1561236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88061</v>
      </c>
      <c r="CS43" s="655"/>
      <c r="CT43" s="655"/>
      <c r="CU43" s="655"/>
      <c r="CV43" s="655"/>
      <c r="CW43" s="655"/>
      <c r="CX43" s="655"/>
      <c r="CY43" s="656"/>
      <c r="CZ43" s="657">
        <v>0.2</v>
      </c>
      <c r="DA43" s="658"/>
      <c r="DB43" s="658"/>
      <c r="DC43" s="659"/>
      <c r="DD43" s="632">
        <v>50049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5811740</v>
      </c>
      <c r="CS44" s="624"/>
      <c r="CT44" s="624"/>
      <c r="CU44" s="624"/>
      <c r="CV44" s="624"/>
      <c r="CW44" s="624"/>
      <c r="CX44" s="624"/>
      <c r="CY44" s="625"/>
      <c r="CZ44" s="657">
        <v>14.1</v>
      </c>
      <c r="DA44" s="706"/>
      <c r="DB44" s="706"/>
      <c r="DC44" s="707"/>
      <c r="DD44" s="632">
        <v>1561236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3350179</v>
      </c>
      <c r="CS45" s="655"/>
      <c r="CT45" s="655"/>
      <c r="CU45" s="655"/>
      <c r="CV45" s="655"/>
      <c r="CW45" s="655"/>
      <c r="CX45" s="655"/>
      <c r="CY45" s="656"/>
      <c r="CZ45" s="657">
        <v>8.1</v>
      </c>
      <c r="DA45" s="658"/>
      <c r="DB45" s="658"/>
      <c r="DC45" s="659"/>
      <c r="DD45" s="632">
        <v>176430</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2245970</v>
      </c>
      <c r="CS46" s="624"/>
      <c r="CT46" s="624"/>
      <c r="CU46" s="624"/>
      <c r="CV46" s="624"/>
      <c r="CW46" s="624"/>
      <c r="CX46" s="624"/>
      <c r="CY46" s="625"/>
      <c r="CZ46" s="657">
        <v>5.4</v>
      </c>
      <c r="DA46" s="706"/>
      <c r="DB46" s="706"/>
      <c r="DC46" s="707"/>
      <c r="DD46" s="632">
        <v>1361688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t="s">
        <v>157</v>
      </c>
      <c r="CS47" s="655"/>
      <c r="CT47" s="655"/>
      <c r="CU47" s="655"/>
      <c r="CV47" s="655"/>
      <c r="CW47" s="655"/>
      <c r="CX47" s="655"/>
      <c r="CY47" s="656"/>
      <c r="CZ47" s="657" t="s">
        <v>157</v>
      </c>
      <c r="DA47" s="658"/>
      <c r="DB47" s="658"/>
      <c r="DC47" s="659"/>
      <c r="DD47" s="632" t="s">
        <v>157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157</v>
      </c>
      <c r="CS48" s="624"/>
      <c r="CT48" s="624"/>
      <c r="CU48" s="624"/>
      <c r="CV48" s="624"/>
      <c r="CW48" s="624"/>
      <c r="CX48" s="624"/>
      <c r="CY48" s="625"/>
      <c r="CZ48" s="657" t="s">
        <v>157</v>
      </c>
      <c r="DA48" s="706"/>
      <c r="DB48" s="706"/>
      <c r="DC48" s="707"/>
      <c r="DD48" s="632" t="s">
        <v>157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41311686</v>
      </c>
      <c r="CS49" s="691"/>
      <c r="CT49" s="691"/>
      <c r="CU49" s="691"/>
      <c r="CV49" s="691"/>
      <c r="CW49" s="691"/>
      <c r="CX49" s="691"/>
      <c r="CY49" s="718"/>
      <c r="CZ49" s="719">
        <v>100</v>
      </c>
      <c r="DA49" s="720"/>
      <c r="DB49" s="720"/>
      <c r="DC49" s="721"/>
      <c r="DD49" s="722">
        <v>28141840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42143</v>
      </c>
      <c r="R7" s="753"/>
      <c r="S7" s="753"/>
      <c r="T7" s="753"/>
      <c r="U7" s="753"/>
      <c r="V7" s="753">
        <v>41312</v>
      </c>
      <c r="W7" s="753"/>
      <c r="X7" s="753"/>
      <c r="Y7" s="753"/>
      <c r="Z7" s="753"/>
      <c r="AA7" s="753">
        <f>+Q7-V7</f>
        <v>831</v>
      </c>
      <c r="AB7" s="753"/>
      <c r="AC7" s="753"/>
      <c r="AD7" s="753"/>
      <c r="AE7" s="754"/>
      <c r="AF7" s="755">
        <v>594</v>
      </c>
      <c r="AG7" s="756"/>
      <c r="AH7" s="756"/>
      <c r="AI7" s="756"/>
      <c r="AJ7" s="757"/>
      <c r="AK7" s="792">
        <v>1</v>
      </c>
      <c r="AL7" s="793"/>
      <c r="AM7" s="793"/>
      <c r="AN7" s="793"/>
      <c r="AO7" s="793"/>
      <c r="AP7" s="793">
        <v>66589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541</v>
      </c>
      <c r="BS7" s="796" t="s">
        <v>535</v>
      </c>
      <c r="BT7" s="797"/>
      <c r="BU7" s="797"/>
      <c r="BV7" s="797"/>
      <c r="BW7" s="797"/>
      <c r="BX7" s="797"/>
      <c r="BY7" s="797"/>
      <c r="BZ7" s="797"/>
      <c r="CA7" s="797"/>
      <c r="CB7" s="797"/>
      <c r="CC7" s="797"/>
      <c r="CD7" s="797"/>
      <c r="CE7" s="797"/>
      <c r="CF7" s="797"/>
      <c r="CG7" s="798"/>
      <c r="CH7" s="789">
        <v>-5</v>
      </c>
      <c r="CI7" s="790"/>
      <c r="CJ7" s="790"/>
      <c r="CK7" s="790"/>
      <c r="CL7" s="791"/>
      <c r="CM7" s="789">
        <v>105</v>
      </c>
      <c r="CN7" s="790"/>
      <c r="CO7" s="790"/>
      <c r="CP7" s="790"/>
      <c r="CQ7" s="791"/>
      <c r="CR7" s="789">
        <v>5</v>
      </c>
      <c r="CS7" s="790"/>
      <c r="CT7" s="790"/>
      <c r="CU7" s="790"/>
      <c r="CV7" s="791"/>
      <c r="CW7" s="789" t="s">
        <v>481</v>
      </c>
      <c r="CX7" s="790"/>
      <c r="CY7" s="790"/>
      <c r="CZ7" s="790"/>
      <c r="DA7" s="791"/>
      <c r="DB7" s="789" t="s">
        <v>481</v>
      </c>
      <c r="DC7" s="790"/>
      <c r="DD7" s="790"/>
      <c r="DE7" s="790"/>
      <c r="DF7" s="791"/>
      <c r="DG7" s="789">
        <v>314</v>
      </c>
      <c r="DH7" s="790"/>
      <c r="DI7" s="790"/>
      <c r="DJ7" s="790"/>
      <c r="DK7" s="791"/>
      <c r="DL7" s="789" t="s">
        <v>481</v>
      </c>
      <c r="DM7" s="790"/>
      <c r="DN7" s="790"/>
      <c r="DO7" s="790"/>
      <c r="DP7" s="791"/>
      <c r="DQ7" s="789">
        <v>312</v>
      </c>
      <c r="DR7" s="790"/>
      <c r="DS7" s="790"/>
      <c r="DT7" s="790"/>
      <c r="DU7" s="791"/>
      <c r="DV7" s="770"/>
      <c r="DW7" s="771"/>
      <c r="DX7" s="771"/>
      <c r="DY7" s="771"/>
      <c r="DZ7" s="772"/>
      <c r="EA7" s="205"/>
    </row>
    <row r="8" spans="1:131" s="206" customFormat="1" ht="26.25" customHeight="1">
      <c r="A8" s="212">
        <v>2</v>
      </c>
      <c r="B8" s="773" t="s">
        <v>361</v>
      </c>
      <c r="C8" s="774"/>
      <c r="D8" s="774"/>
      <c r="E8" s="774"/>
      <c r="F8" s="774"/>
      <c r="G8" s="774"/>
      <c r="H8" s="774"/>
      <c r="I8" s="774"/>
      <c r="J8" s="774"/>
      <c r="K8" s="774"/>
      <c r="L8" s="774"/>
      <c r="M8" s="774"/>
      <c r="N8" s="774"/>
      <c r="O8" s="774"/>
      <c r="P8" s="775"/>
      <c r="Q8" s="776">
        <v>8282</v>
      </c>
      <c r="R8" s="777"/>
      <c r="S8" s="777"/>
      <c r="T8" s="777"/>
      <c r="U8" s="777"/>
      <c r="V8" s="777">
        <v>8282</v>
      </c>
      <c r="W8" s="777"/>
      <c r="X8" s="777"/>
      <c r="Y8" s="777"/>
      <c r="Z8" s="777"/>
      <c r="AA8" s="777" t="s">
        <v>481</v>
      </c>
      <c r="AB8" s="777"/>
      <c r="AC8" s="777"/>
      <c r="AD8" s="777"/>
      <c r="AE8" s="778"/>
      <c r="AF8" s="779" t="s">
        <v>110</v>
      </c>
      <c r="AG8" s="780"/>
      <c r="AH8" s="780"/>
      <c r="AI8" s="780"/>
      <c r="AJ8" s="781"/>
      <c r="AK8" s="782">
        <v>6643</v>
      </c>
      <c r="AL8" s="783"/>
      <c r="AM8" s="783"/>
      <c r="AN8" s="783"/>
      <c r="AO8" s="783"/>
      <c r="AP8" s="783" t="s">
        <v>481</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t="s">
        <v>541</v>
      </c>
      <c r="BS8" s="786" t="s">
        <v>536</v>
      </c>
      <c r="BT8" s="787"/>
      <c r="BU8" s="787"/>
      <c r="BV8" s="787"/>
      <c r="BW8" s="787"/>
      <c r="BX8" s="787"/>
      <c r="BY8" s="787"/>
      <c r="BZ8" s="787"/>
      <c r="CA8" s="787"/>
      <c r="CB8" s="787"/>
      <c r="CC8" s="787"/>
      <c r="CD8" s="787"/>
      <c r="CE8" s="787"/>
      <c r="CF8" s="787"/>
      <c r="CG8" s="788"/>
      <c r="CH8" s="799">
        <v>16</v>
      </c>
      <c r="CI8" s="800"/>
      <c r="CJ8" s="800"/>
      <c r="CK8" s="800"/>
      <c r="CL8" s="801"/>
      <c r="CM8" s="799">
        <v>782</v>
      </c>
      <c r="CN8" s="800"/>
      <c r="CO8" s="800"/>
      <c r="CP8" s="800"/>
      <c r="CQ8" s="801"/>
      <c r="CR8" s="799">
        <v>10</v>
      </c>
      <c r="CS8" s="800"/>
      <c r="CT8" s="800"/>
      <c r="CU8" s="800"/>
      <c r="CV8" s="801"/>
      <c r="CW8" s="799" t="s">
        <v>481</v>
      </c>
      <c r="CX8" s="800"/>
      <c r="CY8" s="800"/>
      <c r="CZ8" s="800"/>
      <c r="DA8" s="801"/>
      <c r="DB8" s="799">
        <v>171</v>
      </c>
      <c r="DC8" s="800"/>
      <c r="DD8" s="800"/>
      <c r="DE8" s="800"/>
      <c r="DF8" s="801"/>
      <c r="DG8" s="799" t="s">
        <v>481</v>
      </c>
      <c r="DH8" s="800"/>
      <c r="DI8" s="800"/>
      <c r="DJ8" s="800"/>
      <c r="DK8" s="801"/>
      <c r="DL8" s="799">
        <v>17</v>
      </c>
      <c r="DM8" s="800"/>
      <c r="DN8" s="800"/>
      <c r="DO8" s="800"/>
      <c r="DP8" s="801"/>
      <c r="DQ8" s="799">
        <v>2</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537</v>
      </c>
      <c r="BT9" s="787"/>
      <c r="BU9" s="787"/>
      <c r="BV9" s="787"/>
      <c r="BW9" s="787"/>
      <c r="BX9" s="787"/>
      <c r="BY9" s="787"/>
      <c r="BZ9" s="787"/>
      <c r="CA9" s="787"/>
      <c r="CB9" s="787"/>
      <c r="CC9" s="787"/>
      <c r="CD9" s="787"/>
      <c r="CE9" s="787"/>
      <c r="CF9" s="787"/>
      <c r="CG9" s="788"/>
      <c r="CH9" s="799">
        <v>-14</v>
      </c>
      <c r="CI9" s="800"/>
      <c r="CJ9" s="800"/>
      <c r="CK9" s="800"/>
      <c r="CL9" s="801"/>
      <c r="CM9" s="799">
        <v>875</v>
      </c>
      <c r="CN9" s="800"/>
      <c r="CO9" s="800"/>
      <c r="CP9" s="800"/>
      <c r="CQ9" s="801"/>
      <c r="CR9" s="799">
        <v>12</v>
      </c>
      <c r="CS9" s="800"/>
      <c r="CT9" s="800"/>
      <c r="CU9" s="800"/>
      <c r="CV9" s="801"/>
      <c r="CW9" s="799">
        <v>96</v>
      </c>
      <c r="CX9" s="800"/>
      <c r="CY9" s="800"/>
      <c r="CZ9" s="800"/>
      <c r="DA9" s="801"/>
      <c r="DB9" s="799" t="s">
        <v>481</v>
      </c>
      <c r="DC9" s="800"/>
      <c r="DD9" s="800"/>
      <c r="DE9" s="800"/>
      <c r="DF9" s="801"/>
      <c r="DG9" s="799" t="s">
        <v>481</v>
      </c>
      <c r="DH9" s="800"/>
      <c r="DI9" s="800"/>
      <c r="DJ9" s="800"/>
      <c r="DK9" s="801"/>
      <c r="DL9" s="799" t="s">
        <v>481</v>
      </c>
      <c r="DM9" s="800"/>
      <c r="DN9" s="800"/>
      <c r="DO9" s="800"/>
      <c r="DP9" s="801"/>
      <c r="DQ9" s="799" t="s">
        <v>481</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538</v>
      </c>
      <c r="BT10" s="787"/>
      <c r="BU10" s="787"/>
      <c r="BV10" s="787"/>
      <c r="BW10" s="787"/>
      <c r="BX10" s="787"/>
      <c r="BY10" s="787"/>
      <c r="BZ10" s="787"/>
      <c r="CA10" s="787"/>
      <c r="CB10" s="787"/>
      <c r="CC10" s="787"/>
      <c r="CD10" s="787"/>
      <c r="CE10" s="787"/>
      <c r="CF10" s="787"/>
      <c r="CG10" s="788"/>
      <c r="CH10" s="799">
        <v>0</v>
      </c>
      <c r="CI10" s="800"/>
      <c r="CJ10" s="800"/>
      <c r="CK10" s="800"/>
      <c r="CL10" s="801"/>
      <c r="CM10" s="799">
        <v>18</v>
      </c>
      <c r="CN10" s="800"/>
      <c r="CO10" s="800"/>
      <c r="CP10" s="800"/>
      <c r="CQ10" s="801"/>
      <c r="CR10" s="799">
        <v>11</v>
      </c>
      <c r="CS10" s="800"/>
      <c r="CT10" s="800"/>
      <c r="CU10" s="800"/>
      <c r="CV10" s="801"/>
      <c r="CW10" s="799">
        <v>10</v>
      </c>
      <c r="CX10" s="800"/>
      <c r="CY10" s="800"/>
      <c r="CZ10" s="800"/>
      <c r="DA10" s="801"/>
      <c r="DB10" s="799" t="s">
        <v>481</v>
      </c>
      <c r="DC10" s="800"/>
      <c r="DD10" s="800"/>
      <c r="DE10" s="800"/>
      <c r="DF10" s="801"/>
      <c r="DG10" s="799" t="s">
        <v>481</v>
      </c>
      <c r="DH10" s="800"/>
      <c r="DI10" s="800"/>
      <c r="DJ10" s="800"/>
      <c r="DK10" s="801"/>
      <c r="DL10" s="799" t="s">
        <v>481</v>
      </c>
      <c r="DM10" s="800"/>
      <c r="DN10" s="800"/>
      <c r="DO10" s="800"/>
      <c r="DP10" s="801"/>
      <c r="DQ10" s="799" t="s">
        <v>481</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t="s">
        <v>541</v>
      </c>
      <c r="BS11" s="786" t="s">
        <v>539</v>
      </c>
      <c r="BT11" s="787"/>
      <c r="BU11" s="787"/>
      <c r="BV11" s="787"/>
      <c r="BW11" s="787"/>
      <c r="BX11" s="787"/>
      <c r="BY11" s="787"/>
      <c r="BZ11" s="787"/>
      <c r="CA11" s="787"/>
      <c r="CB11" s="787"/>
      <c r="CC11" s="787"/>
      <c r="CD11" s="787"/>
      <c r="CE11" s="787"/>
      <c r="CF11" s="787"/>
      <c r="CG11" s="788"/>
      <c r="CH11" s="799">
        <v>0</v>
      </c>
      <c r="CI11" s="800"/>
      <c r="CJ11" s="800"/>
      <c r="CK11" s="800"/>
      <c r="CL11" s="801"/>
      <c r="CM11" s="799">
        <v>467</v>
      </c>
      <c r="CN11" s="800"/>
      <c r="CO11" s="800"/>
      <c r="CP11" s="800"/>
      <c r="CQ11" s="801"/>
      <c r="CR11" s="799">
        <v>10</v>
      </c>
      <c r="CS11" s="800"/>
      <c r="CT11" s="800"/>
      <c r="CU11" s="800"/>
      <c r="CV11" s="801"/>
      <c r="CW11" s="799">
        <v>30</v>
      </c>
      <c r="CX11" s="800"/>
      <c r="CY11" s="800"/>
      <c r="CZ11" s="800"/>
      <c r="DA11" s="801"/>
      <c r="DB11" s="799" t="s">
        <v>481</v>
      </c>
      <c r="DC11" s="800"/>
      <c r="DD11" s="800"/>
      <c r="DE11" s="800"/>
      <c r="DF11" s="801"/>
      <c r="DG11" s="799" t="s">
        <v>481</v>
      </c>
      <c r="DH11" s="800"/>
      <c r="DI11" s="800"/>
      <c r="DJ11" s="800"/>
      <c r="DK11" s="801"/>
      <c r="DL11" s="799">
        <v>3</v>
      </c>
      <c r="DM11" s="800"/>
      <c r="DN11" s="800"/>
      <c r="DO11" s="800"/>
      <c r="DP11" s="801"/>
      <c r="DQ11" s="799">
        <v>0</v>
      </c>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540</v>
      </c>
      <c r="BT12" s="787"/>
      <c r="BU12" s="787"/>
      <c r="BV12" s="787"/>
      <c r="BW12" s="787"/>
      <c r="BX12" s="787"/>
      <c r="BY12" s="787"/>
      <c r="BZ12" s="787"/>
      <c r="CA12" s="787"/>
      <c r="CB12" s="787"/>
      <c r="CC12" s="787"/>
      <c r="CD12" s="787"/>
      <c r="CE12" s="787"/>
      <c r="CF12" s="787"/>
      <c r="CG12" s="788"/>
      <c r="CH12" s="799" t="s">
        <v>481</v>
      </c>
      <c r="CI12" s="800"/>
      <c r="CJ12" s="800"/>
      <c r="CK12" s="800"/>
      <c r="CL12" s="801"/>
      <c r="CM12" s="799">
        <v>8</v>
      </c>
      <c r="CN12" s="800"/>
      <c r="CO12" s="800"/>
      <c r="CP12" s="800"/>
      <c r="CQ12" s="801"/>
      <c r="CR12" s="799">
        <v>1</v>
      </c>
      <c r="CS12" s="800"/>
      <c r="CT12" s="800"/>
      <c r="CU12" s="800"/>
      <c r="CV12" s="801"/>
      <c r="CW12" s="799" t="s">
        <v>481</v>
      </c>
      <c r="CX12" s="800"/>
      <c r="CY12" s="800"/>
      <c r="CZ12" s="800"/>
      <c r="DA12" s="801"/>
      <c r="DB12" s="799" t="s">
        <v>481</v>
      </c>
      <c r="DC12" s="800"/>
      <c r="DD12" s="800"/>
      <c r="DE12" s="800"/>
      <c r="DF12" s="801"/>
      <c r="DG12" s="799" t="s">
        <v>481</v>
      </c>
      <c r="DH12" s="800"/>
      <c r="DI12" s="800"/>
      <c r="DJ12" s="800"/>
      <c r="DK12" s="801"/>
      <c r="DL12" s="799" t="s">
        <v>481</v>
      </c>
      <c r="DM12" s="800"/>
      <c r="DN12" s="800"/>
      <c r="DO12" s="800"/>
      <c r="DP12" s="801"/>
      <c r="DQ12" s="799" t="s">
        <v>481</v>
      </c>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f>+SUM(Q7)</f>
        <v>42143</v>
      </c>
      <c r="R23" s="812"/>
      <c r="S23" s="812"/>
      <c r="T23" s="812"/>
      <c r="U23" s="812"/>
      <c r="V23" s="812">
        <f t="shared" ref="V23" si="0">+SUM(V7)</f>
        <v>41312</v>
      </c>
      <c r="W23" s="812"/>
      <c r="X23" s="812"/>
      <c r="Y23" s="812"/>
      <c r="Z23" s="812"/>
      <c r="AA23" s="812">
        <f t="shared" ref="AA23" si="1">+SUM(AA7)</f>
        <v>831</v>
      </c>
      <c r="AB23" s="812"/>
      <c r="AC23" s="812"/>
      <c r="AD23" s="812"/>
      <c r="AE23" s="813"/>
      <c r="AF23" s="814">
        <v>594</v>
      </c>
      <c r="AG23" s="812"/>
      <c r="AH23" s="812"/>
      <c r="AI23" s="812"/>
      <c r="AJ23" s="815"/>
      <c r="AK23" s="816"/>
      <c r="AL23" s="817"/>
      <c r="AM23" s="817"/>
      <c r="AN23" s="817"/>
      <c r="AO23" s="817"/>
      <c r="AP23" s="812">
        <f>+SUM(AP7)</f>
        <v>66589</v>
      </c>
      <c r="AQ23" s="812"/>
      <c r="AR23" s="812"/>
      <c r="AS23" s="812"/>
      <c r="AT23" s="812"/>
      <c r="AU23" s="818"/>
      <c r="AV23" s="818"/>
      <c r="AW23" s="818"/>
      <c r="AX23" s="818"/>
      <c r="AY23" s="819"/>
      <c r="AZ23" s="827" t="s">
        <v>110</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12951</v>
      </c>
      <c r="R28" s="841"/>
      <c r="S28" s="841"/>
      <c r="T28" s="841"/>
      <c r="U28" s="841"/>
      <c r="V28" s="841">
        <v>12646</v>
      </c>
      <c r="W28" s="841"/>
      <c r="X28" s="841"/>
      <c r="Y28" s="841"/>
      <c r="Z28" s="841"/>
      <c r="AA28" s="841">
        <f>+Q28-V28</f>
        <v>305</v>
      </c>
      <c r="AB28" s="841"/>
      <c r="AC28" s="841"/>
      <c r="AD28" s="841"/>
      <c r="AE28" s="842"/>
      <c r="AF28" s="843">
        <v>305</v>
      </c>
      <c r="AG28" s="841"/>
      <c r="AH28" s="841"/>
      <c r="AI28" s="841"/>
      <c r="AJ28" s="844"/>
      <c r="AK28" s="845">
        <v>874</v>
      </c>
      <c r="AL28" s="836"/>
      <c r="AM28" s="836"/>
      <c r="AN28" s="836"/>
      <c r="AO28" s="836"/>
      <c r="AP28" s="836" t="s">
        <v>481</v>
      </c>
      <c r="AQ28" s="836"/>
      <c r="AR28" s="836"/>
      <c r="AS28" s="836"/>
      <c r="AT28" s="836"/>
      <c r="AU28" s="836" t="s">
        <v>481</v>
      </c>
      <c r="AV28" s="836"/>
      <c r="AW28" s="836"/>
      <c r="AX28" s="836"/>
      <c r="AY28" s="836"/>
      <c r="AZ28" s="837" t="s">
        <v>481</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9521</v>
      </c>
      <c r="R29" s="777"/>
      <c r="S29" s="777"/>
      <c r="T29" s="777"/>
      <c r="U29" s="777"/>
      <c r="V29" s="777">
        <v>9430</v>
      </c>
      <c r="W29" s="777"/>
      <c r="X29" s="777"/>
      <c r="Y29" s="777"/>
      <c r="Z29" s="777"/>
      <c r="AA29" s="777">
        <f>+Q29-V29</f>
        <v>91</v>
      </c>
      <c r="AB29" s="777"/>
      <c r="AC29" s="777"/>
      <c r="AD29" s="777"/>
      <c r="AE29" s="778"/>
      <c r="AF29" s="779">
        <v>91</v>
      </c>
      <c r="AG29" s="780"/>
      <c r="AH29" s="780"/>
      <c r="AI29" s="780"/>
      <c r="AJ29" s="781"/>
      <c r="AK29" s="848">
        <v>1302</v>
      </c>
      <c r="AL29" s="849"/>
      <c r="AM29" s="849"/>
      <c r="AN29" s="849"/>
      <c r="AO29" s="849"/>
      <c r="AP29" s="849">
        <v>13</v>
      </c>
      <c r="AQ29" s="849"/>
      <c r="AR29" s="849"/>
      <c r="AS29" s="849"/>
      <c r="AT29" s="849"/>
      <c r="AU29" s="849" t="s">
        <v>481</v>
      </c>
      <c r="AV29" s="849"/>
      <c r="AW29" s="849"/>
      <c r="AX29" s="849"/>
      <c r="AY29" s="849"/>
      <c r="AZ29" s="850" t="s">
        <v>481</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1225</v>
      </c>
      <c r="R30" s="777"/>
      <c r="S30" s="777"/>
      <c r="T30" s="777"/>
      <c r="U30" s="777"/>
      <c r="V30" s="777">
        <v>1221</v>
      </c>
      <c r="W30" s="777"/>
      <c r="X30" s="777"/>
      <c r="Y30" s="777"/>
      <c r="Z30" s="777"/>
      <c r="AA30" s="777">
        <f>+Q30-V30</f>
        <v>4</v>
      </c>
      <c r="AB30" s="777"/>
      <c r="AC30" s="777"/>
      <c r="AD30" s="777"/>
      <c r="AE30" s="778"/>
      <c r="AF30" s="779">
        <v>4</v>
      </c>
      <c r="AG30" s="780"/>
      <c r="AH30" s="780"/>
      <c r="AI30" s="780"/>
      <c r="AJ30" s="781"/>
      <c r="AK30" s="848">
        <v>306</v>
      </c>
      <c r="AL30" s="849"/>
      <c r="AM30" s="849"/>
      <c r="AN30" s="849"/>
      <c r="AO30" s="849"/>
      <c r="AP30" s="849" t="s">
        <v>481</v>
      </c>
      <c r="AQ30" s="849"/>
      <c r="AR30" s="849"/>
      <c r="AS30" s="849"/>
      <c r="AT30" s="849"/>
      <c r="AU30" s="849" t="s">
        <v>481</v>
      </c>
      <c r="AV30" s="849"/>
      <c r="AW30" s="849"/>
      <c r="AX30" s="849"/>
      <c r="AY30" s="849"/>
      <c r="AZ30" s="850" t="s">
        <v>481</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2485</v>
      </c>
      <c r="R31" s="777"/>
      <c r="S31" s="777"/>
      <c r="T31" s="777"/>
      <c r="U31" s="777"/>
      <c r="V31" s="777">
        <v>2092</v>
      </c>
      <c r="W31" s="777"/>
      <c r="X31" s="777"/>
      <c r="Y31" s="777"/>
      <c r="Z31" s="777"/>
      <c r="AA31" s="777">
        <f>+Q31-V31</f>
        <v>393</v>
      </c>
      <c r="AB31" s="777"/>
      <c r="AC31" s="777"/>
      <c r="AD31" s="777"/>
      <c r="AE31" s="778"/>
      <c r="AF31" s="779">
        <v>1600</v>
      </c>
      <c r="AG31" s="780"/>
      <c r="AH31" s="780"/>
      <c r="AI31" s="780"/>
      <c r="AJ31" s="781"/>
      <c r="AK31" s="848">
        <v>66</v>
      </c>
      <c r="AL31" s="849"/>
      <c r="AM31" s="849"/>
      <c r="AN31" s="849"/>
      <c r="AO31" s="849"/>
      <c r="AP31" s="849">
        <v>3931</v>
      </c>
      <c r="AQ31" s="849"/>
      <c r="AR31" s="849"/>
      <c r="AS31" s="849"/>
      <c r="AT31" s="849"/>
      <c r="AU31" s="849">
        <v>153</v>
      </c>
      <c r="AV31" s="849"/>
      <c r="AW31" s="849"/>
      <c r="AX31" s="849"/>
      <c r="AY31" s="849"/>
      <c r="AZ31" s="850" t="s">
        <v>481</v>
      </c>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3646</v>
      </c>
      <c r="R32" s="777"/>
      <c r="S32" s="777"/>
      <c r="T32" s="777"/>
      <c r="U32" s="777"/>
      <c r="V32" s="777">
        <v>3821</v>
      </c>
      <c r="W32" s="777"/>
      <c r="X32" s="777"/>
      <c r="Y32" s="777"/>
      <c r="Z32" s="777"/>
      <c r="AA32" s="777">
        <f t="shared" ref="AA32:AA33" si="2">+Q32-V32</f>
        <v>-175</v>
      </c>
      <c r="AB32" s="777"/>
      <c r="AC32" s="777"/>
      <c r="AD32" s="777"/>
      <c r="AE32" s="778"/>
      <c r="AF32" s="779">
        <v>166</v>
      </c>
      <c r="AG32" s="780"/>
      <c r="AH32" s="780"/>
      <c r="AI32" s="780"/>
      <c r="AJ32" s="781"/>
      <c r="AK32" s="848">
        <v>2185</v>
      </c>
      <c r="AL32" s="849"/>
      <c r="AM32" s="849"/>
      <c r="AN32" s="849"/>
      <c r="AO32" s="849"/>
      <c r="AP32" s="849">
        <v>47863</v>
      </c>
      <c r="AQ32" s="849"/>
      <c r="AR32" s="849"/>
      <c r="AS32" s="849"/>
      <c r="AT32" s="849"/>
      <c r="AU32" s="849">
        <v>33504</v>
      </c>
      <c r="AV32" s="849"/>
      <c r="AW32" s="849"/>
      <c r="AX32" s="849"/>
      <c r="AY32" s="849"/>
      <c r="AZ32" s="850" t="s">
        <v>481</v>
      </c>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381</v>
      </c>
      <c r="C33" s="774"/>
      <c r="D33" s="774"/>
      <c r="E33" s="774"/>
      <c r="F33" s="774"/>
      <c r="G33" s="774"/>
      <c r="H33" s="774"/>
      <c r="I33" s="774"/>
      <c r="J33" s="774"/>
      <c r="K33" s="774"/>
      <c r="L33" s="774"/>
      <c r="M33" s="774"/>
      <c r="N33" s="774"/>
      <c r="O33" s="774"/>
      <c r="P33" s="775"/>
      <c r="Q33" s="776">
        <v>8132</v>
      </c>
      <c r="R33" s="777"/>
      <c r="S33" s="777"/>
      <c r="T33" s="777"/>
      <c r="U33" s="777"/>
      <c r="V33" s="777">
        <v>8084</v>
      </c>
      <c r="W33" s="777"/>
      <c r="X33" s="777"/>
      <c r="Y33" s="777"/>
      <c r="Z33" s="777"/>
      <c r="AA33" s="777">
        <f t="shared" si="2"/>
        <v>48</v>
      </c>
      <c r="AB33" s="777"/>
      <c r="AC33" s="777"/>
      <c r="AD33" s="777"/>
      <c r="AE33" s="778"/>
      <c r="AF33" s="779">
        <v>3090</v>
      </c>
      <c r="AG33" s="780"/>
      <c r="AH33" s="780"/>
      <c r="AI33" s="780"/>
      <c r="AJ33" s="781"/>
      <c r="AK33" s="848">
        <v>658</v>
      </c>
      <c r="AL33" s="849"/>
      <c r="AM33" s="849"/>
      <c r="AN33" s="849"/>
      <c r="AO33" s="849"/>
      <c r="AP33" s="849">
        <v>4340</v>
      </c>
      <c r="AQ33" s="849"/>
      <c r="AR33" s="849"/>
      <c r="AS33" s="849"/>
      <c r="AT33" s="849"/>
      <c r="AU33" s="849">
        <v>2838</v>
      </c>
      <c r="AV33" s="849"/>
      <c r="AW33" s="849"/>
      <c r="AX33" s="849"/>
      <c r="AY33" s="849"/>
      <c r="AZ33" s="850" t="s">
        <v>481</v>
      </c>
      <c r="BA33" s="850"/>
      <c r="BB33" s="850"/>
      <c r="BC33" s="850"/>
      <c r="BD33" s="850"/>
      <c r="BE33" s="846" t="s">
        <v>379</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382</v>
      </c>
      <c r="C34" s="774"/>
      <c r="D34" s="774"/>
      <c r="E34" s="774"/>
      <c r="F34" s="774"/>
      <c r="G34" s="774"/>
      <c r="H34" s="774"/>
      <c r="I34" s="774"/>
      <c r="J34" s="774"/>
      <c r="K34" s="774"/>
      <c r="L34" s="774"/>
      <c r="M34" s="774"/>
      <c r="N34" s="774"/>
      <c r="O34" s="774"/>
      <c r="P34" s="775"/>
      <c r="Q34" s="776">
        <v>37</v>
      </c>
      <c r="R34" s="777"/>
      <c r="S34" s="777"/>
      <c r="T34" s="777"/>
      <c r="U34" s="777"/>
      <c r="V34" s="777">
        <v>37</v>
      </c>
      <c r="W34" s="777"/>
      <c r="X34" s="777"/>
      <c r="Y34" s="777"/>
      <c r="Z34" s="777"/>
      <c r="AA34" s="777" t="s">
        <v>481</v>
      </c>
      <c r="AB34" s="777"/>
      <c r="AC34" s="777"/>
      <c r="AD34" s="777"/>
      <c r="AE34" s="778"/>
      <c r="AF34" s="779" t="s">
        <v>110</v>
      </c>
      <c r="AG34" s="780"/>
      <c r="AH34" s="780"/>
      <c r="AI34" s="780"/>
      <c r="AJ34" s="781"/>
      <c r="AK34" s="848">
        <v>26</v>
      </c>
      <c r="AL34" s="849"/>
      <c r="AM34" s="849"/>
      <c r="AN34" s="849"/>
      <c r="AO34" s="849"/>
      <c r="AP34" s="849">
        <v>227</v>
      </c>
      <c r="AQ34" s="849"/>
      <c r="AR34" s="849"/>
      <c r="AS34" s="849"/>
      <c r="AT34" s="849"/>
      <c r="AU34" s="849">
        <v>214</v>
      </c>
      <c r="AV34" s="849"/>
      <c r="AW34" s="849"/>
      <c r="AX34" s="849"/>
      <c r="AY34" s="849"/>
      <c r="AZ34" s="850" t="s">
        <v>481</v>
      </c>
      <c r="BA34" s="850"/>
      <c r="BB34" s="850"/>
      <c r="BC34" s="850"/>
      <c r="BD34" s="850"/>
      <c r="BE34" s="846" t="s">
        <v>383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384</v>
      </c>
      <c r="C35" s="774"/>
      <c r="D35" s="774"/>
      <c r="E35" s="774"/>
      <c r="F35" s="774"/>
      <c r="G35" s="774"/>
      <c r="H35" s="774"/>
      <c r="I35" s="774"/>
      <c r="J35" s="774"/>
      <c r="K35" s="774"/>
      <c r="L35" s="774"/>
      <c r="M35" s="774"/>
      <c r="N35" s="774"/>
      <c r="O35" s="774"/>
      <c r="P35" s="775"/>
      <c r="Q35" s="776">
        <v>504</v>
      </c>
      <c r="R35" s="777"/>
      <c r="S35" s="777"/>
      <c r="T35" s="777"/>
      <c r="U35" s="777"/>
      <c r="V35" s="777">
        <v>504</v>
      </c>
      <c r="W35" s="777"/>
      <c r="X35" s="777"/>
      <c r="Y35" s="777"/>
      <c r="Z35" s="777"/>
      <c r="AA35" s="777" t="s">
        <v>481</v>
      </c>
      <c r="AB35" s="777"/>
      <c r="AC35" s="777"/>
      <c r="AD35" s="777"/>
      <c r="AE35" s="778"/>
      <c r="AF35" s="779" t="s">
        <v>110</v>
      </c>
      <c r="AG35" s="780"/>
      <c r="AH35" s="780"/>
      <c r="AI35" s="780"/>
      <c r="AJ35" s="781"/>
      <c r="AK35" s="848">
        <v>174</v>
      </c>
      <c r="AL35" s="849"/>
      <c r="AM35" s="849"/>
      <c r="AN35" s="849"/>
      <c r="AO35" s="849"/>
      <c r="AP35" s="849">
        <v>3560</v>
      </c>
      <c r="AQ35" s="849"/>
      <c r="AR35" s="849"/>
      <c r="AS35" s="849"/>
      <c r="AT35" s="849"/>
      <c r="AU35" s="849">
        <v>2535</v>
      </c>
      <c r="AV35" s="849"/>
      <c r="AW35" s="849"/>
      <c r="AX35" s="849"/>
      <c r="AY35" s="849"/>
      <c r="AZ35" s="850" t="s">
        <v>481</v>
      </c>
      <c r="BA35" s="850"/>
      <c r="BB35" s="850"/>
      <c r="BC35" s="850"/>
      <c r="BD35" s="850"/>
      <c r="BE35" s="846" t="s">
        <v>383</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385</v>
      </c>
      <c r="C36" s="774"/>
      <c r="D36" s="774"/>
      <c r="E36" s="774"/>
      <c r="F36" s="774"/>
      <c r="G36" s="774"/>
      <c r="H36" s="774"/>
      <c r="I36" s="774"/>
      <c r="J36" s="774"/>
      <c r="K36" s="774"/>
      <c r="L36" s="774"/>
      <c r="M36" s="774"/>
      <c r="N36" s="774"/>
      <c r="O36" s="774"/>
      <c r="P36" s="775"/>
      <c r="Q36" s="776">
        <v>81</v>
      </c>
      <c r="R36" s="777"/>
      <c r="S36" s="777"/>
      <c r="T36" s="777"/>
      <c r="U36" s="777"/>
      <c r="V36" s="777">
        <v>81</v>
      </c>
      <c r="W36" s="777"/>
      <c r="X36" s="777"/>
      <c r="Y36" s="777"/>
      <c r="Z36" s="777"/>
      <c r="AA36" s="777" t="s">
        <v>481</v>
      </c>
      <c r="AB36" s="777"/>
      <c r="AC36" s="777"/>
      <c r="AD36" s="777"/>
      <c r="AE36" s="778"/>
      <c r="AF36" s="779" t="s">
        <v>110</v>
      </c>
      <c r="AG36" s="780"/>
      <c r="AH36" s="780"/>
      <c r="AI36" s="780"/>
      <c r="AJ36" s="781"/>
      <c r="AK36" s="848" t="s">
        <v>481</v>
      </c>
      <c r="AL36" s="849"/>
      <c r="AM36" s="849"/>
      <c r="AN36" s="849"/>
      <c r="AO36" s="849"/>
      <c r="AP36" s="849">
        <v>49</v>
      </c>
      <c r="AQ36" s="849"/>
      <c r="AR36" s="849"/>
      <c r="AS36" s="849"/>
      <c r="AT36" s="849"/>
      <c r="AU36" s="849" t="s">
        <v>481</v>
      </c>
      <c r="AV36" s="849"/>
      <c r="AW36" s="849"/>
      <c r="AX36" s="849"/>
      <c r="AY36" s="849"/>
      <c r="AZ36" s="850" t="s">
        <v>481</v>
      </c>
      <c r="BA36" s="850"/>
      <c r="BB36" s="850"/>
      <c r="BC36" s="850"/>
      <c r="BD36" s="850"/>
      <c r="BE36" s="846" t="s">
        <v>383</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5257</v>
      </c>
      <c r="AG63" s="860"/>
      <c r="AH63" s="860"/>
      <c r="AI63" s="860"/>
      <c r="AJ63" s="861"/>
      <c r="AK63" s="862"/>
      <c r="AL63" s="857"/>
      <c r="AM63" s="857"/>
      <c r="AN63" s="857"/>
      <c r="AO63" s="857"/>
      <c r="AP63" s="860">
        <f>SUM(AP28:AT62)</f>
        <v>59983</v>
      </c>
      <c r="AQ63" s="860"/>
      <c r="AR63" s="860"/>
      <c r="AS63" s="860"/>
      <c r="AT63" s="860"/>
      <c r="AU63" s="860">
        <f>SUM(AU28:AY62)</f>
        <v>39244</v>
      </c>
      <c r="AV63" s="860"/>
      <c r="AW63" s="860"/>
      <c r="AX63" s="860"/>
      <c r="AY63" s="860"/>
      <c r="AZ63" s="864"/>
      <c r="BA63" s="864"/>
      <c r="BB63" s="864"/>
      <c r="BC63" s="864"/>
      <c r="BD63" s="864"/>
      <c r="BE63" s="865"/>
      <c r="BF63" s="865"/>
      <c r="BG63" s="865"/>
      <c r="BH63" s="865"/>
      <c r="BI63" s="866"/>
      <c r="BJ63" s="867" t="s">
        <v>110</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389</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390</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542</v>
      </c>
      <c r="C68" s="888"/>
      <c r="D68" s="888"/>
      <c r="E68" s="888"/>
      <c r="F68" s="888"/>
      <c r="G68" s="888"/>
      <c r="H68" s="888"/>
      <c r="I68" s="888"/>
      <c r="J68" s="888"/>
      <c r="K68" s="888"/>
      <c r="L68" s="888"/>
      <c r="M68" s="888"/>
      <c r="N68" s="888"/>
      <c r="O68" s="888"/>
      <c r="P68" s="889"/>
      <c r="Q68" s="890">
        <v>44</v>
      </c>
      <c r="R68" s="884"/>
      <c r="S68" s="884"/>
      <c r="T68" s="884"/>
      <c r="U68" s="884"/>
      <c r="V68" s="884">
        <v>44</v>
      </c>
      <c r="W68" s="884"/>
      <c r="X68" s="884"/>
      <c r="Y68" s="884"/>
      <c r="Z68" s="884"/>
      <c r="AA68" s="884" t="s">
        <v>481</v>
      </c>
      <c r="AB68" s="884"/>
      <c r="AC68" s="884"/>
      <c r="AD68" s="884"/>
      <c r="AE68" s="884"/>
      <c r="AF68" s="884" t="s">
        <v>481</v>
      </c>
      <c r="AG68" s="884"/>
      <c r="AH68" s="884"/>
      <c r="AI68" s="884"/>
      <c r="AJ68" s="884"/>
      <c r="AK68" s="884">
        <v>20</v>
      </c>
      <c r="AL68" s="884"/>
      <c r="AM68" s="884"/>
      <c r="AN68" s="884"/>
      <c r="AO68" s="884"/>
      <c r="AP68" s="884" t="s">
        <v>481</v>
      </c>
      <c r="AQ68" s="884"/>
      <c r="AR68" s="884"/>
      <c r="AS68" s="884"/>
      <c r="AT68" s="884"/>
      <c r="AU68" s="884" t="s">
        <v>481</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543</v>
      </c>
      <c r="C69" s="892"/>
      <c r="D69" s="892"/>
      <c r="E69" s="892"/>
      <c r="F69" s="892"/>
      <c r="G69" s="892"/>
      <c r="H69" s="892"/>
      <c r="I69" s="892"/>
      <c r="J69" s="892"/>
      <c r="K69" s="892"/>
      <c r="L69" s="892"/>
      <c r="M69" s="892"/>
      <c r="N69" s="892"/>
      <c r="O69" s="892"/>
      <c r="P69" s="893"/>
      <c r="Q69" s="894">
        <v>57</v>
      </c>
      <c r="R69" s="849"/>
      <c r="S69" s="849"/>
      <c r="T69" s="849"/>
      <c r="U69" s="849"/>
      <c r="V69" s="849">
        <v>56</v>
      </c>
      <c r="W69" s="849"/>
      <c r="X69" s="849"/>
      <c r="Y69" s="849"/>
      <c r="Z69" s="849"/>
      <c r="AA69" s="849">
        <v>1</v>
      </c>
      <c r="AB69" s="849"/>
      <c r="AC69" s="849"/>
      <c r="AD69" s="849"/>
      <c r="AE69" s="849"/>
      <c r="AF69" s="849">
        <v>1</v>
      </c>
      <c r="AG69" s="849"/>
      <c r="AH69" s="849"/>
      <c r="AI69" s="849"/>
      <c r="AJ69" s="849"/>
      <c r="AK69" s="849" t="s">
        <v>481</v>
      </c>
      <c r="AL69" s="849"/>
      <c r="AM69" s="849"/>
      <c r="AN69" s="849"/>
      <c r="AO69" s="849"/>
      <c r="AP69" s="849" t="s">
        <v>481</v>
      </c>
      <c r="AQ69" s="849"/>
      <c r="AR69" s="849"/>
      <c r="AS69" s="849"/>
      <c r="AT69" s="849"/>
      <c r="AU69" s="849" t="s">
        <v>481</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544</v>
      </c>
      <c r="C70" s="892"/>
      <c r="D70" s="892"/>
      <c r="E70" s="892"/>
      <c r="F70" s="892"/>
      <c r="G70" s="892"/>
      <c r="H70" s="892"/>
      <c r="I70" s="892"/>
      <c r="J70" s="892"/>
      <c r="K70" s="892"/>
      <c r="L70" s="892"/>
      <c r="M70" s="892"/>
      <c r="N70" s="892"/>
      <c r="O70" s="892"/>
      <c r="P70" s="893"/>
      <c r="Q70" s="894">
        <v>135</v>
      </c>
      <c r="R70" s="849"/>
      <c r="S70" s="849"/>
      <c r="T70" s="849"/>
      <c r="U70" s="849"/>
      <c r="V70" s="849">
        <v>135</v>
      </c>
      <c r="W70" s="849"/>
      <c r="X70" s="849"/>
      <c r="Y70" s="849"/>
      <c r="Z70" s="849"/>
      <c r="AA70" s="849">
        <v>0</v>
      </c>
      <c r="AB70" s="849"/>
      <c r="AC70" s="849"/>
      <c r="AD70" s="849"/>
      <c r="AE70" s="849"/>
      <c r="AF70" s="849">
        <v>0</v>
      </c>
      <c r="AG70" s="849"/>
      <c r="AH70" s="849"/>
      <c r="AI70" s="849"/>
      <c r="AJ70" s="849"/>
      <c r="AK70" s="849" t="s">
        <v>481</v>
      </c>
      <c r="AL70" s="849"/>
      <c r="AM70" s="849"/>
      <c r="AN70" s="849"/>
      <c r="AO70" s="849"/>
      <c r="AP70" s="849" t="s">
        <v>481</v>
      </c>
      <c r="AQ70" s="849"/>
      <c r="AR70" s="849"/>
      <c r="AS70" s="849"/>
      <c r="AT70" s="849"/>
      <c r="AU70" s="849" t="s">
        <v>481</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545</v>
      </c>
      <c r="C71" s="892"/>
      <c r="D71" s="892"/>
      <c r="E71" s="892"/>
      <c r="F71" s="892"/>
      <c r="G71" s="892"/>
      <c r="H71" s="892"/>
      <c r="I71" s="892"/>
      <c r="J71" s="892"/>
      <c r="K71" s="892"/>
      <c r="L71" s="892"/>
      <c r="M71" s="892"/>
      <c r="N71" s="892"/>
      <c r="O71" s="892"/>
      <c r="P71" s="893"/>
      <c r="Q71" s="894">
        <v>98</v>
      </c>
      <c r="R71" s="849"/>
      <c r="S71" s="849"/>
      <c r="T71" s="849"/>
      <c r="U71" s="849"/>
      <c r="V71" s="849">
        <v>98</v>
      </c>
      <c r="W71" s="849"/>
      <c r="X71" s="849"/>
      <c r="Y71" s="849"/>
      <c r="Z71" s="849"/>
      <c r="AA71" s="849" t="s">
        <v>481</v>
      </c>
      <c r="AB71" s="849"/>
      <c r="AC71" s="849"/>
      <c r="AD71" s="849"/>
      <c r="AE71" s="849"/>
      <c r="AF71" s="849" t="s">
        <v>481</v>
      </c>
      <c r="AG71" s="849"/>
      <c r="AH71" s="849"/>
      <c r="AI71" s="849"/>
      <c r="AJ71" s="849"/>
      <c r="AK71" s="849" t="s">
        <v>481</v>
      </c>
      <c r="AL71" s="849"/>
      <c r="AM71" s="849"/>
      <c r="AN71" s="849"/>
      <c r="AO71" s="849"/>
      <c r="AP71" s="849">
        <v>33</v>
      </c>
      <c r="AQ71" s="849"/>
      <c r="AR71" s="849"/>
      <c r="AS71" s="849"/>
      <c r="AT71" s="849"/>
      <c r="AU71" s="849">
        <v>12</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546</v>
      </c>
      <c r="C72" s="892"/>
      <c r="D72" s="892"/>
      <c r="E72" s="892"/>
      <c r="F72" s="892"/>
      <c r="G72" s="892"/>
      <c r="H72" s="892"/>
      <c r="I72" s="892"/>
      <c r="J72" s="892"/>
      <c r="K72" s="892"/>
      <c r="L72" s="892"/>
      <c r="M72" s="892"/>
      <c r="N72" s="892"/>
      <c r="O72" s="892"/>
      <c r="P72" s="893"/>
      <c r="Q72" s="894">
        <v>266</v>
      </c>
      <c r="R72" s="849"/>
      <c r="S72" s="849"/>
      <c r="T72" s="849"/>
      <c r="U72" s="849"/>
      <c r="V72" s="849">
        <v>266</v>
      </c>
      <c r="W72" s="849"/>
      <c r="X72" s="849"/>
      <c r="Y72" s="849"/>
      <c r="Z72" s="849"/>
      <c r="AA72" s="849" t="s">
        <v>481</v>
      </c>
      <c r="AB72" s="849"/>
      <c r="AC72" s="849"/>
      <c r="AD72" s="849"/>
      <c r="AE72" s="849"/>
      <c r="AF72" s="849" t="s">
        <v>481</v>
      </c>
      <c r="AG72" s="849"/>
      <c r="AH72" s="849"/>
      <c r="AI72" s="849"/>
      <c r="AJ72" s="849"/>
      <c r="AK72" s="849" t="s">
        <v>481</v>
      </c>
      <c r="AL72" s="849"/>
      <c r="AM72" s="849"/>
      <c r="AN72" s="849"/>
      <c r="AO72" s="849"/>
      <c r="AP72" s="849" t="s">
        <v>481</v>
      </c>
      <c r="AQ72" s="849"/>
      <c r="AR72" s="849"/>
      <c r="AS72" s="849"/>
      <c r="AT72" s="849"/>
      <c r="AU72" s="849" t="s">
        <v>481</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547</v>
      </c>
      <c r="C73" s="892"/>
      <c r="D73" s="892"/>
      <c r="E73" s="892"/>
      <c r="F73" s="892"/>
      <c r="G73" s="892"/>
      <c r="H73" s="892"/>
      <c r="I73" s="892"/>
      <c r="J73" s="892"/>
      <c r="K73" s="892"/>
      <c r="L73" s="892"/>
      <c r="M73" s="892"/>
      <c r="N73" s="892"/>
      <c r="O73" s="892"/>
      <c r="P73" s="893"/>
      <c r="Q73" s="894">
        <v>1</v>
      </c>
      <c r="R73" s="849"/>
      <c r="S73" s="849"/>
      <c r="T73" s="849"/>
      <c r="U73" s="849"/>
      <c r="V73" s="849">
        <v>0</v>
      </c>
      <c r="W73" s="849"/>
      <c r="X73" s="849"/>
      <c r="Y73" s="849"/>
      <c r="Z73" s="849"/>
      <c r="AA73" s="849">
        <v>1</v>
      </c>
      <c r="AB73" s="849"/>
      <c r="AC73" s="849"/>
      <c r="AD73" s="849"/>
      <c r="AE73" s="849"/>
      <c r="AF73" s="849">
        <v>1</v>
      </c>
      <c r="AG73" s="849"/>
      <c r="AH73" s="849"/>
      <c r="AI73" s="849"/>
      <c r="AJ73" s="849"/>
      <c r="AK73" s="849" t="s">
        <v>481</v>
      </c>
      <c r="AL73" s="849"/>
      <c r="AM73" s="849"/>
      <c r="AN73" s="849"/>
      <c r="AO73" s="849"/>
      <c r="AP73" s="849" t="s">
        <v>481</v>
      </c>
      <c r="AQ73" s="849"/>
      <c r="AR73" s="849"/>
      <c r="AS73" s="849"/>
      <c r="AT73" s="849"/>
      <c r="AU73" s="849" t="s">
        <v>481</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548</v>
      </c>
      <c r="C74" s="892"/>
      <c r="D74" s="892"/>
      <c r="E74" s="892"/>
      <c r="F74" s="892"/>
      <c r="G74" s="892"/>
      <c r="H74" s="892"/>
      <c r="I74" s="892"/>
      <c r="J74" s="892"/>
      <c r="K74" s="892"/>
      <c r="L74" s="892"/>
      <c r="M74" s="892"/>
      <c r="N74" s="892"/>
      <c r="O74" s="892"/>
      <c r="P74" s="893"/>
      <c r="Q74" s="894">
        <v>436</v>
      </c>
      <c r="R74" s="849"/>
      <c r="S74" s="849"/>
      <c r="T74" s="849"/>
      <c r="U74" s="849"/>
      <c r="V74" s="849">
        <v>431</v>
      </c>
      <c r="W74" s="849"/>
      <c r="X74" s="849"/>
      <c r="Y74" s="849"/>
      <c r="Z74" s="849"/>
      <c r="AA74" s="849">
        <f t="shared" ref="AA74" si="3">+Q74-V74</f>
        <v>5</v>
      </c>
      <c r="AB74" s="849"/>
      <c r="AC74" s="849"/>
      <c r="AD74" s="849"/>
      <c r="AE74" s="849"/>
      <c r="AF74" s="849">
        <v>5</v>
      </c>
      <c r="AG74" s="849"/>
      <c r="AH74" s="849"/>
      <c r="AI74" s="849"/>
      <c r="AJ74" s="849"/>
      <c r="AK74" s="849" t="s">
        <v>481</v>
      </c>
      <c r="AL74" s="849"/>
      <c r="AM74" s="849"/>
      <c r="AN74" s="849"/>
      <c r="AO74" s="849"/>
      <c r="AP74" s="849" t="s">
        <v>481</v>
      </c>
      <c r="AQ74" s="849"/>
      <c r="AR74" s="849"/>
      <c r="AS74" s="849"/>
      <c r="AT74" s="849"/>
      <c r="AU74" s="849" t="s">
        <v>481</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549</v>
      </c>
      <c r="C75" s="892"/>
      <c r="D75" s="892"/>
      <c r="E75" s="892"/>
      <c r="F75" s="892"/>
      <c r="G75" s="892"/>
      <c r="H75" s="892"/>
      <c r="I75" s="892"/>
      <c r="J75" s="892"/>
      <c r="K75" s="892"/>
      <c r="L75" s="892"/>
      <c r="M75" s="892"/>
      <c r="N75" s="892"/>
      <c r="O75" s="892"/>
      <c r="P75" s="893"/>
      <c r="Q75" s="897">
        <v>151415</v>
      </c>
      <c r="R75" s="898"/>
      <c r="S75" s="898"/>
      <c r="T75" s="898"/>
      <c r="U75" s="848"/>
      <c r="V75" s="899">
        <v>148352</v>
      </c>
      <c r="W75" s="898"/>
      <c r="X75" s="898"/>
      <c r="Y75" s="898"/>
      <c r="Z75" s="848"/>
      <c r="AA75" s="849">
        <f t="shared" ref="AA75" si="4">+Q75-V75</f>
        <v>3063</v>
      </c>
      <c r="AB75" s="849"/>
      <c r="AC75" s="849"/>
      <c r="AD75" s="849"/>
      <c r="AE75" s="849"/>
      <c r="AF75" s="899">
        <v>3063</v>
      </c>
      <c r="AG75" s="898"/>
      <c r="AH75" s="898"/>
      <c r="AI75" s="898"/>
      <c r="AJ75" s="848"/>
      <c r="AK75" s="899">
        <v>425</v>
      </c>
      <c r="AL75" s="898"/>
      <c r="AM75" s="898"/>
      <c r="AN75" s="898"/>
      <c r="AO75" s="848"/>
      <c r="AP75" s="899" t="s">
        <v>481</v>
      </c>
      <c r="AQ75" s="898"/>
      <c r="AR75" s="898"/>
      <c r="AS75" s="898"/>
      <c r="AT75" s="848"/>
      <c r="AU75" s="899" t="s">
        <v>481</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550</v>
      </c>
      <c r="C76" s="892"/>
      <c r="D76" s="892"/>
      <c r="E76" s="892"/>
      <c r="F76" s="892"/>
      <c r="G76" s="892"/>
      <c r="H76" s="892"/>
      <c r="I76" s="892"/>
      <c r="J76" s="892"/>
      <c r="K76" s="892"/>
      <c r="L76" s="892"/>
      <c r="M76" s="892"/>
      <c r="N76" s="892"/>
      <c r="O76" s="892"/>
      <c r="P76" s="893"/>
      <c r="Q76" s="897">
        <v>5</v>
      </c>
      <c r="R76" s="898"/>
      <c r="S76" s="898"/>
      <c r="T76" s="898"/>
      <c r="U76" s="848"/>
      <c r="V76" s="899">
        <v>1</v>
      </c>
      <c r="W76" s="898"/>
      <c r="X76" s="898"/>
      <c r="Y76" s="898"/>
      <c r="Z76" s="848"/>
      <c r="AA76" s="899">
        <v>4</v>
      </c>
      <c r="AB76" s="898"/>
      <c r="AC76" s="898"/>
      <c r="AD76" s="898"/>
      <c r="AE76" s="848"/>
      <c r="AF76" s="899">
        <v>4</v>
      </c>
      <c r="AG76" s="898"/>
      <c r="AH76" s="898"/>
      <c r="AI76" s="898"/>
      <c r="AJ76" s="848"/>
      <c r="AK76" s="849" t="s">
        <v>481</v>
      </c>
      <c r="AL76" s="849"/>
      <c r="AM76" s="849"/>
      <c r="AN76" s="849"/>
      <c r="AO76" s="849"/>
      <c r="AP76" s="899" t="s">
        <v>481</v>
      </c>
      <c r="AQ76" s="898"/>
      <c r="AR76" s="898"/>
      <c r="AS76" s="898"/>
      <c r="AT76" s="848"/>
      <c r="AU76" s="899" t="s">
        <v>481</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391</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f>+SUM(AF68:AJ87)</f>
        <v>3074</v>
      </c>
      <c r="AG88" s="860"/>
      <c r="AH88" s="860"/>
      <c r="AI88" s="860"/>
      <c r="AJ88" s="860"/>
      <c r="AK88" s="857"/>
      <c r="AL88" s="857"/>
      <c r="AM88" s="857"/>
      <c r="AN88" s="857"/>
      <c r="AO88" s="857"/>
      <c r="AP88" s="860">
        <f t="shared" ref="AP88" si="5">+SUM(AP68:AT87)</f>
        <v>33</v>
      </c>
      <c r="AQ88" s="860"/>
      <c r="AR88" s="860"/>
      <c r="AS88" s="860"/>
      <c r="AT88" s="860"/>
      <c r="AU88" s="860">
        <f t="shared" ref="AU88" si="6">+SUM(AU68:AY87)</f>
        <v>12</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392</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f>SUM(CR7:CV88)</f>
        <v>49</v>
      </c>
      <c r="CS102" s="868"/>
      <c r="CT102" s="868"/>
      <c r="CU102" s="868"/>
      <c r="CV102" s="911"/>
      <c r="CW102" s="910">
        <f t="shared" ref="CW102" si="7">SUM(CW7:DA88)</f>
        <v>136</v>
      </c>
      <c r="CX102" s="868"/>
      <c r="CY102" s="868"/>
      <c r="CZ102" s="868"/>
      <c r="DA102" s="911"/>
      <c r="DB102" s="910">
        <f t="shared" ref="DB102" si="8">SUM(DB7:DF88)</f>
        <v>171</v>
      </c>
      <c r="DC102" s="868"/>
      <c r="DD102" s="868"/>
      <c r="DE102" s="868"/>
      <c r="DF102" s="911"/>
      <c r="DG102" s="910">
        <f t="shared" ref="DG102" si="9">SUM(DG7:DK88)</f>
        <v>314</v>
      </c>
      <c r="DH102" s="868"/>
      <c r="DI102" s="868"/>
      <c r="DJ102" s="868"/>
      <c r="DK102" s="911"/>
      <c r="DL102" s="910">
        <f t="shared" ref="DL102" si="10">SUM(DL7:DP88)</f>
        <v>20</v>
      </c>
      <c r="DM102" s="868"/>
      <c r="DN102" s="868"/>
      <c r="DO102" s="868"/>
      <c r="DP102" s="911"/>
      <c r="DQ102" s="910">
        <f t="shared" ref="DQ102" si="11">SUM(DQ7:DU88)</f>
        <v>314</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399</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400</v>
      </c>
      <c r="AB109" s="913"/>
      <c r="AC109" s="913"/>
      <c r="AD109" s="913"/>
      <c r="AE109" s="914"/>
      <c r="AF109" s="912" t="s">
        <v>283</v>
      </c>
      <c r="AG109" s="913"/>
      <c r="AH109" s="913"/>
      <c r="AI109" s="913"/>
      <c r="AJ109" s="914"/>
      <c r="AK109" s="912" t="s">
        <v>282</v>
      </c>
      <c r="AL109" s="913"/>
      <c r="AM109" s="913"/>
      <c r="AN109" s="913"/>
      <c r="AO109" s="914"/>
      <c r="AP109" s="912" t="s">
        <v>401</v>
      </c>
      <c r="AQ109" s="913"/>
      <c r="AR109" s="913"/>
      <c r="AS109" s="913"/>
      <c r="AT109" s="915"/>
      <c r="AU109" s="934" t="s">
        <v>399</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400</v>
      </c>
      <c r="BR109" s="913"/>
      <c r="BS109" s="913"/>
      <c r="BT109" s="913"/>
      <c r="BU109" s="914"/>
      <c r="BV109" s="912" t="s">
        <v>283</v>
      </c>
      <c r="BW109" s="913"/>
      <c r="BX109" s="913"/>
      <c r="BY109" s="913"/>
      <c r="BZ109" s="914"/>
      <c r="CA109" s="912" t="s">
        <v>282</v>
      </c>
      <c r="CB109" s="913"/>
      <c r="CC109" s="913"/>
      <c r="CD109" s="913"/>
      <c r="CE109" s="914"/>
      <c r="CF109" s="935" t="s">
        <v>401</v>
      </c>
      <c r="CG109" s="935"/>
      <c r="CH109" s="935"/>
      <c r="CI109" s="935"/>
      <c r="CJ109" s="935"/>
      <c r="CK109" s="912" t="s">
        <v>402</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400</v>
      </c>
      <c r="DH109" s="913"/>
      <c r="DI109" s="913"/>
      <c r="DJ109" s="913"/>
      <c r="DK109" s="914"/>
      <c r="DL109" s="912" t="s">
        <v>283</v>
      </c>
      <c r="DM109" s="913"/>
      <c r="DN109" s="913"/>
      <c r="DO109" s="913"/>
      <c r="DP109" s="914"/>
      <c r="DQ109" s="912" t="s">
        <v>282</v>
      </c>
      <c r="DR109" s="913"/>
      <c r="DS109" s="913"/>
      <c r="DT109" s="913"/>
      <c r="DU109" s="914"/>
      <c r="DV109" s="912" t="s">
        <v>401</v>
      </c>
      <c r="DW109" s="913"/>
      <c r="DX109" s="913"/>
      <c r="DY109" s="913"/>
      <c r="DZ109" s="915"/>
    </row>
    <row r="110" spans="1:131" s="197" customFormat="1" ht="26.25" customHeight="1">
      <c r="A110" s="916" t="s">
        <v>403</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6647448</v>
      </c>
      <c r="AB110" s="920"/>
      <c r="AC110" s="920"/>
      <c r="AD110" s="920"/>
      <c r="AE110" s="921"/>
      <c r="AF110" s="922">
        <v>6528605</v>
      </c>
      <c r="AG110" s="920"/>
      <c r="AH110" s="920"/>
      <c r="AI110" s="920"/>
      <c r="AJ110" s="921"/>
      <c r="AK110" s="922">
        <v>6544768</v>
      </c>
      <c r="AL110" s="920"/>
      <c r="AM110" s="920"/>
      <c r="AN110" s="920"/>
      <c r="AO110" s="921"/>
      <c r="AP110" s="923">
        <v>32.4</v>
      </c>
      <c r="AQ110" s="924"/>
      <c r="AR110" s="924"/>
      <c r="AS110" s="924"/>
      <c r="AT110" s="925"/>
      <c r="AU110" s="926" t="s">
        <v>61</v>
      </c>
      <c r="AV110" s="927"/>
      <c r="AW110" s="927"/>
      <c r="AX110" s="927"/>
      <c r="AY110" s="928"/>
      <c r="AZ110" s="970" t="s">
        <v>404</v>
      </c>
      <c r="BA110" s="917"/>
      <c r="BB110" s="917"/>
      <c r="BC110" s="917"/>
      <c r="BD110" s="917"/>
      <c r="BE110" s="917"/>
      <c r="BF110" s="917"/>
      <c r="BG110" s="917"/>
      <c r="BH110" s="917"/>
      <c r="BI110" s="917"/>
      <c r="BJ110" s="917"/>
      <c r="BK110" s="917"/>
      <c r="BL110" s="917"/>
      <c r="BM110" s="917"/>
      <c r="BN110" s="917"/>
      <c r="BO110" s="917"/>
      <c r="BP110" s="918"/>
      <c r="BQ110" s="956">
        <v>70660402</v>
      </c>
      <c r="BR110" s="957"/>
      <c r="BS110" s="957"/>
      <c r="BT110" s="957"/>
      <c r="BU110" s="957"/>
      <c r="BV110" s="957">
        <v>68823572</v>
      </c>
      <c r="BW110" s="957"/>
      <c r="BX110" s="957"/>
      <c r="BY110" s="957"/>
      <c r="BZ110" s="957"/>
      <c r="CA110" s="957">
        <v>66589293</v>
      </c>
      <c r="CB110" s="957"/>
      <c r="CC110" s="957"/>
      <c r="CD110" s="957"/>
      <c r="CE110" s="957"/>
      <c r="CF110" s="971">
        <v>329.7</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407</v>
      </c>
      <c r="DH110" s="957"/>
      <c r="DI110" s="957"/>
      <c r="DJ110" s="957"/>
      <c r="DK110" s="957"/>
      <c r="DL110" s="957" t="s">
        <v>407</v>
      </c>
      <c r="DM110" s="957"/>
      <c r="DN110" s="957"/>
      <c r="DO110" s="957"/>
      <c r="DP110" s="957"/>
      <c r="DQ110" s="957" t="s">
        <v>407</v>
      </c>
      <c r="DR110" s="957"/>
      <c r="DS110" s="957"/>
      <c r="DT110" s="957"/>
      <c r="DU110" s="957"/>
      <c r="DV110" s="958" t="s">
        <v>407</v>
      </c>
      <c r="DW110" s="958"/>
      <c r="DX110" s="958"/>
      <c r="DY110" s="958"/>
      <c r="DZ110" s="959"/>
    </row>
    <row r="111" spans="1:131" s="197"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407</v>
      </c>
      <c r="AB111" s="964"/>
      <c r="AC111" s="964"/>
      <c r="AD111" s="964"/>
      <c r="AE111" s="965"/>
      <c r="AF111" s="966" t="s">
        <v>407</v>
      </c>
      <c r="AG111" s="964"/>
      <c r="AH111" s="964"/>
      <c r="AI111" s="964"/>
      <c r="AJ111" s="965"/>
      <c r="AK111" s="966" t="s">
        <v>407</v>
      </c>
      <c r="AL111" s="964"/>
      <c r="AM111" s="964"/>
      <c r="AN111" s="964"/>
      <c r="AO111" s="965"/>
      <c r="AP111" s="967" t="s">
        <v>407</v>
      </c>
      <c r="AQ111" s="968"/>
      <c r="AR111" s="968"/>
      <c r="AS111" s="968"/>
      <c r="AT111" s="969"/>
      <c r="AU111" s="929"/>
      <c r="AV111" s="930"/>
      <c r="AW111" s="930"/>
      <c r="AX111" s="930"/>
      <c r="AY111" s="931"/>
      <c r="AZ111" s="979" t="s">
        <v>409</v>
      </c>
      <c r="BA111" s="980"/>
      <c r="BB111" s="980"/>
      <c r="BC111" s="980"/>
      <c r="BD111" s="980"/>
      <c r="BE111" s="980"/>
      <c r="BF111" s="980"/>
      <c r="BG111" s="980"/>
      <c r="BH111" s="980"/>
      <c r="BI111" s="980"/>
      <c r="BJ111" s="980"/>
      <c r="BK111" s="980"/>
      <c r="BL111" s="980"/>
      <c r="BM111" s="980"/>
      <c r="BN111" s="980"/>
      <c r="BO111" s="980"/>
      <c r="BP111" s="981"/>
      <c r="BQ111" s="949">
        <v>2178010</v>
      </c>
      <c r="BR111" s="950"/>
      <c r="BS111" s="950"/>
      <c r="BT111" s="950"/>
      <c r="BU111" s="950"/>
      <c r="BV111" s="950">
        <v>1847119</v>
      </c>
      <c r="BW111" s="950"/>
      <c r="BX111" s="950"/>
      <c r="BY111" s="950"/>
      <c r="BZ111" s="950"/>
      <c r="CA111" s="950">
        <v>1658570</v>
      </c>
      <c r="CB111" s="950"/>
      <c r="CC111" s="950"/>
      <c r="CD111" s="950"/>
      <c r="CE111" s="950"/>
      <c r="CF111" s="944">
        <v>8.1999999999999993</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411</v>
      </c>
      <c r="DH111" s="950"/>
      <c r="DI111" s="950"/>
      <c r="DJ111" s="950"/>
      <c r="DK111" s="950"/>
      <c r="DL111" s="950" t="s">
        <v>411</v>
      </c>
      <c r="DM111" s="950"/>
      <c r="DN111" s="950"/>
      <c r="DO111" s="950"/>
      <c r="DP111" s="950"/>
      <c r="DQ111" s="950" t="s">
        <v>411</v>
      </c>
      <c r="DR111" s="950"/>
      <c r="DS111" s="950"/>
      <c r="DT111" s="950"/>
      <c r="DU111" s="950"/>
      <c r="DV111" s="951" t="s">
        <v>411</v>
      </c>
      <c r="DW111" s="951"/>
      <c r="DX111" s="951"/>
      <c r="DY111" s="951"/>
      <c r="DZ111" s="952"/>
    </row>
    <row r="112" spans="1:131" s="197"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411</v>
      </c>
      <c r="AB112" s="989"/>
      <c r="AC112" s="989"/>
      <c r="AD112" s="989"/>
      <c r="AE112" s="990"/>
      <c r="AF112" s="991" t="s">
        <v>411</v>
      </c>
      <c r="AG112" s="989"/>
      <c r="AH112" s="989"/>
      <c r="AI112" s="989"/>
      <c r="AJ112" s="990"/>
      <c r="AK112" s="991" t="s">
        <v>411</v>
      </c>
      <c r="AL112" s="989"/>
      <c r="AM112" s="989"/>
      <c r="AN112" s="989"/>
      <c r="AO112" s="990"/>
      <c r="AP112" s="992" t="s">
        <v>411</v>
      </c>
      <c r="AQ112" s="993"/>
      <c r="AR112" s="993"/>
      <c r="AS112" s="993"/>
      <c r="AT112" s="994"/>
      <c r="AU112" s="929"/>
      <c r="AV112" s="930"/>
      <c r="AW112" s="930"/>
      <c r="AX112" s="930"/>
      <c r="AY112" s="931"/>
      <c r="AZ112" s="979" t="s">
        <v>414</v>
      </c>
      <c r="BA112" s="980"/>
      <c r="BB112" s="980"/>
      <c r="BC112" s="980"/>
      <c r="BD112" s="980"/>
      <c r="BE112" s="980"/>
      <c r="BF112" s="980"/>
      <c r="BG112" s="980"/>
      <c r="BH112" s="980"/>
      <c r="BI112" s="980"/>
      <c r="BJ112" s="980"/>
      <c r="BK112" s="980"/>
      <c r="BL112" s="980"/>
      <c r="BM112" s="980"/>
      <c r="BN112" s="980"/>
      <c r="BO112" s="980"/>
      <c r="BP112" s="981"/>
      <c r="BQ112" s="949">
        <v>40722243</v>
      </c>
      <c r="BR112" s="950"/>
      <c r="BS112" s="950"/>
      <c r="BT112" s="950"/>
      <c r="BU112" s="950"/>
      <c r="BV112" s="950">
        <v>40291429</v>
      </c>
      <c r="BW112" s="950"/>
      <c r="BX112" s="950"/>
      <c r="BY112" s="950"/>
      <c r="BZ112" s="950"/>
      <c r="CA112" s="950">
        <v>39244550</v>
      </c>
      <c r="CB112" s="950"/>
      <c r="CC112" s="950"/>
      <c r="CD112" s="950"/>
      <c r="CE112" s="950"/>
      <c r="CF112" s="944">
        <v>194.3</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411</v>
      </c>
      <c r="DH112" s="950"/>
      <c r="DI112" s="950"/>
      <c r="DJ112" s="950"/>
      <c r="DK112" s="950"/>
      <c r="DL112" s="950" t="s">
        <v>411</v>
      </c>
      <c r="DM112" s="950"/>
      <c r="DN112" s="950"/>
      <c r="DO112" s="950"/>
      <c r="DP112" s="950"/>
      <c r="DQ112" s="950" t="s">
        <v>411</v>
      </c>
      <c r="DR112" s="950"/>
      <c r="DS112" s="950"/>
      <c r="DT112" s="950"/>
      <c r="DU112" s="950"/>
      <c r="DV112" s="951" t="s">
        <v>411</v>
      </c>
      <c r="DW112" s="951"/>
      <c r="DX112" s="951"/>
      <c r="DY112" s="951"/>
      <c r="DZ112" s="952"/>
    </row>
    <row r="113" spans="1:130" s="197"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2403368</v>
      </c>
      <c r="AB113" s="964"/>
      <c r="AC113" s="964"/>
      <c r="AD113" s="964"/>
      <c r="AE113" s="965"/>
      <c r="AF113" s="966">
        <v>2424534</v>
      </c>
      <c r="AG113" s="964"/>
      <c r="AH113" s="964"/>
      <c r="AI113" s="964"/>
      <c r="AJ113" s="965"/>
      <c r="AK113" s="966">
        <v>2516960</v>
      </c>
      <c r="AL113" s="964"/>
      <c r="AM113" s="964"/>
      <c r="AN113" s="964"/>
      <c r="AO113" s="965"/>
      <c r="AP113" s="967">
        <v>12.5</v>
      </c>
      <c r="AQ113" s="968"/>
      <c r="AR113" s="968"/>
      <c r="AS113" s="968"/>
      <c r="AT113" s="969"/>
      <c r="AU113" s="929"/>
      <c r="AV113" s="930"/>
      <c r="AW113" s="930"/>
      <c r="AX113" s="930"/>
      <c r="AY113" s="931"/>
      <c r="AZ113" s="979" t="s">
        <v>417</v>
      </c>
      <c r="BA113" s="980"/>
      <c r="BB113" s="980"/>
      <c r="BC113" s="980"/>
      <c r="BD113" s="980"/>
      <c r="BE113" s="980"/>
      <c r="BF113" s="980"/>
      <c r="BG113" s="980"/>
      <c r="BH113" s="980"/>
      <c r="BI113" s="980"/>
      <c r="BJ113" s="980"/>
      <c r="BK113" s="980"/>
      <c r="BL113" s="980"/>
      <c r="BM113" s="980"/>
      <c r="BN113" s="980"/>
      <c r="BO113" s="980"/>
      <c r="BP113" s="981"/>
      <c r="BQ113" s="949">
        <v>20395</v>
      </c>
      <c r="BR113" s="950"/>
      <c r="BS113" s="950"/>
      <c r="BT113" s="950"/>
      <c r="BU113" s="950"/>
      <c r="BV113" s="950">
        <v>17071</v>
      </c>
      <c r="BW113" s="950"/>
      <c r="BX113" s="950"/>
      <c r="BY113" s="950"/>
      <c r="BZ113" s="950"/>
      <c r="CA113" s="950">
        <v>12402</v>
      </c>
      <c r="CB113" s="950"/>
      <c r="CC113" s="950"/>
      <c r="CD113" s="950"/>
      <c r="CE113" s="950"/>
      <c r="CF113" s="944">
        <v>0.1</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411</v>
      </c>
      <c r="DH113" s="989"/>
      <c r="DI113" s="989"/>
      <c r="DJ113" s="989"/>
      <c r="DK113" s="990"/>
      <c r="DL113" s="991" t="s">
        <v>411</v>
      </c>
      <c r="DM113" s="989"/>
      <c r="DN113" s="989"/>
      <c r="DO113" s="989"/>
      <c r="DP113" s="990"/>
      <c r="DQ113" s="991" t="s">
        <v>411</v>
      </c>
      <c r="DR113" s="989"/>
      <c r="DS113" s="989"/>
      <c r="DT113" s="989"/>
      <c r="DU113" s="990"/>
      <c r="DV113" s="992" t="s">
        <v>411</v>
      </c>
      <c r="DW113" s="993"/>
      <c r="DX113" s="993"/>
      <c r="DY113" s="993"/>
      <c r="DZ113" s="994"/>
    </row>
    <row r="114" spans="1:130" s="197"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3243</v>
      </c>
      <c r="AB114" s="989"/>
      <c r="AC114" s="989"/>
      <c r="AD114" s="989"/>
      <c r="AE114" s="990"/>
      <c r="AF114" s="991">
        <v>3245</v>
      </c>
      <c r="AG114" s="989"/>
      <c r="AH114" s="989"/>
      <c r="AI114" s="989"/>
      <c r="AJ114" s="990"/>
      <c r="AK114" s="991">
        <v>1954</v>
      </c>
      <c r="AL114" s="989"/>
      <c r="AM114" s="989"/>
      <c r="AN114" s="989"/>
      <c r="AO114" s="990"/>
      <c r="AP114" s="992">
        <v>0</v>
      </c>
      <c r="AQ114" s="993"/>
      <c r="AR114" s="993"/>
      <c r="AS114" s="993"/>
      <c r="AT114" s="994"/>
      <c r="AU114" s="929"/>
      <c r="AV114" s="930"/>
      <c r="AW114" s="930"/>
      <c r="AX114" s="930"/>
      <c r="AY114" s="931"/>
      <c r="AZ114" s="979" t="s">
        <v>420</v>
      </c>
      <c r="BA114" s="980"/>
      <c r="BB114" s="980"/>
      <c r="BC114" s="980"/>
      <c r="BD114" s="980"/>
      <c r="BE114" s="980"/>
      <c r="BF114" s="980"/>
      <c r="BG114" s="980"/>
      <c r="BH114" s="980"/>
      <c r="BI114" s="980"/>
      <c r="BJ114" s="980"/>
      <c r="BK114" s="980"/>
      <c r="BL114" s="980"/>
      <c r="BM114" s="980"/>
      <c r="BN114" s="980"/>
      <c r="BO114" s="980"/>
      <c r="BP114" s="981"/>
      <c r="BQ114" s="949">
        <v>5189718</v>
      </c>
      <c r="BR114" s="950"/>
      <c r="BS114" s="950"/>
      <c r="BT114" s="950"/>
      <c r="BU114" s="950"/>
      <c r="BV114" s="950">
        <v>4677188</v>
      </c>
      <c r="BW114" s="950"/>
      <c r="BX114" s="950"/>
      <c r="BY114" s="950"/>
      <c r="BZ114" s="950"/>
      <c r="CA114" s="950">
        <v>4472894</v>
      </c>
      <c r="CB114" s="950"/>
      <c r="CC114" s="950"/>
      <c r="CD114" s="950"/>
      <c r="CE114" s="950"/>
      <c r="CF114" s="944">
        <v>22.1</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411</v>
      </c>
      <c r="DH114" s="989"/>
      <c r="DI114" s="989"/>
      <c r="DJ114" s="989"/>
      <c r="DK114" s="990"/>
      <c r="DL114" s="991" t="s">
        <v>411</v>
      </c>
      <c r="DM114" s="989"/>
      <c r="DN114" s="989"/>
      <c r="DO114" s="989"/>
      <c r="DP114" s="990"/>
      <c r="DQ114" s="991" t="s">
        <v>411</v>
      </c>
      <c r="DR114" s="989"/>
      <c r="DS114" s="989"/>
      <c r="DT114" s="989"/>
      <c r="DU114" s="990"/>
      <c r="DV114" s="992" t="s">
        <v>411</v>
      </c>
      <c r="DW114" s="993"/>
      <c r="DX114" s="993"/>
      <c r="DY114" s="993"/>
      <c r="DZ114" s="994"/>
    </row>
    <row r="115" spans="1:130" s="197"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58795</v>
      </c>
      <c r="AB115" s="964"/>
      <c r="AC115" s="964"/>
      <c r="AD115" s="964"/>
      <c r="AE115" s="965"/>
      <c r="AF115" s="966">
        <v>56839</v>
      </c>
      <c r="AG115" s="964"/>
      <c r="AH115" s="964"/>
      <c r="AI115" s="964"/>
      <c r="AJ115" s="965"/>
      <c r="AK115" s="966">
        <v>29708</v>
      </c>
      <c r="AL115" s="964"/>
      <c r="AM115" s="964"/>
      <c r="AN115" s="964"/>
      <c r="AO115" s="965"/>
      <c r="AP115" s="967">
        <v>0.1</v>
      </c>
      <c r="AQ115" s="968"/>
      <c r="AR115" s="968"/>
      <c r="AS115" s="968"/>
      <c r="AT115" s="969"/>
      <c r="AU115" s="929"/>
      <c r="AV115" s="930"/>
      <c r="AW115" s="930"/>
      <c r="AX115" s="930"/>
      <c r="AY115" s="931"/>
      <c r="AZ115" s="979" t="s">
        <v>423</v>
      </c>
      <c r="BA115" s="980"/>
      <c r="BB115" s="980"/>
      <c r="BC115" s="980"/>
      <c r="BD115" s="980"/>
      <c r="BE115" s="980"/>
      <c r="BF115" s="980"/>
      <c r="BG115" s="980"/>
      <c r="BH115" s="980"/>
      <c r="BI115" s="980"/>
      <c r="BJ115" s="980"/>
      <c r="BK115" s="980"/>
      <c r="BL115" s="980"/>
      <c r="BM115" s="980"/>
      <c r="BN115" s="980"/>
      <c r="BO115" s="980"/>
      <c r="BP115" s="981"/>
      <c r="BQ115" s="949">
        <v>447136</v>
      </c>
      <c r="BR115" s="950"/>
      <c r="BS115" s="950"/>
      <c r="BT115" s="950"/>
      <c r="BU115" s="950"/>
      <c r="BV115" s="950">
        <v>4824</v>
      </c>
      <c r="BW115" s="950"/>
      <c r="BX115" s="950"/>
      <c r="BY115" s="950"/>
      <c r="BZ115" s="950"/>
      <c r="CA115" s="950">
        <v>313981</v>
      </c>
      <c r="CB115" s="950"/>
      <c r="CC115" s="950"/>
      <c r="CD115" s="950"/>
      <c r="CE115" s="950"/>
      <c r="CF115" s="944">
        <v>1.6</v>
      </c>
      <c r="CG115" s="945"/>
      <c r="CH115" s="945"/>
      <c r="CI115" s="945"/>
      <c r="CJ115" s="945"/>
      <c r="CK115" s="975"/>
      <c r="CL115" s="976"/>
      <c r="CM115" s="979"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1897332</v>
      </c>
      <c r="DH115" s="989"/>
      <c r="DI115" s="989"/>
      <c r="DJ115" s="989"/>
      <c r="DK115" s="990"/>
      <c r="DL115" s="991">
        <v>1628976</v>
      </c>
      <c r="DM115" s="989"/>
      <c r="DN115" s="989"/>
      <c r="DO115" s="989"/>
      <c r="DP115" s="990"/>
      <c r="DQ115" s="991">
        <v>1476338</v>
      </c>
      <c r="DR115" s="989"/>
      <c r="DS115" s="989"/>
      <c r="DT115" s="989"/>
      <c r="DU115" s="990"/>
      <c r="DV115" s="992">
        <v>7.3</v>
      </c>
      <c r="DW115" s="993"/>
      <c r="DX115" s="993"/>
      <c r="DY115" s="993"/>
      <c r="DZ115" s="994"/>
    </row>
    <row r="116" spans="1:130" s="197" customFormat="1" ht="26.25" customHeight="1">
      <c r="A116" s="986"/>
      <c r="B116" s="987"/>
      <c r="C116" s="1001" t="s">
        <v>425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53</v>
      </c>
      <c r="AB116" s="989"/>
      <c r="AC116" s="989"/>
      <c r="AD116" s="989"/>
      <c r="AE116" s="990"/>
      <c r="AF116" s="991">
        <v>132</v>
      </c>
      <c r="AG116" s="989"/>
      <c r="AH116" s="989"/>
      <c r="AI116" s="989"/>
      <c r="AJ116" s="990"/>
      <c r="AK116" s="991">
        <v>400</v>
      </c>
      <c r="AL116" s="989"/>
      <c r="AM116" s="989"/>
      <c r="AN116" s="989"/>
      <c r="AO116" s="990"/>
      <c r="AP116" s="992">
        <v>0</v>
      </c>
      <c r="AQ116" s="993"/>
      <c r="AR116" s="993"/>
      <c r="AS116" s="993"/>
      <c r="AT116" s="994"/>
      <c r="AU116" s="929"/>
      <c r="AV116" s="930"/>
      <c r="AW116" s="930"/>
      <c r="AX116" s="930"/>
      <c r="AY116" s="931"/>
      <c r="AZ116" s="979" t="s">
        <v>426</v>
      </c>
      <c r="BA116" s="980"/>
      <c r="BB116" s="980"/>
      <c r="BC116" s="980"/>
      <c r="BD116" s="980"/>
      <c r="BE116" s="980"/>
      <c r="BF116" s="980"/>
      <c r="BG116" s="980"/>
      <c r="BH116" s="980"/>
      <c r="BI116" s="980"/>
      <c r="BJ116" s="980"/>
      <c r="BK116" s="980"/>
      <c r="BL116" s="980"/>
      <c r="BM116" s="980"/>
      <c r="BN116" s="980"/>
      <c r="BO116" s="980"/>
      <c r="BP116" s="981"/>
      <c r="BQ116" s="949" t="s">
        <v>411</v>
      </c>
      <c r="BR116" s="950"/>
      <c r="BS116" s="950"/>
      <c r="BT116" s="950"/>
      <c r="BU116" s="950"/>
      <c r="BV116" s="950" t="s">
        <v>411</v>
      </c>
      <c r="BW116" s="950"/>
      <c r="BX116" s="950"/>
      <c r="BY116" s="950"/>
      <c r="BZ116" s="950"/>
      <c r="CA116" s="950" t="s">
        <v>411</v>
      </c>
      <c r="CB116" s="950"/>
      <c r="CC116" s="950"/>
      <c r="CD116" s="950"/>
      <c r="CE116" s="950"/>
      <c r="CF116" s="944" t="s">
        <v>411</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256438</v>
      </c>
      <c r="DH116" s="989"/>
      <c r="DI116" s="989"/>
      <c r="DJ116" s="989"/>
      <c r="DK116" s="990"/>
      <c r="DL116" s="991">
        <v>218143</v>
      </c>
      <c r="DM116" s="989"/>
      <c r="DN116" s="989"/>
      <c r="DO116" s="989"/>
      <c r="DP116" s="990"/>
      <c r="DQ116" s="991">
        <v>182232</v>
      </c>
      <c r="DR116" s="989"/>
      <c r="DS116" s="989"/>
      <c r="DT116" s="989"/>
      <c r="DU116" s="990"/>
      <c r="DV116" s="992">
        <v>0.9</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428</v>
      </c>
      <c r="Z117" s="914"/>
      <c r="AA117" s="1026">
        <v>9112907</v>
      </c>
      <c r="AB117" s="996"/>
      <c r="AC117" s="996"/>
      <c r="AD117" s="996"/>
      <c r="AE117" s="997"/>
      <c r="AF117" s="995">
        <v>9013355</v>
      </c>
      <c r="AG117" s="996"/>
      <c r="AH117" s="996"/>
      <c r="AI117" s="996"/>
      <c r="AJ117" s="997"/>
      <c r="AK117" s="995">
        <v>9093790</v>
      </c>
      <c r="AL117" s="996"/>
      <c r="AM117" s="996"/>
      <c r="AN117" s="996"/>
      <c r="AO117" s="997"/>
      <c r="AP117" s="998"/>
      <c r="AQ117" s="999"/>
      <c r="AR117" s="999"/>
      <c r="AS117" s="999"/>
      <c r="AT117" s="1000"/>
      <c r="AU117" s="929"/>
      <c r="AV117" s="930"/>
      <c r="AW117" s="930"/>
      <c r="AX117" s="930"/>
      <c r="AY117" s="931"/>
      <c r="AZ117" s="1025" t="s">
        <v>429</v>
      </c>
      <c r="BA117" s="1001"/>
      <c r="BB117" s="1001"/>
      <c r="BC117" s="1001"/>
      <c r="BD117" s="1001"/>
      <c r="BE117" s="1001"/>
      <c r="BF117" s="1001"/>
      <c r="BG117" s="1001"/>
      <c r="BH117" s="1001"/>
      <c r="BI117" s="1001"/>
      <c r="BJ117" s="1001"/>
      <c r="BK117" s="1001"/>
      <c r="BL117" s="1001"/>
      <c r="BM117" s="1001"/>
      <c r="BN117" s="1001"/>
      <c r="BO117" s="1001"/>
      <c r="BP117" s="1002"/>
      <c r="BQ117" s="1015" t="s">
        <v>110</v>
      </c>
      <c r="BR117" s="1016"/>
      <c r="BS117" s="1016"/>
      <c r="BT117" s="1016"/>
      <c r="BU117" s="1016"/>
      <c r="BV117" s="1016" t="s">
        <v>110</v>
      </c>
      <c r="BW117" s="1016"/>
      <c r="BX117" s="1016"/>
      <c r="BY117" s="1016"/>
      <c r="BZ117" s="1016"/>
      <c r="CA117" s="1016" t="s">
        <v>110</v>
      </c>
      <c r="CB117" s="1016"/>
      <c r="CC117" s="1016"/>
      <c r="CD117" s="1016"/>
      <c r="CE117" s="1016"/>
      <c r="CF117" s="944" t="s">
        <v>110</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7" customFormat="1" ht="26.25" customHeight="1">
      <c r="A118" s="934" t="s">
        <v>402</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400</v>
      </c>
      <c r="AB118" s="913"/>
      <c r="AC118" s="913"/>
      <c r="AD118" s="913"/>
      <c r="AE118" s="914"/>
      <c r="AF118" s="912" t="s">
        <v>283</v>
      </c>
      <c r="AG118" s="913"/>
      <c r="AH118" s="913"/>
      <c r="AI118" s="913"/>
      <c r="AJ118" s="914"/>
      <c r="AK118" s="912" t="s">
        <v>282</v>
      </c>
      <c r="AL118" s="913"/>
      <c r="AM118" s="913"/>
      <c r="AN118" s="913"/>
      <c r="AO118" s="914"/>
      <c r="AP118" s="1020" t="s">
        <v>401</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431</v>
      </c>
      <c r="BP118" s="1024"/>
      <c r="BQ118" s="1015">
        <v>119217904</v>
      </c>
      <c r="BR118" s="1016"/>
      <c r="BS118" s="1016"/>
      <c r="BT118" s="1016"/>
      <c r="BU118" s="1016"/>
      <c r="BV118" s="1016">
        <v>115661203</v>
      </c>
      <c r="BW118" s="1016"/>
      <c r="BX118" s="1016"/>
      <c r="BY118" s="1016"/>
      <c r="BZ118" s="1016"/>
      <c r="CA118" s="1016">
        <v>112291690</v>
      </c>
      <c r="CB118" s="1016"/>
      <c r="CC118" s="1016"/>
      <c r="CD118" s="1016"/>
      <c r="CE118" s="1016"/>
      <c r="CF118" s="1017"/>
      <c r="CG118" s="1018"/>
      <c r="CH118" s="1018"/>
      <c r="CI118" s="1018"/>
      <c r="CJ118" s="1019"/>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7" customFormat="1" ht="26.25" customHeight="1">
      <c r="A119" s="1004"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110</v>
      </c>
      <c r="AB119" s="920"/>
      <c r="AC119" s="920"/>
      <c r="AD119" s="920"/>
      <c r="AE119" s="921"/>
      <c r="AF119" s="922" t="s">
        <v>110</v>
      </c>
      <c r="AG119" s="920"/>
      <c r="AH119" s="920"/>
      <c r="AI119" s="920"/>
      <c r="AJ119" s="921"/>
      <c r="AK119" s="922" t="s">
        <v>110</v>
      </c>
      <c r="AL119" s="920"/>
      <c r="AM119" s="920"/>
      <c r="AN119" s="920"/>
      <c r="AO119" s="921"/>
      <c r="AP119" s="923" t="s">
        <v>110</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4207553</v>
      </c>
      <c r="BR119" s="957"/>
      <c r="BS119" s="957"/>
      <c r="BT119" s="957"/>
      <c r="BU119" s="957"/>
      <c r="BV119" s="957">
        <v>4649956</v>
      </c>
      <c r="BW119" s="957"/>
      <c r="BX119" s="957"/>
      <c r="BY119" s="957"/>
      <c r="BZ119" s="957"/>
      <c r="CA119" s="957">
        <v>4974401</v>
      </c>
      <c r="CB119" s="957"/>
      <c r="CC119" s="957"/>
      <c r="CD119" s="957"/>
      <c r="CE119" s="957"/>
      <c r="CF119" s="971">
        <v>24.6</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24240</v>
      </c>
      <c r="DH119" s="1028"/>
      <c r="DI119" s="1028"/>
      <c r="DJ119" s="1028"/>
      <c r="DK119" s="1029"/>
      <c r="DL119" s="1030" t="s">
        <v>110</v>
      </c>
      <c r="DM119" s="1028"/>
      <c r="DN119" s="1028"/>
      <c r="DO119" s="1028"/>
      <c r="DP119" s="1029"/>
      <c r="DQ119" s="1030" t="s">
        <v>110</v>
      </c>
      <c r="DR119" s="1028"/>
      <c r="DS119" s="1028"/>
      <c r="DT119" s="1028"/>
      <c r="DU119" s="1029"/>
      <c r="DV119" s="1031" t="s">
        <v>110</v>
      </c>
      <c r="DW119" s="1032"/>
      <c r="DX119" s="1032"/>
      <c r="DY119" s="1032"/>
      <c r="DZ119" s="1033"/>
    </row>
    <row r="120" spans="1:130" s="197" customFormat="1" ht="26.25" customHeight="1">
      <c r="A120" s="1005"/>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v>15593018</v>
      </c>
      <c r="BR120" s="950"/>
      <c r="BS120" s="950"/>
      <c r="BT120" s="950"/>
      <c r="BU120" s="950"/>
      <c r="BV120" s="950">
        <v>14250986</v>
      </c>
      <c r="BW120" s="950"/>
      <c r="BX120" s="950"/>
      <c r="BY120" s="950"/>
      <c r="BZ120" s="950"/>
      <c r="CA120" s="950">
        <v>14377319</v>
      </c>
      <c r="CB120" s="950"/>
      <c r="CC120" s="950"/>
      <c r="CD120" s="950"/>
      <c r="CE120" s="950"/>
      <c r="CF120" s="944">
        <v>71.2</v>
      </c>
      <c r="CG120" s="945"/>
      <c r="CH120" s="945"/>
      <c r="CI120" s="945"/>
      <c r="CJ120" s="945"/>
      <c r="CK120" s="1043" t="s">
        <v>437</v>
      </c>
      <c r="CL120" s="1044"/>
      <c r="CM120" s="1044"/>
      <c r="CN120" s="1044"/>
      <c r="CO120" s="1045"/>
      <c r="CP120" s="1051" t="s">
        <v>380</v>
      </c>
      <c r="CQ120" s="1052"/>
      <c r="CR120" s="1052"/>
      <c r="CS120" s="1052"/>
      <c r="CT120" s="1052"/>
      <c r="CU120" s="1052"/>
      <c r="CV120" s="1052"/>
      <c r="CW120" s="1052"/>
      <c r="CX120" s="1052"/>
      <c r="CY120" s="1052"/>
      <c r="CZ120" s="1052"/>
      <c r="DA120" s="1052"/>
      <c r="DB120" s="1052"/>
      <c r="DC120" s="1052"/>
      <c r="DD120" s="1052"/>
      <c r="DE120" s="1052"/>
      <c r="DF120" s="1053"/>
      <c r="DG120" s="956">
        <v>34592436</v>
      </c>
      <c r="DH120" s="957"/>
      <c r="DI120" s="957"/>
      <c r="DJ120" s="957"/>
      <c r="DK120" s="957"/>
      <c r="DL120" s="957">
        <v>34089219</v>
      </c>
      <c r="DM120" s="957"/>
      <c r="DN120" s="957"/>
      <c r="DO120" s="957"/>
      <c r="DP120" s="957"/>
      <c r="DQ120" s="957">
        <v>33504248</v>
      </c>
      <c r="DR120" s="957"/>
      <c r="DS120" s="957"/>
      <c r="DT120" s="957"/>
      <c r="DU120" s="957"/>
      <c r="DV120" s="958">
        <v>165.9</v>
      </c>
      <c r="DW120" s="958"/>
      <c r="DX120" s="958"/>
      <c r="DY120" s="958"/>
      <c r="DZ120" s="959"/>
    </row>
    <row r="121" spans="1:130" s="197" customFormat="1" ht="26.25" customHeight="1">
      <c r="A121" s="1005"/>
      <c r="B121" s="976"/>
      <c r="C121" s="1040" t="s">
        <v>438</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10"/>
      <c r="AV121" s="1011"/>
      <c r="AW121" s="1011"/>
      <c r="AX121" s="1011"/>
      <c r="AY121" s="1012"/>
      <c r="AZ121" s="1025" t="s">
        <v>439</v>
      </c>
      <c r="BA121" s="1001"/>
      <c r="BB121" s="1001"/>
      <c r="BC121" s="1001"/>
      <c r="BD121" s="1001"/>
      <c r="BE121" s="1001"/>
      <c r="BF121" s="1001"/>
      <c r="BG121" s="1001"/>
      <c r="BH121" s="1001"/>
      <c r="BI121" s="1001"/>
      <c r="BJ121" s="1001"/>
      <c r="BK121" s="1001"/>
      <c r="BL121" s="1001"/>
      <c r="BM121" s="1001"/>
      <c r="BN121" s="1001"/>
      <c r="BO121" s="1001"/>
      <c r="BP121" s="1002"/>
      <c r="BQ121" s="1015">
        <v>61034495</v>
      </c>
      <c r="BR121" s="1016"/>
      <c r="BS121" s="1016"/>
      <c r="BT121" s="1016"/>
      <c r="BU121" s="1016"/>
      <c r="BV121" s="1016">
        <v>59943065</v>
      </c>
      <c r="BW121" s="1016"/>
      <c r="BX121" s="1016"/>
      <c r="BY121" s="1016"/>
      <c r="BZ121" s="1016"/>
      <c r="CA121" s="1016">
        <v>58832346</v>
      </c>
      <c r="CB121" s="1016"/>
      <c r="CC121" s="1016"/>
      <c r="CD121" s="1016"/>
      <c r="CE121" s="1016"/>
      <c r="CF121" s="1054">
        <v>291.3</v>
      </c>
      <c r="CG121" s="1055"/>
      <c r="CH121" s="1055"/>
      <c r="CI121" s="1055"/>
      <c r="CJ121" s="1055"/>
      <c r="CK121" s="1046"/>
      <c r="CL121" s="1047"/>
      <c r="CM121" s="1047"/>
      <c r="CN121" s="1047"/>
      <c r="CO121" s="1048"/>
      <c r="CP121" s="1037" t="s">
        <v>381</v>
      </c>
      <c r="CQ121" s="1038"/>
      <c r="CR121" s="1038"/>
      <c r="CS121" s="1038"/>
      <c r="CT121" s="1038"/>
      <c r="CU121" s="1038"/>
      <c r="CV121" s="1038"/>
      <c r="CW121" s="1038"/>
      <c r="CX121" s="1038"/>
      <c r="CY121" s="1038"/>
      <c r="CZ121" s="1038"/>
      <c r="DA121" s="1038"/>
      <c r="DB121" s="1038"/>
      <c r="DC121" s="1038"/>
      <c r="DD121" s="1038"/>
      <c r="DE121" s="1038"/>
      <c r="DF121" s="1039"/>
      <c r="DG121" s="949">
        <v>3010632</v>
      </c>
      <c r="DH121" s="950"/>
      <c r="DI121" s="950"/>
      <c r="DJ121" s="950"/>
      <c r="DK121" s="950"/>
      <c r="DL121" s="950">
        <v>3159087</v>
      </c>
      <c r="DM121" s="950"/>
      <c r="DN121" s="950"/>
      <c r="DO121" s="950"/>
      <c r="DP121" s="950"/>
      <c r="DQ121" s="950">
        <v>2838063</v>
      </c>
      <c r="DR121" s="950"/>
      <c r="DS121" s="950"/>
      <c r="DT121" s="950"/>
      <c r="DU121" s="950"/>
      <c r="DV121" s="951">
        <v>14.1</v>
      </c>
      <c r="DW121" s="951"/>
      <c r="DX121" s="951"/>
      <c r="DY121" s="951"/>
      <c r="DZ121" s="952"/>
    </row>
    <row r="122" spans="1:130" s="197" customFormat="1" ht="26.25" customHeight="1">
      <c r="A122" s="1005"/>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440</v>
      </c>
      <c r="BP122" s="1024"/>
      <c r="BQ122" s="1064">
        <v>80835066</v>
      </c>
      <c r="BR122" s="1065"/>
      <c r="BS122" s="1065"/>
      <c r="BT122" s="1065"/>
      <c r="BU122" s="1065"/>
      <c r="BV122" s="1065">
        <v>78844007</v>
      </c>
      <c r="BW122" s="1065"/>
      <c r="BX122" s="1065"/>
      <c r="BY122" s="1065"/>
      <c r="BZ122" s="1065"/>
      <c r="CA122" s="1065">
        <v>78184066</v>
      </c>
      <c r="CB122" s="1065"/>
      <c r="CC122" s="1065"/>
      <c r="CD122" s="1065"/>
      <c r="CE122" s="1065"/>
      <c r="CF122" s="1017"/>
      <c r="CG122" s="1018"/>
      <c r="CH122" s="1018"/>
      <c r="CI122" s="1018"/>
      <c r="CJ122" s="1019"/>
      <c r="CK122" s="1046"/>
      <c r="CL122" s="1047"/>
      <c r="CM122" s="1047"/>
      <c r="CN122" s="1047"/>
      <c r="CO122" s="1048"/>
      <c r="CP122" s="1037" t="s">
        <v>441</v>
      </c>
      <c r="CQ122" s="1038"/>
      <c r="CR122" s="1038"/>
      <c r="CS122" s="1038"/>
      <c r="CT122" s="1038"/>
      <c r="CU122" s="1038"/>
      <c r="CV122" s="1038"/>
      <c r="CW122" s="1038"/>
      <c r="CX122" s="1038"/>
      <c r="CY122" s="1038"/>
      <c r="CZ122" s="1038"/>
      <c r="DA122" s="1038"/>
      <c r="DB122" s="1038"/>
      <c r="DC122" s="1038"/>
      <c r="DD122" s="1038"/>
      <c r="DE122" s="1038"/>
      <c r="DF122" s="1039"/>
      <c r="DG122" s="949">
        <v>2720805</v>
      </c>
      <c r="DH122" s="950"/>
      <c r="DI122" s="950"/>
      <c r="DJ122" s="950"/>
      <c r="DK122" s="950"/>
      <c r="DL122" s="950">
        <v>2655195</v>
      </c>
      <c r="DM122" s="950"/>
      <c r="DN122" s="950"/>
      <c r="DO122" s="950"/>
      <c r="DP122" s="950"/>
      <c r="DQ122" s="950">
        <v>2534854</v>
      </c>
      <c r="DR122" s="950"/>
      <c r="DS122" s="950"/>
      <c r="DT122" s="950"/>
      <c r="DU122" s="950"/>
      <c r="DV122" s="951">
        <v>12.6</v>
      </c>
      <c r="DW122" s="951"/>
      <c r="DX122" s="951"/>
      <c r="DY122" s="951"/>
      <c r="DZ122" s="952"/>
    </row>
    <row r="123" spans="1:130" s="197" customFormat="1" ht="26.25" customHeight="1" thickBot="1">
      <c r="A123" s="1005"/>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34025</v>
      </c>
      <c r="AB123" s="989"/>
      <c r="AC123" s="989"/>
      <c r="AD123" s="989"/>
      <c r="AE123" s="990"/>
      <c r="AF123" s="991">
        <v>32372</v>
      </c>
      <c r="AG123" s="989"/>
      <c r="AH123" s="989"/>
      <c r="AI123" s="989"/>
      <c r="AJ123" s="990"/>
      <c r="AK123" s="991">
        <v>29708</v>
      </c>
      <c r="AL123" s="989"/>
      <c r="AM123" s="989"/>
      <c r="AN123" s="989"/>
      <c r="AO123" s="990"/>
      <c r="AP123" s="992">
        <v>0.1</v>
      </c>
      <c r="AQ123" s="993"/>
      <c r="AR123" s="993"/>
      <c r="AS123" s="993"/>
      <c r="AT123" s="994"/>
      <c r="AU123" s="1061" t="s">
        <v>442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190.3</v>
      </c>
      <c r="BR123" s="1057"/>
      <c r="BS123" s="1057"/>
      <c r="BT123" s="1057"/>
      <c r="BU123" s="1057"/>
      <c r="BV123" s="1057">
        <v>186.2</v>
      </c>
      <c r="BW123" s="1057"/>
      <c r="BX123" s="1057"/>
      <c r="BY123" s="1057"/>
      <c r="BZ123" s="1057"/>
      <c r="CA123" s="1057">
        <v>168.8</v>
      </c>
      <c r="CB123" s="1057"/>
      <c r="CC123" s="1057"/>
      <c r="CD123" s="1057"/>
      <c r="CE123" s="1057"/>
      <c r="CF123" s="1058"/>
      <c r="CG123" s="1059"/>
      <c r="CH123" s="1059"/>
      <c r="CI123" s="1059"/>
      <c r="CJ123" s="1060"/>
      <c r="CK123" s="1046"/>
      <c r="CL123" s="1047"/>
      <c r="CM123" s="1047"/>
      <c r="CN123" s="1047"/>
      <c r="CO123" s="1048"/>
      <c r="CP123" s="1037" t="s">
        <v>443</v>
      </c>
      <c r="CQ123" s="1038"/>
      <c r="CR123" s="1038"/>
      <c r="CS123" s="1038"/>
      <c r="CT123" s="1038"/>
      <c r="CU123" s="1038"/>
      <c r="CV123" s="1038"/>
      <c r="CW123" s="1038"/>
      <c r="CX123" s="1038"/>
      <c r="CY123" s="1038"/>
      <c r="CZ123" s="1038"/>
      <c r="DA123" s="1038"/>
      <c r="DB123" s="1038"/>
      <c r="DC123" s="1038"/>
      <c r="DD123" s="1038"/>
      <c r="DE123" s="1038"/>
      <c r="DF123" s="1039"/>
      <c r="DG123" s="988">
        <v>238987</v>
      </c>
      <c r="DH123" s="989"/>
      <c r="DI123" s="989"/>
      <c r="DJ123" s="989"/>
      <c r="DK123" s="990"/>
      <c r="DL123" s="991">
        <v>224825</v>
      </c>
      <c r="DM123" s="989"/>
      <c r="DN123" s="989"/>
      <c r="DO123" s="989"/>
      <c r="DP123" s="990"/>
      <c r="DQ123" s="991">
        <v>214088</v>
      </c>
      <c r="DR123" s="989"/>
      <c r="DS123" s="989"/>
      <c r="DT123" s="989"/>
      <c r="DU123" s="990"/>
      <c r="DV123" s="992">
        <v>1.1000000000000001</v>
      </c>
      <c r="DW123" s="993"/>
      <c r="DX123" s="993"/>
      <c r="DY123" s="993"/>
      <c r="DZ123" s="994"/>
    </row>
    <row r="124" spans="1:130" s="197" customFormat="1" ht="26.25" customHeight="1">
      <c r="A124" s="1005"/>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444</v>
      </c>
      <c r="AB124" s="989"/>
      <c r="AC124" s="989"/>
      <c r="AD124" s="989"/>
      <c r="AE124" s="990"/>
      <c r="AF124" s="991" t="s">
        <v>444</v>
      </c>
      <c r="AG124" s="989"/>
      <c r="AH124" s="989"/>
      <c r="AI124" s="989"/>
      <c r="AJ124" s="990"/>
      <c r="AK124" s="991" t="s">
        <v>444</v>
      </c>
      <c r="AL124" s="989"/>
      <c r="AM124" s="989"/>
      <c r="AN124" s="989"/>
      <c r="AO124" s="990"/>
      <c r="AP124" s="992" t="s">
        <v>444</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445</v>
      </c>
      <c r="CQ124" s="1038"/>
      <c r="CR124" s="1038"/>
      <c r="CS124" s="1038"/>
      <c r="CT124" s="1038"/>
      <c r="CU124" s="1038"/>
      <c r="CV124" s="1038"/>
      <c r="CW124" s="1038"/>
      <c r="CX124" s="1038"/>
      <c r="CY124" s="1038"/>
      <c r="CZ124" s="1038"/>
      <c r="DA124" s="1038"/>
      <c r="DB124" s="1038"/>
      <c r="DC124" s="1038"/>
      <c r="DD124" s="1038"/>
      <c r="DE124" s="1038"/>
      <c r="DF124" s="1039"/>
      <c r="DG124" s="1027">
        <v>159383</v>
      </c>
      <c r="DH124" s="1028"/>
      <c r="DI124" s="1028"/>
      <c r="DJ124" s="1028"/>
      <c r="DK124" s="1029"/>
      <c r="DL124" s="1030">
        <v>163103</v>
      </c>
      <c r="DM124" s="1028"/>
      <c r="DN124" s="1028"/>
      <c r="DO124" s="1028"/>
      <c r="DP124" s="1029"/>
      <c r="DQ124" s="1030">
        <v>153297</v>
      </c>
      <c r="DR124" s="1028"/>
      <c r="DS124" s="1028"/>
      <c r="DT124" s="1028"/>
      <c r="DU124" s="1029"/>
      <c r="DV124" s="1031">
        <v>0.8</v>
      </c>
      <c r="DW124" s="1032"/>
      <c r="DX124" s="1032"/>
      <c r="DY124" s="1032"/>
      <c r="DZ124" s="1033"/>
    </row>
    <row r="125" spans="1:130" s="197" customFormat="1" ht="26.25" customHeight="1" thickBot="1">
      <c r="A125" s="1005"/>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444</v>
      </c>
      <c r="AB125" s="989"/>
      <c r="AC125" s="989"/>
      <c r="AD125" s="989"/>
      <c r="AE125" s="990"/>
      <c r="AF125" s="991" t="s">
        <v>444</v>
      </c>
      <c r="AG125" s="989"/>
      <c r="AH125" s="989"/>
      <c r="AI125" s="989"/>
      <c r="AJ125" s="990"/>
      <c r="AK125" s="991" t="s">
        <v>444</v>
      </c>
      <c r="AL125" s="989"/>
      <c r="AM125" s="989"/>
      <c r="AN125" s="989"/>
      <c r="AO125" s="990"/>
      <c r="AP125" s="992" t="s">
        <v>444</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446</v>
      </c>
      <c r="CL125" s="1044"/>
      <c r="CM125" s="1044"/>
      <c r="CN125" s="1044"/>
      <c r="CO125" s="1045"/>
      <c r="CP125" s="970" t="s">
        <v>447</v>
      </c>
      <c r="CQ125" s="917"/>
      <c r="CR125" s="917"/>
      <c r="CS125" s="917"/>
      <c r="CT125" s="917"/>
      <c r="CU125" s="917"/>
      <c r="CV125" s="917"/>
      <c r="CW125" s="917"/>
      <c r="CX125" s="917"/>
      <c r="CY125" s="917"/>
      <c r="CZ125" s="917"/>
      <c r="DA125" s="917"/>
      <c r="DB125" s="917"/>
      <c r="DC125" s="917"/>
      <c r="DD125" s="917"/>
      <c r="DE125" s="917"/>
      <c r="DF125" s="918"/>
      <c r="DG125" s="956" t="s">
        <v>444</v>
      </c>
      <c r="DH125" s="957"/>
      <c r="DI125" s="957"/>
      <c r="DJ125" s="957"/>
      <c r="DK125" s="957"/>
      <c r="DL125" s="957" t="s">
        <v>444</v>
      </c>
      <c r="DM125" s="957"/>
      <c r="DN125" s="957"/>
      <c r="DO125" s="957"/>
      <c r="DP125" s="957"/>
      <c r="DQ125" s="957" t="s">
        <v>444</v>
      </c>
      <c r="DR125" s="957"/>
      <c r="DS125" s="957"/>
      <c r="DT125" s="957"/>
      <c r="DU125" s="957"/>
      <c r="DV125" s="958" t="s">
        <v>444</v>
      </c>
      <c r="DW125" s="958"/>
      <c r="DX125" s="958"/>
      <c r="DY125" s="958"/>
      <c r="DZ125" s="959"/>
    </row>
    <row r="126" spans="1:130" s="197" customFormat="1" ht="26.25" customHeight="1">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24770</v>
      </c>
      <c r="AB126" s="989"/>
      <c r="AC126" s="989"/>
      <c r="AD126" s="989"/>
      <c r="AE126" s="990"/>
      <c r="AF126" s="991">
        <v>24467</v>
      </c>
      <c r="AG126" s="989"/>
      <c r="AH126" s="989"/>
      <c r="AI126" s="989"/>
      <c r="AJ126" s="990"/>
      <c r="AK126" s="991" t="s">
        <v>444</v>
      </c>
      <c r="AL126" s="989"/>
      <c r="AM126" s="989"/>
      <c r="AN126" s="989"/>
      <c r="AO126" s="990"/>
      <c r="AP126" s="992" t="s">
        <v>444</v>
      </c>
      <c r="AQ126" s="993"/>
      <c r="AR126" s="993"/>
      <c r="AS126" s="993"/>
      <c r="AT126" s="994"/>
      <c r="AU126" s="233"/>
      <c r="AV126" s="233"/>
      <c r="AW126" s="233"/>
      <c r="AX126" s="1066" t="s">
        <v>448</v>
      </c>
      <c r="AY126" s="1067"/>
      <c r="AZ126" s="1067"/>
      <c r="BA126" s="1067"/>
      <c r="BB126" s="1067"/>
      <c r="BC126" s="1067"/>
      <c r="BD126" s="1067"/>
      <c r="BE126" s="1068"/>
      <c r="BF126" s="1082" t="s">
        <v>449</v>
      </c>
      <c r="BG126" s="1067"/>
      <c r="BH126" s="1067"/>
      <c r="BI126" s="1067"/>
      <c r="BJ126" s="1067"/>
      <c r="BK126" s="1067"/>
      <c r="BL126" s="1068"/>
      <c r="BM126" s="1082" t="s">
        <v>450</v>
      </c>
      <c r="BN126" s="1067"/>
      <c r="BO126" s="1067"/>
      <c r="BP126" s="1067"/>
      <c r="BQ126" s="1067"/>
      <c r="BR126" s="1067"/>
      <c r="BS126" s="1068"/>
      <c r="BT126" s="1082" t="s">
        <v>451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452</v>
      </c>
      <c r="CQ126" s="980"/>
      <c r="CR126" s="980"/>
      <c r="CS126" s="980"/>
      <c r="CT126" s="980"/>
      <c r="CU126" s="980"/>
      <c r="CV126" s="980"/>
      <c r="CW126" s="980"/>
      <c r="CX126" s="980"/>
      <c r="CY126" s="980"/>
      <c r="CZ126" s="980"/>
      <c r="DA126" s="980"/>
      <c r="DB126" s="980"/>
      <c r="DC126" s="980"/>
      <c r="DD126" s="980"/>
      <c r="DE126" s="980"/>
      <c r="DF126" s="981"/>
      <c r="DG126" s="949">
        <v>443226</v>
      </c>
      <c r="DH126" s="950"/>
      <c r="DI126" s="950"/>
      <c r="DJ126" s="950"/>
      <c r="DK126" s="950"/>
      <c r="DL126" s="950">
        <v>1932</v>
      </c>
      <c r="DM126" s="950"/>
      <c r="DN126" s="950"/>
      <c r="DO126" s="950"/>
      <c r="DP126" s="950"/>
      <c r="DQ126" s="950">
        <v>312035</v>
      </c>
      <c r="DR126" s="950"/>
      <c r="DS126" s="950"/>
      <c r="DT126" s="950"/>
      <c r="DU126" s="950"/>
      <c r="DV126" s="951">
        <v>1.5</v>
      </c>
      <c r="DW126" s="951"/>
      <c r="DX126" s="951"/>
      <c r="DY126" s="951"/>
      <c r="DZ126" s="952"/>
    </row>
    <row r="127" spans="1:130" s="197" customFormat="1" ht="26.25" customHeight="1" thickBot="1">
      <c r="A127" s="1006"/>
      <c r="B127" s="978"/>
      <c r="C127" s="1034" t="s">
        <v>453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444</v>
      </c>
      <c r="AB127" s="989"/>
      <c r="AC127" s="989"/>
      <c r="AD127" s="989"/>
      <c r="AE127" s="990"/>
      <c r="AF127" s="991" t="s">
        <v>444</v>
      </c>
      <c r="AG127" s="989"/>
      <c r="AH127" s="989"/>
      <c r="AI127" s="989"/>
      <c r="AJ127" s="990"/>
      <c r="AK127" s="991" t="s">
        <v>444</v>
      </c>
      <c r="AL127" s="989"/>
      <c r="AM127" s="989"/>
      <c r="AN127" s="989"/>
      <c r="AO127" s="990"/>
      <c r="AP127" s="992" t="s">
        <v>444</v>
      </c>
      <c r="AQ127" s="993"/>
      <c r="AR127" s="993"/>
      <c r="AS127" s="993"/>
      <c r="AT127" s="994"/>
      <c r="AU127" s="233"/>
      <c r="AV127" s="233"/>
      <c r="AW127" s="233"/>
      <c r="AX127" s="916" t="s">
        <v>454</v>
      </c>
      <c r="AY127" s="917"/>
      <c r="AZ127" s="917"/>
      <c r="BA127" s="917"/>
      <c r="BB127" s="917"/>
      <c r="BC127" s="917"/>
      <c r="BD127" s="917"/>
      <c r="BE127" s="918"/>
      <c r="BF127" s="1071" t="s">
        <v>444</v>
      </c>
      <c r="BG127" s="1072"/>
      <c r="BH127" s="1072"/>
      <c r="BI127" s="1072"/>
      <c r="BJ127" s="1072"/>
      <c r="BK127" s="1072"/>
      <c r="BL127" s="1081"/>
      <c r="BM127" s="1071">
        <v>12.08</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455</v>
      </c>
      <c r="CQ127" s="1075"/>
      <c r="CR127" s="1075"/>
      <c r="CS127" s="1075"/>
      <c r="CT127" s="1075"/>
      <c r="CU127" s="1075"/>
      <c r="CV127" s="1075"/>
      <c r="CW127" s="1075"/>
      <c r="CX127" s="1075"/>
      <c r="CY127" s="1075"/>
      <c r="CZ127" s="1075"/>
      <c r="DA127" s="1075"/>
      <c r="DB127" s="1075"/>
      <c r="DC127" s="1075"/>
      <c r="DD127" s="1075"/>
      <c r="DE127" s="1075"/>
      <c r="DF127" s="1076"/>
      <c r="DG127" s="1077">
        <v>3910</v>
      </c>
      <c r="DH127" s="1078"/>
      <c r="DI127" s="1078"/>
      <c r="DJ127" s="1078"/>
      <c r="DK127" s="1078"/>
      <c r="DL127" s="1078">
        <v>2892</v>
      </c>
      <c r="DM127" s="1078"/>
      <c r="DN127" s="1078"/>
      <c r="DO127" s="1078"/>
      <c r="DP127" s="1078"/>
      <c r="DQ127" s="1078">
        <v>1946</v>
      </c>
      <c r="DR127" s="1078"/>
      <c r="DS127" s="1078"/>
      <c r="DT127" s="1078"/>
      <c r="DU127" s="1078"/>
      <c r="DV127" s="1079">
        <v>0</v>
      </c>
      <c r="DW127" s="1079"/>
      <c r="DX127" s="1079"/>
      <c r="DY127" s="1079"/>
      <c r="DZ127" s="1080"/>
    </row>
    <row r="128" spans="1:130" s="197" customFormat="1" ht="26.25" customHeight="1">
      <c r="A128" s="1101" t="s">
        <v>456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457</v>
      </c>
      <c r="X128" s="1103"/>
      <c r="Y128" s="1103"/>
      <c r="Z128" s="1104"/>
      <c r="AA128" s="1119">
        <v>1051183</v>
      </c>
      <c r="AB128" s="1120"/>
      <c r="AC128" s="1120"/>
      <c r="AD128" s="1120"/>
      <c r="AE128" s="1121"/>
      <c r="AF128" s="1122">
        <v>1074553</v>
      </c>
      <c r="AG128" s="1120"/>
      <c r="AH128" s="1120"/>
      <c r="AI128" s="1120"/>
      <c r="AJ128" s="1121"/>
      <c r="AK128" s="1122">
        <v>1064330</v>
      </c>
      <c r="AL128" s="1120"/>
      <c r="AM128" s="1120"/>
      <c r="AN128" s="1120"/>
      <c r="AO128" s="1121"/>
      <c r="AP128" s="1123"/>
      <c r="AQ128" s="1124"/>
      <c r="AR128" s="1124"/>
      <c r="AS128" s="1124"/>
      <c r="AT128" s="1125"/>
      <c r="AU128" s="235"/>
      <c r="AV128" s="235"/>
      <c r="AW128" s="235"/>
      <c r="AX128" s="1084" t="s">
        <v>458</v>
      </c>
      <c r="AY128" s="980"/>
      <c r="AZ128" s="980"/>
      <c r="BA128" s="980"/>
      <c r="BB128" s="980"/>
      <c r="BC128" s="980"/>
      <c r="BD128" s="980"/>
      <c r="BE128" s="981"/>
      <c r="BF128" s="1096" t="s">
        <v>459</v>
      </c>
      <c r="BG128" s="1097"/>
      <c r="BH128" s="1097"/>
      <c r="BI128" s="1097"/>
      <c r="BJ128" s="1097"/>
      <c r="BK128" s="1097"/>
      <c r="BL128" s="1098"/>
      <c r="BM128" s="1096">
        <v>17.079999999999998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460</v>
      </c>
      <c r="X129" s="1091"/>
      <c r="Y129" s="1091"/>
      <c r="Z129" s="1092"/>
      <c r="AA129" s="988">
        <v>24968905</v>
      </c>
      <c r="AB129" s="989"/>
      <c r="AC129" s="989"/>
      <c r="AD129" s="989"/>
      <c r="AE129" s="990"/>
      <c r="AF129" s="991">
        <v>24719785</v>
      </c>
      <c r="AG129" s="989"/>
      <c r="AH129" s="989"/>
      <c r="AI129" s="989"/>
      <c r="AJ129" s="990"/>
      <c r="AK129" s="991">
        <v>25015211</v>
      </c>
      <c r="AL129" s="989"/>
      <c r="AM129" s="989"/>
      <c r="AN129" s="989"/>
      <c r="AO129" s="990"/>
      <c r="AP129" s="1093"/>
      <c r="AQ129" s="1094"/>
      <c r="AR129" s="1094"/>
      <c r="AS129" s="1094"/>
      <c r="AT129" s="1095"/>
      <c r="AU129" s="235"/>
      <c r="AV129" s="235"/>
      <c r="AW129" s="235"/>
      <c r="AX129" s="1084" t="s">
        <v>461</v>
      </c>
      <c r="AY129" s="980"/>
      <c r="AZ129" s="980"/>
      <c r="BA129" s="980"/>
      <c r="BB129" s="980"/>
      <c r="BC129" s="980"/>
      <c r="BD129" s="980"/>
      <c r="BE129" s="981"/>
      <c r="BF129" s="1085">
        <v>15.7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463</v>
      </c>
      <c r="X130" s="1091"/>
      <c r="Y130" s="1091"/>
      <c r="Z130" s="1092"/>
      <c r="AA130" s="988">
        <v>4809633</v>
      </c>
      <c r="AB130" s="989"/>
      <c r="AC130" s="989"/>
      <c r="AD130" s="989"/>
      <c r="AE130" s="990"/>
      <c r="AF130" s="991">
        <v>4954071</v>
      </c>
      <c r="AG130" s="989"/>
      <c r="AH130" s="989"/>
      <c r="AI130" s="989"/>
      <c r="AJ130" s="990"/>
      <c r="AK130" s="991">
        <v>4819922</v>
      </c>
      <c r="AL130" s="989"/>
      <c r="AM130" s="989"/>
      <c r="AN130" s="989"/>
      <c r="AO130" s="990"/>
      <c r="AP130" s="1093"/>
      <c r="AQ130" s="1094"/>
      <c r="AR130" s="1094"/>
      <c r="AS130" s="1094"/>
      <c r="AT130" s="1095"/>
      <c r="AU130" s="235"/>
      <c r="AV130" s="235"/>
      <c r="AW130" s="235"/>
      <c r="AX130" s="1143" t="s">
        <v>464</v>
      </c>
      <c r="AY130" s="1075"/>
      <c r="AZ130" s="1075"/>
      <c r="BA130" s="1075"/>
      <c r="BB130" s="1075"/>
      <c r="BC130" s="1075"/>
      <c r="BD130" s="1075"/>
      <c r="BE130" s="1076"/>
      <c r="BF130" s="1105">
        <v>168.8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465</v>
      </c>
      <c r="X131" s="1114"/>
      <c r="Y131" s="1114"/>
      <c r="Z131" s="1115"/>
      <c r="AA131" s="1027">
        <v>20159272</v>
      </c>
      <c r="AB131" s="1028"/>
      <c r="AC131" s="1028"/>
      <c r="AD131" s="1028"/>
      <c r="AE131" s="1029"/>
      <c r="AF131" s="1030">
        <v>19765714</v>
      </c>
      <c r="AG131" s="1028"/>
      <c r="AH131" s="1028"/>
      <c r="AI131" s="1028"/>
      <c r="AJ131" s="1029"/>
      <c r="AK131" s="1030">
        <v>20195289</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467</v>
      </c>
      <c r="W132" s="1131"/>
      <c r="X132" s="1131"/>
      <c r="Y132" s="1131"/>
      <c r="Z132" s="1132"/>
      <c r="AA132" s="1133">
        <v>16.13198787</v>
      </c>
      <c r="AB132" s="1134"/>
      <c r="AC132" s="1134"/>
      <c r="AD132" s="1134"/>
      <c r="AE132" s="1135"/>
      <c r="AF132" s="1136">
        <v>15.100547219999999</v>
      </c>
      <c r="AG132" s="1134"/>
      <c r="AH132" s="1134"/>
      <c r="AI132" s="1134"/>
      <c r="AJ132" s="1135"/>
      <c r="AK132" s="1136">
        <v>15.8925067</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468</v>
      </c>
      <c r="W133" s="1138"/>
      <c r="X133" s="1138"/>
      <c r="Y133" s="1138"/>
      <c r="Z133" s="1139"/>
      <c r="AA133" s="1140">
        <v>17.2</v>
      </c>
      <c r="AB133" s="1141"/>
      <c r="AC133" s="1141"/>
      <c r="AD133" s="1141"/>
      <c r="AE133" s="1142"/>
      <c r="AF133" s="1140">
        <v>16.100000000000001</v>
      </c>
      <c r="AG133" s="1141"/>
      <c r="AH133" s="1141"/>
      <c r="AI133" s="1141"/>
      <c r="AJ133" s="1142"/>
      <c r="AK133" s="1140">
        <v>15.7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47" t="s">
        <v>471</v>
      </c>
      <c r="L7" s="254"/>
      <c r="M7" s="255" t="s">
        <v>472</v>
      </c>
      <c r="N7" s="256"/>
    </row>
    <row r="8" spans="1:16">
      <c r="A8" s="248"/>
      <c r="B8" s="244"/>
      <c r="C8" s="244"/>
      <c r="D8" s="244"/>
      <c r="E8" s="244"/>
      <c r="F8" s="244"/>
      <c r="G8" s="257"/>
      <c r="H8" s="258"/>
      <c r="I8" s="258"/>
      <c r="J8" s="259"/>
      <c r="K8" s="1148"/>
      <c r="L8" s="260" t="s">
        <v>473</v>
      </c>
      <c r="M8" s="261" t="s">
        <v>474</v>
      </c>
      <c r="N8" s="262" t="s">
        <v>475</v>
      </c>
    </row>
    <row r="9" spans="1:16">
      <c r="A9" s="248"/>
      <c r="B9" s="244"/>
      <c r="C9" s="244"/>
      <c r="D9" s="244"/>
      <c r="E9" s="244"/>
      <c r="F9" s="244"/>
      <c r="G9" s="1149" t="s">
        <v>476</v>
      </c>
      <c r="H9" s="1150"/>
      <c r="I9" s="1150"/>
      <c r="J9" s="1151"/>
      <c r="K9" s="263">
        <v>5513530</v>
      </c>
      <c r="L9" s="264">
        <v>50782</v>
      </c>
      <c r="M9" s="265">
        <v>56521</v>
      </c>
      <c r="N9" s="266">
        <v>-10.199999999999999</v>
      </c>
    </row>
    <row r="10" spans="1:16">
      <c r="A10" s="248"/>
      <c r="B10" s="244"/>
      <c r="C10" s="244"/>
      <c r="D10" s="244"/>
      <c r="E10" s="244"/>
      <c r="F10" s="244"/>
      <c r="G10" s="1149" t="s">
        <v>477</v>
      </c>
      <c r="H10" s="1150"/>
      <c r="I10" s="1150"/>
      <c r="J10" s="1151"/>
      <c r="K10" s="267">
        <v>908937</v>
      </c>
      <c r="L10" s="268">
        <v>8372</v>
      </c>
      <c r="M10" s="269">
        <v>5094</v>
      </c>
      <c r="N10" s="270">
        <v>64.400000000000006</v>
      </c>
    </row>
    <row r="11" spans="1:16" ht="13.5" customHeight="1">
      <c r="A11" s="248"/>
      <c r="B11" s="244"/>
      <c r="C11" s="244"/>
      <c r="D11" s="244"/>
      <c r="E11" s="244"/>
      <c r="F11" s="244"/>
      <c r="G11" s="1149" t="s">
        <v>478</v>
      </c>
      <c r="H11" s="1150"/>
      <c r="I11" s="1150"/>
      <c r="J11" s="1151"/>
      <c r="K11" s="267">
        <v>59712</v>
      </c>
      <c r="L11" s="268">
        <v>550</v>
      </c>
      <c r="M11" s="269">
        <v>3978</v>
      </c>
      <c r="N11" s="270">
        <v>-86.2</v>
      </c>
    </row>
    <row r="12" spans="1:16" ht="13.5" customHeight="1">
      <c r="A12" s="248"/>
      <c r="B12" s="244"/>
      <c r="C12" s="244"/>
      <c r="D12" s="244"/>
      <c r="E12" s="244"/>
      <c r="F12" s="244"/>
      <c r="G12" s="1149" t="s">
        <v>479</v>
      </c>
      <c r="H12" s="1150"/>
      <c r="I12" s="1150"/>
      <c r="J12" s="1151"/>
      <c r="K12" s="267">
        <v>171837</v>
      </c>
      <c r="L12" s="268">
        <v>1583</v>
      </c>
      <c r="M12" s="269">
        <v>1244</v>
      </c>
      <c r="N12" s="270">
        <v>27.3</v>
      </c>
    </row>
    <row r="13" spans="1:16" ht="13.5" customHeight="1">
      <c r="A13" s="248"/>
      <c r="B13" s="244"/>
      <c r="C13" s="244"/>
      <c r="D13" s="244"/>
      <c r="E13" s="244"/>
      <c r="F13" s="244"/>
      <c r="G13" s="1149" t="s">
        <v>480</v>
      </c>
      <c r="H13" s="1150"/>
      <c r="I13" s="1150"/>
      <c r="J13" s="1151"/>
      <c r="K13" s="267" t="s">
        <v>481</v>
      </c>
      <c r="L13" s="268" t="s">
        <v>481</v>
      </c>
      <c r="M13" s="269">
        <v>18</v>
      </c>
      <c r="N13" s="270" t="s">
        <v>481</v>
      </c>
    </row>
    <row r="14" spans="1:16" ht="13.5" customHeight="1">
      <c r="A14" s="248"/>
      <c r="B14" s="244"/>
      <c r="C14" s="244"/>
      <c r="D14" s="244"/>
      <c r="E14" s="244"/>
      <c r="F14" s="244"/>
      <c r="G14" s="1149" t="s">
        <v>482</v>
      </c>
      <c r="H14" s="1150"/>
      <c r="I14" s="1150"/>
      <c r="J14" s="1151"/>
      <c r="K14" s="267">
        <v>164791</v>
      </c>
      <c r="L14" s="268">
        <v>1518</v>
      </c>
      <c r="M14" s="269">
        <v>2228</v>
      </c>
      <c r="N14" s="270">
        <v>-31.9</v>
      </c>
    </row>
    <row r="15" spans="1:16" ht="13.5" customHeight="1">
      <c r="A15" s="248"/>
      <c r="B15" s="244"/>
      <c r="C15" s="244"/>
      <c r="D15" s="244"/>
      <c r="E15" s="244"/>
      <c r="F15" s="244"/>
      <c r="G15" s="1149" t="s">
        <v>483</v>
      </c>
      <c r="H15" s="1150"/>
      <c r="I15" s="1150"/>
      <c r="J15" s="1151"/>
      <c r="K15" s="267">
        <v>88061</v>
      </c>
      <c r="L15" s="268">
        <v>811</v>
      </c>
      <c r="M15" s="269">
        <v>1508</v>
      </c>
      <c r="N15" s="270">
        <v>-46.2</v>
      </c>
    </row>
    <row r="16" spans="1:16">
      <c r="A16" s="248"/>
      <c r="B16" s="244"/>
      <c r="C16" s="244"/>
      <c r="D16" s="244"/>
      <c r="E16" s="244"/>
      <c r="F16" s="244"/>
      <c r="G16" s="1152" t="s">
        <v>484</v>
      </c>
      <c r="H16" s="1153"/>
      <c r="I16" s="1153"/>
      <c r="J16" s="1154"/>
      <c r="K16" s="268">
        <v>-413882</v>
      </c>
      <c r="L16" s="268">
        <v>-3812</v>
      </c>
      <c r="M16" s="269">
        <v>-5476</v>
      </c>
      <c r="N16" s="270">
        <v>-30.4</v>
      </c>
    </row>
    <row r="17" spans="1:16">
      <c r="A17" s="248"/>
      <c r="B17" s="244"/>
      <c r="C17" s="244"/>
      <c r="D17" s="244"/>
      <c r="E17" s="244"/>
      <c r="F17" s="244"/>
      <c r="G17" s="1152" t="s">
        <v>166</v>
      </c>
      <c r="H17" s="1153"/>
      <c r="I17" s="1153"/>
      <c r="J17" s="1154"/>
      <c r="K17" s="268">
        <v>6492986</v>
      </c>
      <c r="L17" s="268">
        <v>59803</v>
      </c>
      <c r="M17" s="269">
        <v>65114</v>
      </c>
      <c r="N17" s="270">
        <v>-8.1999999999999993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44" t="s">
        <v>489</v>
      </c>
      <c r="H21" s="1145"/>
      <c r="I21" s="1145"/>
      <c r="J21" s="1146"/>
      <c r="K21" s="280">
        <v>6.26</v>
      </c>
      <c r="L21" s="281">
        <v>6.38</v>
      </c>
      <c r="M21" s="282">
        <v>-0.12</v>
      </c>
      <c r="N21" s="249"/>
      <c r="O21" s="283"/>
      <c r="P21" s="279"/>
    </row>
    <row r="22" spans="1:16" s="284" customFormat="1">
      <c r="A22" s="279"/>
      <c r="B22" s="249"/>
      <c r="C22" s="249"/>
      <c r="D22" s="249"/>
      <c r="E22" s="249"/>
      <c r="F22" s="249"/>
      <c r="G22" s="1144" t="s">
        <v>490</v>
      </c>
      <c r="H22" s="1145"/>
      <c r="I22" s="1145"/>
      <c r="J22" s="1146"/>
      <c r="K22" s="285">
        <v>97.9</v>
      </c>
      <c r="L22" s="286">
        <v>99.8</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47" t="s">
        <v>471</v>
      </c>
      <c r="L30" s="254"/>
      <c r="M30" s="255" t="s">
        <v>472</v>
      </c>
      <c r="N30" s="256"/>
    </row>
    <row r="31" spans="1:16">
      <c r="A31" s="248"/>
      <c r="B31" s="244"/>
      <c r="C31" s="244"/>
      <c r="D31" s="244"/>
      <c r="E31" s="244"/>
      <c r="F31" s="244"/>
      <c r="G31" s="257"/>
      <c r="H31" s="258"/>
      <c r="I31" s="258"/>
      <c r="J31" s="259"/>
      <c r="K31" s="1148"/>
      <c r="L31" s="260" t="s">
        <v>473</v>
      </c>
      <c r="M31" s="261" t="s">
        <v>474</v>
      </c>
      <c r="N31" s="262" t="s">
        <v>475</v>
      </c>
    </row>
    <row r="32" spans="1:16" ht="27" customHeight="1">
      <c r="A32" s="248"/>
      <c r="B32" s="244"/>
      <c r="C32" s="244"/>
      <c r="D32" s="244"/>
      <c r="E32" s="244"/>
      <c r="F32" s="244"/>
      <c r="G32" s="1160" t="s">
        <v>494</v>
      </c>
      <c r="H32" s="1161"/>
      <c r="I32" s="1161"/>
      <c r="J32" s="1162"/>
      <c r="K32" s="294">
        <v>6544768</v>
      </c>
      <c r="L32" s="294">
        <v>60280</v>
      </c>
      <c r="M32" s="295">
        <v>35579</v>
      </c>
      <c r="N32" s="296">
        <v>69.400000000000006</v>
      </c>
    </row>
    <row r="33" spans="1:16" ht="13.5" customHeight="1">
      <c r="A33" s="248"/>
      <c r="B33" s="244"/>
      <c r="C33" s="244"/>
      <c r="D33" s="244"/>
      <c r="E33" s="244"/>
      <c r="F33" s="244"/>
      <c r="G33" s="1160" t="s">
        <v>495</v>
      </c>
      <c r="H33" s="1161"/>
      <c r="I33" s="1161"/>
      <c r="J33" s="1162"/>
      <c r="K33" s="294" t="s">
        <v>481</v>
      </c>
      <c r="L33" s="294" t="s">
        <v>481</v>
      </c>
      <c r="M33" s="295" t="s">
        <v>481</v>
      </c>
      <c r="N33" s="296" t="s">
        <v>481</v>
      </c>
    </row>
    <row r="34" spans="1:16" ht="27" customHeight="1">
      <c r="A34" s="248"/>
      <c r="B34" s="244"/>
      <c r="C34" s="244"/>
      <c r="D34" s="244"/>
      <c r="E34" s="244"/>
      <c r="F34" s="244"/>
      <c r="G34" s="1160" t="s">
        <v>496</v>
      </c>
      <c r="H34" s="1161"/>
      <c r="I34" s="1161"/>
      <c r="J34" s="1162"/>
      <c r="K34" s="294" t="s">
        <v>481</v>
      </c>
      <c r="L34" s="294" t="s">
        <v>481</v>
      </c>
      <c r="M34" s="295">
        <v>9</v>
      </c>
      <c r="N34" s="296" t="s">
        <v>481</v>
      </c>
    </row>
    <row r="35" spans="1:16" ht="27" customHeight="1">
      <c r="A35" s="248"/>
      <c r="B35" s="244"/>
      <c r="C35" s="244"/>
      <c r="D35" s="244"/>
      <c r="E35" s="244"/>
      <c r="F35" s="244"/>
      <c r="G35" s="1160" t="s">
        <v>497</v>
      </c>
      <c r="H35" s="1161"/>
      <c r="I35" s="1161"/>
      <c r="J35" s="1162"/>
      <c r="K35" s="294">
        <v>2516960</v>
      </c>
      <c r="L35" s="294">
        <v>23182</v>
      </c>
      <c r="M35" s="295">
        <v>12310</v>
      </c>
      <c r="N35" s="296">
        <v>88.3</v>
      </c>
    </row>
    <row r="36" spans="1:16" ht="27" customHeight="1">
      <c r="A36" s="248"/>
      <c r="B36" s="244"/>
      <c r="C36" s="244"/>
      <c r="D36" s="244"/>
      <c r="E36" s="244"/>
      <c r="F36" s="244"/>
      <c r="G36" s="1160" t="s">
        <v>498</v>
      </c>
      <c r="H36" s="1161"/>
      <c r="I36" s="1161"/>
      <c r="J36" s="1162"/>
      <c r="K36" s="294">
        <v>1954</v>
      </c>
      <c r="L36" s="294">
        <v>18</v>
      </c>
      <c r="M36" s="295">
        <v>1635</v>
      </c>
      <c r="N36" s="296">
        <v>-98.9</v>
      </c>
    </row>
    <row r="37" spans="1:16" ht="13.5" customHeight="1">
      <c r="A37" s="248"/>
      <c r="B37" s="244"/>
      <c r="C37" s="244"/>
      <c r="D37" s="244"/>
      <c r="E37" s="244"/>
      <c r="F37" s="244"/>
      <c r="G37" s="1160" t="s">
        <v>499</v>
      </c>
      <c r="H37" s="1161"/>
      <c r="I37" s="1161"/>
      <c r="J37" s="1162"/>
      <c r="K37" s="294">
        <v>29708</v>
      </c>
      <c r="L37" s="294">
        <v>274</v>
      </c>
      <c r="M37" s="295">
        <v>609</v>
      </c>
      <c r="N37" s="296">
        <v>-55</v>
      </c>
    </row>
    <row r="38" spans="1:16" ht="27" customHeight="1">
      <c r="A38" s="248"/>
      <c r="B38" s="244"/>
      <c r="C38" s="244"/>
      <c r="D38" s="244"/>
      <c r="E38" s="244"/>
      <c r="F38" s="244"/>
      <c r="G38" s="1163" t="s">
        <v>500</v>
      </c>
      <c r="H38" s="1164"/>
      <c r="I38" s="1164"/>
      <c r="J38" s="1165"/>
      <c r="K38" s="297">
        <v>400</v>
      </c>
      <c r="L38" s="297">
        <v>4</v>
      </c>
      <c r="M38" s="298">
        <v>0</v>
      </c>
      <c r="N38" s="299">
        <v>0</v>
      </c>
      <c r="O38" s="293"/>
    </row>
    <row r="39" spans="1:16">
      <c r="A39" s="248"/>
      <c r="B39" s="244"/>
      <c r="C39" s="244"/>
      <c r="D39" s="244"/>
      <c r="E39" s="244"/>
      <c r="F39" s="244"/>
      <c r="G39" s="1163" t="s">
        <v>501</v>
      </c>
      <c r="H39" s="1164"/>
      <c r="I39" s="1164"/>
      <c r="J39" s="1165"/>
      <c r="K39" s="300">
        <v>-1064330</v>
      </c>
      <c r="L39" s="300">
        <v>-9803</v>
      </c>
      <c r="M39" s="301">
        <v>-7873</v>
      </c>
      <c r="N39" s="302">
        <v>24.5</v>
      </c>
      <c r="O39" s="293"/>
    </row>
    <row r="40" spans="1:16" ht="27" customHeight="1">
      <c r="A40" s="248"/>
      <c r="B40" s="244"/>
      <c r="C40" s="244"/>
      <c r="D40" s="244"/>
      <c r="E40" s="244"/>
      <c r="F40" s="244"/>
      <c r="G40" s="1160" t="s">
        <v>502</v>
      </c>
      <c r="H40" s="1161"/>
      <c r="I40" s="1161"/>
      <c r="J40" s="1162"/>
      <c r="K40" s="300">
        <v>-4819922</v>
      </c>
      <c r="L40" s="300">
        <v>-44393</v>
      </c>
      <c r="M40" s="301">
        <v>-31099</v>
      </c>
      <c r="N40" s="302">
        <v>42.7</v>
      </c>
      <c r="O40" s="293"/>
    </row>
    <row r="41" spans="1:16">
      <c r="A41" s="248"/>
      <c r="B41" s="244"/>
      <c r="C41" s="244"/>
      <c r="D41" s="244"/>
      <c r="E41" s="244"/>
      <c r="F41" s="244"/>
      <c r="G41" s="1166" t="s">
        <v>277</v>
      </c>
      <c r="H41" s="1167"/>
      <c r="I41" s="1167"/>
      <c r="J41" s="1168"/>
      <c r="K41" s="294">
        <v>3209538</v>
      </c>
      <c r="L41" s="300">
        <v>29561</v>
      </c>
      <c r="M41" s="301">
        <v>11170</v>
      </c>
      <c r="N41" s="302">
        <v>164.6</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55" t="s">
        <v>471</v>
      </c>
      <c r="J49" s="1157" t="s">
        <v>506</v>
      </c>
      <c r="K49" s="1158"/>
      <c r="L49" s="1158"/>
      <c r="M49" s="1158"/>
      <c r="N49" s="1159"/>
    </row>
    <row r="50" spans="1:14">
      <c r="A50" s="248"/>
      <c r="B50" s="244"/>
      <c r="C50" s="244"/>
      <c r="D50" s="244"/>
      <c r="E50" s="244"/>
      <c r="F50" s="244"/>
      <c r="G50" s="312"/>
      <c r="H50" s="313"/>
      <c r="I50" s="1156"/>
      <c r="J50" s="314" t="s">
        <v>507</v>
      </c>
      <c r="K50" s="315" t="s">
        <v>508</v>
      </c>
      <c r="L50" s="316" t="s">
        <v>509</v>
      </c>
      <c r="M50" s="317" t="s">
        <v>510</v>
      </c>
      <c r="N50" s="318" t="s">
        <v>511</v>
      </c>
    </row>
    <row r="51" spans="1:14">
      <c r="A51" s="248"/>
      <c r="B51" s="244"/>
      <c r="C51" s="244"/>
      <c r="D51" s="244"/>
      <c r="E51" s="244"/>
      <c r="F51" s="244"/>
      <c r="G51" s="310" t="s">
        <v>512</v>
      </c>
      <c r="H51" s="311"/>
      <c r="I51" s="319">
        <v>9009183</v>
      </c>
      <c r="J51" s="320">
        <v>83315</v>
      </c>
      <c r="K51" s="321">
        <v>-22.6</v>
      </c>
      <c r="L51" s="322">
        <v>41433</v>
      </c>
      <c r="M51" s="323">
        <v>-21.2</v>
      </c>
      <c r="N51" s="324">
        <v>-1.4</v>
      </c>
    </row>
    <row r="52" spans="1:14">
      <c r="A52" s="248"/>
      <c r="B52" s="244"/>
      <c r="C52" s="244"/>
      <c r="D52" s="244"/>
      <c r="E52" s="244"/>
      <c r="F52" s="244"/>
      <c r="G52" s="325"/>
      <c r="H52" s="326" t="s">
        <v>513</v>
      </c>
      <c r="I52" s="327">
        <v>3011032</v>
      </c>
      <c r="J52" s="328">
        <v>27845</v>
      </c>
      <c r="K52" s="329">
        <v>-2.1</v>
      </c>
      <c r="L52" s="330">
        <v>22351</v>
      </c>
      <c r="M52" s="331">
        <v>-30.7</v>
      </c>
      <c r="N52" s="332">
        <v>28.6</v>
      </c>
    </row>
    <row r="53" spans="1:14">
      <c r="A53" s="248"/>
      <c r="B53" s="244"/>
      <c r="C53" s="244"/>
      <c r="D53" s="244"/>
      <c r="E53" s="244"/>
      <c r="F53" s="244"/>
      <c r="G53" s="310" t="s">
        <v>514</v>
      </c>
      <c r="H53" s="311"/>
      <c r="I53" s="319">
        <v>7776920</v>
      </c>
      <c r="J53" s="320">
        <v>71307</v>
      </c>
      <c r="K53" s="321">
        <v>-14.4</v>
      </c>
      <c r="L53" s="322">
        <v>43493</v>
      </c>
      <c r="M53" s="323">
        <v>5</v>
      </c>
      <c r="N53" s="324">
        <v>-19.399999999999999</v>
      </c>
    </row>
    <row r="54" spans="1:14">
      <c r="A54" s="248"/>
      <c r="B54" s="244"/>
      <c r="C54" s="244"/>
      <c r="D54" s="244"/>
      <c r="E54" s="244"/>
      <c r="F54" s="244"/>
      <c r="G54" s="325"/>
      <c r="H54" s="326" t="s">
        <v>513</v>
      </c>
      <c r="I54" s="327">
        <v>2526784</v>
      </c>
      <c r="J54" s="328">
        <v>23168</v>
      </c>
      <c r="K54" s="329">
        <v>-16.8</v>
      </c>
      <c r="L54" s="330">
        <v>23254</v>
      </c>
      <c r="M54" s="331">
        <v>4</v>
      </c>
      <c r="N54" s="332">
        <v>-20.8</v>
      </c>
    </row>
    <row r="55" spans="1:14">
      <c r="A55" s="248"/>
      <c r="B55" s="244"/>
      <c r="C55" s="244"/>
      <c r="D55" s="244"/>
      <c r="E55" s="244"/>
      <c r="F55" s="244"/>
      <c r="G55" s="310" t="s">
        <v>515</v>
      </c>
      <c r="H55" s="311"/>
      <c r="I55" s="319">
        <v>8776237</v>
      </c>
      <c r="J55" s="320">
        <v>80531</v>
      </c>
      <c r="K55" s="321">
        <v>12.9</v>
      </c>
      <c r="L55" s="322">
        <v>50840</v>
      </c>
      <c r="M55" s="323">
        <v>16.899999999999999</v>
      </c>
      <c r="N55" s="324">
        <v>-4</v>
      </c>
    </row>
    <row r="56" spans="1:14">
      <c r="A56" s="248"/>
      <c r="B56" s="244"/>
      <c r="C56" s="244"/>
      <c r="D56" s="244"/>
      <c r="E56" s="244"/>
      <c r="F56" s="244"/>
      <c r="G56" s="325"/>
      <c r="H56" s="326" t="s">
        <v>513</v>
      </c>
      <c r="I56" s="327">
        <v>3258929</v>
      </c>
      <c r="J56" s="328">
        <v>29904</v>
      </c>
      <c r="K56" s="329">
        <v>29.1</v>
      </c>
      <c r="L56" s="330">
        <v>25367</v>
      </c>
      <c r="M56" s="331">
        <v>9.1</v>
      </c>
      <c r="N56" s="332">
        <v>20</v>
      </c>
    </row>
    <row r="57" spans="1:14">
      <c r="A57" s="248"/>
      <c r="B57" s="244"/>
      <c r="C57" s="244"/>
      <c r="D57" s="244"/>
      <c r="E57" s="244"/>
      <c r="F57" s="244"/>
      <c r="G57" s="310" t="s">
        <v>516</v>
      </c>
      <c r="H57" s="311"/>
      <c r="I57" s="319">
        <v>5704494</v>
      </c>
      <c r="J57" s="320">
        <v>52420</v>
      </c>
      <c r="K57" s="321">
        <v>-34.9</v>
      </c>
      <c r="L57" s="322">
        <v>53605</v>
      </c>
      <c r="M57" s="323">
        <v>5.4</v>
      </c>
      <c r="N57" s="324">
        <v>-40.299999999999997</v>
      </c>
    </row>
    <row r="58" spans="1:14">
      <c r="A58" s="248"/>
      <c r="B58" s="244"/>
      <c r="C58" s="244"/>
      <c r="D58" s="244"/>
      <c r="E58" s="244"/>
      <c r="F58" s="244"/>
      <c r="G58" s="325"/>
      <c r="H58" s="326" t="s">
        <v>513</v>
      </c>
      <c r="I58" s="327">
        <v>2189063</v>
      </c>
      <c r="J58" s="328">
        <v>20116</v>
      </c>
      <c r="K58" s="329">
        <v>-32.700000000000003</v>
      </c>
      <c r="L58" s="330">
        <v>28343</v>
      </c>
      <c r="M58" s="331">
        <v>11.7</v>
      </c>
      <c r="N58" s="332">
        <v>-44.4</v>
      </c>
    </row>
    <row r="59" spans="1:14">
      <c r="A59" s="248"/>
      <c r="B59" s="244"/>
      <c r="C59" s="244"/>
      <c r="D59" s="244"/>
      <c r="E59" s="244"/>
      <c r="F59" s="244"/>
      <c r="G59" s="310" t="s">
        <v>517</v>
      </c>
      <c r="H59" s="311"/>
      <c r="I59" s="319">
        <v>5811740</v>
      </c>
      <c r="J59" s="320">
        <v>53528</v>
      </c>
      <c r="K59" s="321">
        <v>2.1</v>
      </c>
      <c r="L59" s="322">
        <v>46440</v>
      </c>
      <c r="M59" s="323">
        <v>-13.4</v>
      </c>
      <c r="N59" s="324">
        <v>15.5</v>
      </c>
    </row>
    <row r="60" spans="1:14">
      <c r="A60" s="248"/>
      <c r="B60" s="244"/>
      <c r="C60" s="244"/>
      <c r="D60" s="244"/>
      <c r="E60" s="244"/>
      <c r="F60" s="244"/>
      <c r="G60" s="325"/>
      <c r="H60" s="326" t="s">
        <v>513</v>
      </c>
      <c r="I60" s="333">
        <v>2245970</v>
      </c>
      <c r="J60" s="328">
        <v>20686</v>
      </c>
      <c r="K60" s="329">
        <v>2.8</v>
      </c>
      <c r="L60" s="330">
        <v>27658</v>
      </c>
      <c r="M60" s="331">
        <v>-2.4</v>
      </c>
      <c r="N60" s="332">
        <v>5.2</v>
      </c>
    </row>
    <row r="61" spans="1:14">
      <c r="A61" s="248"/>
      <c r="B61" s="244"/>
      <c r="C61" s="244"/>
      <c r="D61" s="244"/>
      <c r="E61" s="244"/>
      <c r="F61" s="244"/>
      <c r="G61" s="310" t="s">
        <v>518</v>
      </c>
      <c r="H61" s="334"/>
      <c r="I61" s="335">
        <v>7415715</v>
      </c>
      <c r="J61" s="336">
        <v>68220</v>
      </c>
      <c r="K61" s="337">
        <v>-11.4</v>
      </c>
      <c r="L61" s="338">
        <v>47162</v>
      </c>
      <c r="M61" s="339">
        <v>-1.5</v>
      </c>
      <c r="N61" s="324">
        <v>-9.9</v>
      </c>
    </row>
    <row r="62" spans="1:14">
      <c r="A62" s="248"/>
      <c r="B62" s="244"/>
      <c r="C62" s="244"/>
      <c r="D62" s="244"/>
      <c r="E62" s="244"/>
      <c r="F62" s="244"/>
      <c r="G62" s="325"/>
      <c r="H62" s="326" t="s">
        <v>513</v>
      </c>
      <c r="I62" s="327">
        <v>2646356</v>
      </c>
      <c r="J62" s="328">
        <v>24344</v>
      </c>
      <c r="K62" s="329">
        <v>-3.9</v>
      </c>
      <c r="L62" s="330">
        <v>25395</v>
      </c>
      <c r="M62" s="331">
        <v>-1.7</v>
      </c>
      <c r="N62" s="332">
        <v>-2.2000000000000002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69" t="s">
        <v>3</v>
      </c>
      <c r="D47" s="1169"/>
      <c r="E47" s="1170"/>
      <c r="F47" s="11">
        <v>6.45</v>
      </c>
      <c r="G47" s="12">
        <v>6.91</v>
      </c>
      <c r="H47" s="12">
        <v>7.47</v>
      </c>
      <c r="I47" s="12">
        <v>8.36</v>
      </c>
      <c r="J47" s="13">
        <v>8.91</v>
      </c>
    </row>
    <row r="48" spans="2:10" ht="57.75" customHeight="1">
      <c r="B48" s="14"/>
      <c r="C48" s="1171" t="s">
        <v>4</v>
      </c>
      <c r="D48" s="1171"/>
      <c r="E48" s="1172"/>
      <c r="F48" s="15">
        <v>2.4300000000000002</v>
      </c>
      <c r="G48" s="16">
        <v>2.46</v>
      </c>
      <c r="H48" s="16">
        <v>2.4500000000000002</v>
      </c>
      <c r="I48" s="16">
        <v>2.0699999999999998</v>
      </c>
      <c r="J48" s="17">
        <v>2.37</v>
      </c>
    </row>
    <row r="49" spans="2:10" ht="57.75" customHeight="1" thickBot="1">
      <c r="B49" s="18"/>
      <c r="C49" s="1173" t="s">
        <v>5</v>
      </c>
      <c r="D49" s="1173"/>
      <c r="E49" s="1174"/>
      <c r="F49" s="19">
        <v>0.98</v>
      </c>
      <c r="G49" s="20">
        <v>0.86</v>
      </c>
      <c r="H49" s="20">
        <v>1.22</v>
      </c>
      <c r="I49" s="20">
        <v>0.28999999999999998</v>
      </c>
      <c r="J49" s="21">
        <v>0.32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瀬戸　章宏</cp:lastModifiedBy>
  <cp:lastPrinted>2017-02-28T08:43:30Z</cp:lastPrinted>
  <dcterms:created xsi:type="dcterms:W3CDTF">2017-02-15T18:26:29Z</dcterms:created>
  <dcterms:modified xsi:type="dcterms:W3CDTF">2017-04-28T02:19:27Z</dcterms:modified>
  <cp:category/>
</cp:coreProperties>
</file>