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CO34" i="9"/>
  <c r="BW34" i="9"/>
  <c r="C34" i="9"/>
  <c r="C35" i="9" s="1"/>
  <c r="U34" i="9" l="1"/>
  <c r="U35" i="9" s="1"/>
  <c r="U36" i="9" s="1"/>
  <c r="AM34" i="9"/>
  <c r="AM35" i="9" s="1"/>
  <c r="BE34" i="9"/>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<sst xmlns="http://schemas.openxmlformats.org/spreadsheetml/2006/main" count="983" uniqueCount="560">
  <si>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</si>
  <si>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</si>
  <si>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</si>
  <si>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</si>
  <si>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</si>
  <si>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</si>
  <si>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</si>
  <si>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</si>
  <si>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</si>
  <si>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</si>
  <si>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</si>
  <si>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</si>
  <si>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</si>
  <si>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</si>
  <si>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</si>
  <si>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</si>
  <si>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</si>
  <si>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</si>
  <si>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</si>
  <si>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</si>
  <si>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</si>
  <si>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</si>
  <si>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</si>
  <si>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</si>
  <si>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</si>
  <si>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</si>
  <si>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</si>
  <si>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</si>
  <si>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</si>
  <si>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</si>
  <si>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</si>
  <si>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</si>
  <si>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</si>
  <si>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</si>
  <si>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</si>
  <si>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</si>
  <si>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</si>
  <si>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</si>
  <si>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</si>
  <si>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</si>
  <si>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</si>
  <si>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</si>
  <si>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</si>
  <si>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</si>
  <si>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</si>
  <si>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</si>
  <si>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</si>
  <si>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</si>
  <si>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</si>
  <si>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</si>
  <si>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</si>
  <si>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</si>
  <si>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</si>
  <si>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</si>
  <si>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</si>
  <si>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</si>
  <si>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</si>
  <si>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</si>
  <si>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</si>
  <si>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</si>
  <si>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</si>
  <si>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</si>
  <si>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</si>
  <si>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</si>
  <si>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</si>
  <si>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</si>
  <si>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</si>
  <si>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</si>
  <si>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</si>
  <si>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</si>
  <si>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</si>
  <si>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</si>
  <si>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</si>
  <si>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</si>
  <si>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</si>
  <si>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</si>
  <si>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</si>
  <si>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</si>
  <si>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</si>
  <si>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</si>
  <si>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</si>
  <si>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</si>
  <si>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七尾市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</si>
  <si>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</si>
  <si>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</si>
  <si>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</si>
  <si>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</si>
  <si>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</si>
  <si>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</si>
  <si>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</si>
  <si>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</si>
  <si>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</si>
  <si>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</si>
  <si>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</si>
  <si>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</si>
  <si>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</si>
  <si>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</si>
  <si>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</si>
  <si>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</si>
  <si>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</si>
  <si>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</si>
  <si>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</si>
  <si>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</si>
  <si>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</si>
  <si>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</si>
  <si>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</si>
  <si>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</si>
  <si>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</si>
  <si>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</si>
  <si>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</si>
  <si>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</si>
  <si>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</si>
  <si>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</si>
  <si>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</si>
  <si>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</si>
  <si>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</si>
  <si>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</si>
  <si>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</si>
  <si>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</si>
  <si>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</si>
  <si>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</si>
  <si>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</si>
  <si>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</si>
  <si>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</si>
  <si>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</si>
  <si>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</si>
  <si>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</si>
  <si>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</si>
  <si>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</si>
  <si>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</si>
  <si>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</si>
  <si>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</si>
  <si>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</si>
  <si>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</si>
  <si>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</si>
  <si>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</si>
  <si>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</si>
  <si>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</si>
  <si>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</si>
  <si>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</si>
  <si>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</si>
  <si>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</si>
  <si>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</si>
  <si>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</si>
  <si>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</si>
  <si>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</si>
  <si>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</si>
  <si>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</si>
  <si>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</si>
  <si>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</si>
  <si>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</si>
  <si>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</si>
  <si>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</si>
  <si>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</si>
  <si>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</si>
  <si>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</si>
  <si>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</si>
  <si>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</si>
  <si>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</si>
  <si>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</si>
  <si>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</si>
  <si>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</si>
  <si>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</si>
  <si>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</si>
  <si>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</si>
  <si>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</si>
  <si>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</si>
  <si>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</si>
  <si>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</si>
  <si>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</si>
  <si>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</si>
  <si>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</si>
  <si>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</si>
  <si>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</si>
  <si>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</si>
  <si>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</si>
  <si>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</si>
  <si>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</si>
  <si>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</si>
  <si>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</si>
  <si>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</si>
  <si>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</si>
  <si>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</si>
  <si>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</si>
  <si>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</si>
  <si>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</si>
  <si>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</si>
  <si>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</si>
  <si>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</si>
  <si>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</si>
  <si>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</si>
  <si>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</si>
  <si>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</si>
  <si>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</si>
  <si>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</si>
  <si>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石川県七尾市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</si>
  <si>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</si>
  <si>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</si>
  <si>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</si>
  <si>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</si>
  <si>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</si>
  <si>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</si>
  <si>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</si>
  <si>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</si>
  <si>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</si>
  <si>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</si>
  <si>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</si>
  <si>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</si>
  <si>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</si>
  <si>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</si>
  <si>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</si>
  <si>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</si>
  <si>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</si>
  <si>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</si>
  <si>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</si>
  <si>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</si>
  <si>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</si>
  <si>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</si>
  <si>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</si>
  <si>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</si>
  <si>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</si>
  <si>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</si>
  <si>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</si>
  <si>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</si>
  <si>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</si>
  <si>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</si>
  <si>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</si>
  <si>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</si>
  <si>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</si>
  <si>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</si>
  <si>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</si>
  <si>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</si>
  <si>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</si>
  <si>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</si>
  <si>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</si>
  <si>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</si>
  <si>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</si>
  <si>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</si>
  <si>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</si>
  <si>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</si>
  <si>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</si>
  <si>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</si>
  <si>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</si>
  <si>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</si>
  <si>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</si>
  <si>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</si>
  <si>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</si>
  <si>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</si>
  <si>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</si>
  <si>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</si>
  <si>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</si>
  <si>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</si>
  <si>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</si>
  <si>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</si>
  <si>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</si>
  <si>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</si>
  <si>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</si>
  <si>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</si>
  <si>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</si>
  <si>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</si>
  <si>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</si>
  <si>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</si>
  <si>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</si>
  <si>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</si>
  <si>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</si>
  <si>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</si>
  <si>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</si>
  <si>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</si>
  <si>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</si>
  <si>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</si>
  <si>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</si>
  <si>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</si>
  <si>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</si>
  <si>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</si>
  <si>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</si>
  <si>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</si>
  <si>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</si>
  <si>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</si>
  <si>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</si>
  <si>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</si>
  <si>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</si>
  <si>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</si>
  <si>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</si>
  <si>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</si>
  <si>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</si>
  <si>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</si>
  <si>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</si>
  <si>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</si>
  <si>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</si>
  <si>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</si>
  <si>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</si>
  <si>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</si>
  <si>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</si>
  <si>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</si>
  <si>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</si>
  <si>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</si>
  <si>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</si>
  <si>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</si>
  <si>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</si>
  <si>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</si>
  <si>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</si>
  <si>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</si>
  <si>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</si>
  <si>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</si>
  <si>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</si>
  <si>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</si>
  <si>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</si>
  <si>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</si>
  <si>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</si>
  <si>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</si>
  <si>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</si>
  <si>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</si>
  <si>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</si>
  <si>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</si>
  <si>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</si>
  <si>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</si>
  <si>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観光施設</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</si>
  <si>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</si>
  <si>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</si>
  <si>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</si>
  <si>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</si>
  <si>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</si>
  <si>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</si>
  <si>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</si>
  <si>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</si>
  <si>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</si>
  <si>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</si>
  <si>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</si>
  <si>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</si>
  <si>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</si>
  <si>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</si>
  <si>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</si>
  <si>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</si>
  <si>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</si>
  <si>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</si>
  <si>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</si>
  <si>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</si>
  <si>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</si>
  <si>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</si>
  <si>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</si>
  <si>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</si>
  <si>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</si>
  <si>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</si>
  <si>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</si>
  <si>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石川県七尾市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</si>
  <si>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</si>
  <si>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</si>
  <si>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</si>
  <si>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</si>
  <si>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</si>
  <si>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</si>
  <si>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</si>
  <si>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</si>
  <si>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</si>
  <si>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</si>
  <si>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</si>
  <si>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</si>
  <si>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</si>
  <si>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</si>
  <si>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</si>
  <si>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</si>
  <si>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</si>
  <si>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</si>
  <si>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</si>
  <si>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</si>
  <si>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</si>
  <si>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</si>
  <si>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</si>
  <si>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</si>
  <si>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</si>
  <si>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</si>
  <si>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</si>
  <si>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</si>
  <si>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</si>
  <si>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</si>
  <si>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</si>
  <si>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</si>
  <si>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</si>
  <si>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</si>
  <si>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</si>
  <si>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</si>
  <si>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</si>
  <si>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</si>
  <si>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</si>
  <si>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病院事業会計</t>
    <phoneticPr fontId="5"/>
  </si>
  <si>
    <t>簡易水道事業特別会計</t>
    <phoneticPr fontId="5"/>
  </si>
  <si>
    <t>法非適用企業</t>
    <phoneticPr fontId="5"/>
  </si>
  <si>
    <t>下水道事業特別会計</t>
    <phoneticPr fontId="5"/>
  </si>
  <si>
    <t>公設地方卸売市場事業特別会計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</si>
  <si>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</si>
  <si>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</si>
  <si>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</si>
  <si>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</si>
  <si>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</si>
  <si>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</si>
  <si>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</si>
  <si>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</si>
  <si>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</si>
  <si>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</si>
  <si>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</si>
  <si>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</si>
  <si>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</si>
  <si>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</si>
  <si>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</si>
  <si>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</si>
  <si>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</si>
  <si>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</si>
  <si>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</si>
  <si>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</si>
  <si>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</si>
  <si>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</si>
  <si>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</si>
  <si>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</si>
  <si>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</si>
  <si>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</si>
  <si>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</si>
  <si>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</si>
  <si>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</si>
  <si>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</si>
  <si>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</si>
  <si>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</si>
  <si>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</si>
  <si>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</si>
  <si>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</si>
  <si>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</si>
  <si>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</si>
  <si>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</si>
  <si>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</si>
  <si>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</si>
  <si>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</si>
  <si>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</si>
  <si>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</si>
  <si>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</si>
  <si>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</si>
  <si>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</si>
  <si>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</si>
  <si>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</si>
  <si>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</si>
  <si>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</si>
  <si>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</si>
  <si>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</si>
  <si>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</si>
  <si>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</si>
  <si>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</si>
  <si>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</si>
  <si>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</si>
  <si>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</si>
  <si>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</si>
  <si>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</si>
  <si>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</si>
  <si>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</si>
  <si>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</si>
  <si>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</si>
  <si>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</si>
  <si>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</si>
  <si>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</si>
  <si>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</si>
  <si>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</si>
  <si>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</si>
  <si>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</si>
  <si>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</si>
  <si>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</si>
  <si>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</si>
  <si>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</si>
  <si>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</si>
  <si>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</si>
  <si>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</si>
  <si>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</si>
  <si>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</si>
  <si>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</si>
  <si>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</si>
  <si>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</si>
  <si>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</si>
  <si>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</si>
  <si>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</si>
  <si>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</si>
  <si>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</si>
  <si>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</si>
  <si>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</si>
  <si>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</si>
  <si>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</si>
  <si>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</si>
  <si>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</si>
  <si>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</si>
  <si>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</si>
  <si>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</si>
  <si>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</si>
  <si>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</si>
  <si>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</si>
  <si>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</si>
  <si>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</si>
  <si>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</si>
  <si>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</si>
  <si>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</si>
  <si>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</si>
  <si>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</si>
  <si>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</si>
  <si>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</si>
  <si>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</si>
  <si>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</si>
  <si>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</si>
  <si>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</si>
  <si>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</si>
  <si>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</si>
  <si>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</si>
  <si>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</si>
  <si>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</si>
  <si>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</si>
  <si>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</si>
  <si>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</si>
  <si>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</si>
  <si>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</si>
  <si>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</si>
  <si>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</si>
  <si>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</si>
  <si>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</si>
  <si>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</si>
  <si>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</si>
  <si>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</si>
  <si>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</si>
  <si>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</si>
  <si>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</si>
  <si>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</si>
  <si>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</si>
  <si>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</si>
  <si>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</si>
  <si>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</si>
  <si>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</si>
  <si>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</si>
  <si>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</si>
  <si>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</si>
  <si>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病院事業会計</t>
  </si>
  <si>
    <t>水道事業会計</t>
  </si>
  <si>
    <t>一般会計</t>
  </si>
  <si>
    <t>介護保険特別会計</t>
  </si>
  <si>
    <t>国民健康保険特別会計</t>
  </si>
  <si>
    <t>後期高齢者医療保険特別会計</t>
  </si>
  <si>
    <t>ケーブルテレビ事業特別会計</t>
  </si>
  <si>
    <t>簡易水道事業特別会計</t>
  </si>
  <si>
    <t>その他会計（赤字）</t>
  </si>
  <si>
    <t>その他会計（黒字）</t>
  </si>
  <si>
    <t>-</t>
    <phoneticPr fontId="2"/>
  </si>
  <si>
    <t>-</t>
    <phoneticPr fontId="2"/>
  </si>
  <si>
    <t>-</t>
    <phoneticPr fontId="2"/>
  </si>
  <si>
    <t>-</t>
    <phoneticPr fontId="2"/>
  </si>
  <si>
    <t>のと鉄道運営助成基金事務組合</t>
    <rPh sb="2" eb="4">
      <t>テツドウ</t>
    </rPh>
    <rPh sb="4" eb="6">
      <t>ウンエイ</t>
    </rPh>
    <rPh sb="6" eb="8">
      <t>ジョセイ</t>
    </rPh>
    <rPh sb="8" eb="10">
      <t>キキン</t>
    </rPh>
    <rPh sb="10" eb="12">
      <t>ジム</t>
    </rPh>
    <rPh sb="12" eb="14">
      <t>クミアイ</t>
    </rPh>
    <phoneticPr fontId="2"/>
  </si>
  <si>
    <t>－</t>
    <phoneticPr fontId="2"/>
  </si>
  <si>
    <t>－</t>
    <phoneticPr fontId="2"/>
  </si>
  <si>
    <t>石川県後期高齢者医療広域連合（一般）</t>
    <rPh sb="0" eb="3">
      <t>イシカワケン</t>
    </rPh>
    <rPh sb="3" eb="5">
      <t>コウキ</t>
    </rPh>
    <rPh sb="5" eb="8">
      <t>コウレイシャ</t>
    </rPh>
    <rPh sb="8" eb="10">
      <t>イリョウ</t>
    </rPh>
    <rPh sb="10" eb="12">
      <t>コウイキ</t>
    </rPh>
    <rPh sb="12" eb="14">
      <t>レンゴウ</t>
    </rPh>
    <rPh sb="15" eb="17">
      <t>イッパン</t>
    </rPh>
    <phoneticPr fontId="2"/>
  </si>
  <si>
    <t>石川県後期高齢者医療広域連合（特別会計）</t>
    <rPh sb="0" eb="3">
      <t>イシカワケン</t>
    </rPh>
    <rPh sb="3" eb="5">
      <t>コウキ</t>
    </rPh>
    <rPh sb="5" eb="8">
      <t>コウレイシャ</t>
    </rPh>
    <rPh sb="8" eb="10">
      <t>イリョウ</t>
    </rPh>
    <rPh sb="10" eb="12">
      <t>コウイキ</t>
    </rPh>
    <rPh sb="12" eb="14">
      <t>レンゴウ</t>
    </rPh>
    <rPh sb="15" eb="17">
      <t>トクベツ</t>
    </rPh>
    <rPh sb="17" eb="19">
      <t>カイケイ</t>
    </rPh>
    <phoneticPr fontId="2"/>
  </si>
  <si>
    <t>七尾市土地開発公社</t>
    <rPh sb="0" eb="3">
      <t>ナナオシ</t>
    </rPh>
    <rPh sb="3" eb="5">
      <t>トチ</t>
    </rPh>
    <rPh sb="5" eb="7">
      <t>カイハツ</t>
    </rPh>
    <rPh sb="7" eb="9">
      <t>コウシャ</t>
    </rPh>
    <phoneticPr fontId="2"/>
  </si>
  <si>
    <t>七尾市公共施設管理公社</t>
    <rPh sb="0" eb="3">
      <t>ナナオシ</t>
    </rPh>
    <rPh sb="3" eb="5">
      <t>コウキョウ</t>
    </rPh>
    <rPh sb="5" eb="7">
      <t>シセツ</t>
    </rPh>
    <rPh sb="7" eb="9">
      <t>カンリ</t>
    </rPh>
    <rPh sb="9" eb="11">
      <t>コウシャ</t>
    </rPh>
    <phoneticPr fontId="2"/>
  </si>
  <si>
    <t>演劇のまち振興事業団</t>
    <rPh sb="0" eb="2">
      <t>エンゲキ</t>
    </rPh>
    <rPh sb="5" eb="7">
      <t>シンコウ</t>
    </rPh>
    <rPh sb="7" eb="10">
      <t>ジギョウダン</t>
    </rPh>
    <phoneticPr fontId="2"/>
  </si>
  <si>
    <t>のと島</t>
    <rPh sb="2" eb="3">
      <t>ジマ</t>
    </rPh>
    <phoneticPr fontId="2"/>
  </si>
  <si>
    <t>七尾美術財団</t>
    <rPh sb="0" eb="2">
      <t>ナナオ</t>
    </rPh>
    <rPh sb="2" eb="4">
      <t>ビジュツ</t>
    </rPh>
    <rPh sb="4" eb="6">
      <t>ザイダン</t>
    </rPh>
    <phoneticPr fontId="2"/>
  </si>
  <si>
    <t>七尾フラワーパーク</t>
    <rPh sb="0" eb="2">
      <t>ナナオ</t>
    </rPh>
    <phoneticPr fontId="2"/>
  </si>
  <si>
    <t>七尾街づくりセンター</t>
    <rPh sb="0" eb="2">
      <t>ナナオ</t>
    </rPh>
    <rPh sb="2" eb="3">
      <t>マチ</t>
    </rPh>
    <phoneticPr fontId="2"/>
  </si>
  <si>
    <t>香島津</t>
    <rPh sb="0" eb="1">
      <t>カオル</t>
    </rPh>
    <rPh sb="1" eb="2">
      <t>シマ</t>
    </rPh>
    <rPh sb="2" eb="3">
      <t>ツ</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</si>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</sst>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40"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77236</c:v>
                </c:pt>
                <c:pt idx="1">
                  <c:v>64597</c:v>
                </c:pt>
                <c:pt idx="2">
                  <c:v>95837</c:v>
                </c:pt>
                <c:pt idx="3">
                  <c:v>114645</c:v>
                </c:pt>
                <c:pt idx="4">
                  <c:v>87589</c:v>
                </c:pt>
              </c:numCache>
            </c:numRef>
          </c:val>
          <c:smooth val="0"/>
        </c:ser>
        <c:dLbls>
          <c:showLegendKey val="0"/>
          <c:showVal val="0"/>
          <c:showCatName val="0"/>
          <c:showSerName val="0"/>
          <c:showPercent val="0"/>
          <c:showBubbleSize val="0"/>
        </c:dLbls>
        <c:marker val="1"/>
        <c:smooth val="0"/>
        <c:axId val="103636352"/>
        <c:axId val="104015360"/>
      </c:lineChart>
      <c:catAx>
        <c:axId val="1036363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015360"/>
        <c:crosses val="autoZero"/>
        <c:auto val="1"/>
        <c:lblAlgn val="ctr"/>
        <c:lblOffset val="100"/>
        <c:tickLblSkip val="1"/>
        <c:tickMarkSkip val="1"/>
        <c:noMultiLvlLbl val="0"/>
      </c:catAx>
      <c:valAx>
        <c:axId val="1040153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636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1.1200000000000001</c:v>
                </c:pt>
                <c:pt idx="1">
                  <c:v>0.77</c:v>
                </c:pt>
                <c:pt idx="2">
                  <c:v>0.64</c:v>
                </c:pt>
                <c:pt idx="3">
                  <c:v>0.72</c:v>
                </c:pt>
                <c:pt idx="4">
                  <c:v>1.04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11.4</c:v>
                </c:pt>
                <c:pt idx="1">
                  <c:v>12.25</c:v>
                </c:pt>
                <c:pt idx="2">
                  <c:v>22.69</c:v>
                </c:pt>
                <c:pt idx="3">
                  <c:v>24.34</c:v>
                </c:pt>
                <c:pt idx="4">
                  <c:v>26.09</c:v>
                </c:pt>
              </c:numCache>
            </c:numRef>
          </c:val>
        </c:ser>
        <c:dLbls>
          <c:showLegendKey val="0"/>
          <c:showVal val="0"/>
          <c:showCatName val="0"/>
          <c:showSerName val="0"/>
          <c:showPercent val="0"/>
          <c:showBubbleSize val="0"/>
        </c:dLbls>
        <c:gapWidth val="250"/>
        <c:overlap val="100"/>
        <c:axId val="104742272"/>
        <c:axId val="104756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5.86</c:v>
                </c:pt>
                <c:pt idx="1">
                  <c:v>2.5099999999999998</c:v>
                </c:pt>
                <c:pt idx="2">
                  <c:v>16.18</c:v>
                </c:pt>
                <c:pt idx="3">
                  <c:v>1.8</c:v>
                </c:pt>
                <c:pt idx="4">
                  <c:v>1.55</c:v>
                </c:pt>
              </c:numCache>
            </c:numRef>
          </c:val>
          <c:smooth val="0"/>
        </c:ser>
        <c:dLbls>
          <c:showLegendKey val="0"/>
          <c:showVal val="0"/>
          <c:showCatName val="0"/>
          <c:showSerName val="0"/>
          <c:showPercent val="0"/>
          <c:showBubbleSize val="0"/>
        </c:dLbls>
        <c:marker val="1"/>
        <c:smooth val="0"/>
        <c:axId val="104742272"/>
        <c:axId val="104756736"/>
      </c:lineChart>
      <c:catAx>
        <c:axId val="10474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756736"/>
        <c:crosses val="autoZero"/>
        <c:auto val="1"/>
        <c:lblAlgn val="ctr"/>
        <c:lblOffset val="100"/>
        <c:tickLblSkip val="1"/>
        <c:tickMarkSkip val="1"/>
        <c:noMultiLvlLbl val="0"/>
      </c:catAx>
      <c:valAx>
        <c:axId val="104756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74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0.17</c:v>
                </c:pt>
                <c:pt idx="2">
                  <c:v>#N/A</c:v>
                </c:pt>
                <c:pt idx="3">
                  <c:v>0.21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ケーブルテレビ事業特別会計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0.03</c:v>
                </c:pt>
                <c:pt idx="2">
                  <c:v>#N/A</c:v>
                </c:pt>
                <c:pt idx="3">
                  <c:v>0.04</c:v>
                </c:pt>
                <c:pt idx="4">
                  <c:v>#N/A</c:v>
                </c:pt>
                <c:pt idx="5">
                  <c:v>0.04</c:v>
                </c:pt>
                <c:pt idx="6">
                  <c:v>#N/A</c:v>
                </c:pt>
                <c:pt idx="7">
                  <c:v>0.14000000000000001</c:v>
                </c:pt>
                <c:pt idx="8">
                  <c:v>#N/A</c:v>
                </c:pt>
                <c:pt idx="9">
                  <c:v>0.2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c:v>
                </c:pt>
                <c:pt idx="2">
                  <c:v>#N/A</c:v>
                </c:pt>
                <c:pt idx="3">
                  <c:v>0.25</c:v>
                </c:pt>
                <c:pt idx="4">
                  <c:v>#N/A</c:v>
                </c:pt>
                <c:pt idx="5">
                  <c:v>0.16</c:v>
                </c:pt>
                <c:pt idx="6">
                  <c:v>#N/A</c:v>
                </c:pt>
                <c:pt idx="7">
                  <c:v>0.15</c:v>
                </c:pt>
                <c:pt idx="8">
                  <c:v>#N/A</c:v>
                </c:pt>
                <c:pt idx="9">
                  <c:v>0.4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1.1200000000000001</c:v>
                </c:pt>
                <c:pt idx="2">
                  <c:v>#N/A</c:v>
                </c:pt>
                <c:pt idx="3">
                  <c:v>0.76</c:v>
                </c:pt>
                <c:pt idx="4">
                  <c:v>#N/A</c:v>
                </c:pt>
                <c:pt idx="5">
                  <c:v>0.63</c:v>
                </c:pt>
                <c:pt idx="6">
                  <c:v>#N/A</c:v>
                </c:pt>
                <c:pt idx="7">
                  <c:v>0.71</c:v>
                </c:pt>
                <c:pt idx="8">
                  <c:v>#N/A</c:v>
                </c:pt>
                <c:pt idx="9">
                  <c:v>1.04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5.83</c:v>
                </c:pt>
                <c:pt idx="2">
                  <c:v>#N/A</c:v>
                </c:pt>
                <c:pt idx="3">
                  <c:v>5.8</c:v>
                </c:pt>
                <c:pt idx="4">
                  <c:v>#N/A</c:v>
                </c:pt>
                <c:pt idx="5">
                  <c:v>5.88</c:v>
                </c:pt>
                <c:pt idx="6">
                  <c:v>#N/A</c:v>
                </c:pt>
                <c:pt idx="7">
                  <c:v>6.13</c:v>
                </c:pt>
                <c:pt idx="8">
                  <c:v>#N/A</c:v>
                </c:pt>
                <c:pt idx="9">
                  <c:v>7</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20.100000000000001</c:v>
                </c:pt>
                <c:pt idx="8">
                  <c:v>#N/A</c:v>
                </c:pt>
                <c:pt idx="9">
                  <c:v>21.33</c:v>
                </c:pt>
              </c:numCache>
            </c:numRef>
          </c:val>
        </c:ser>
        <c:dLbls>
          <c:showLegendKey val="0"/>
          <c:showVal val="0"/>
          <c:showCatName val="0"/>
          <c:showSerName val="0"/>
          <c:showPercent val="0"/>
          <c:showBubbleSize val="0"/>
        </c:dLbls>
        <c:gapWidth val="150"/>
        <c:overlap val="100"/>
        <c:axId val="104908288"/>
        <c:axId val="104909824"/>
      </c:barChart>
      <c:catAx>
        <c:axId val="104908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909824"/>
        <c:crosses val="autoZero"/>
        <c:auto val="1"/>
        <c:lblAlgn val="ctr"/>
        <c:lblOffset val="100"/>
        <c:tickLblSkip val="1"/>
        <c:tickMarkSkip val="1"/>
        <c:noMultiLvlLbl val="0"/>
      </c:catAx>
      <c:valAx>
        <c:axId val="104909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908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5512</c:v>
                </c:pt>
                <c:pt idx="5">
                  <c:v>5315</c:v>
                </c:pt>
                <c:pt idx="8">
                  <c:v>5336</c:v>
                </c:pt>
                <c:pt idx="11">
                  <c:v>5466</c:v>
                </c:pt>
                <c:pt idx="14">
                  <c:v>5603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151</c:v>
                </c:pt>
                <c:pt idx="3">
                  <c:v>152</c:v>
                </c:pt>
                <c:pt idx="6">
                  <c:v>137</c:v>
                </c:pt>
                <c:pt idx="9">
                  <c:v>125</c:v>
                </c:pt>
                <c:pt idx="12">
                  <c:v>104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1312</c:v>
                </c:pt>
                <c:pt idx="3">
                  <c:v>1205</c:v>
                </c:pt>
                <c:pt idx="6">
                  <c:v>1147</c:v>
                </c:pt>
                <c:pt idx="9">
                  <c:v>177</c:v>
                </c:pt>
                <c:pt idx="12">
                  <c:v>144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1273</c:v>
                </c:pt>
                <c:pt idx="3">
                  <c:v>1196</c:v>
                </c:pt>
                <c:pt idx="6">
                  <c:v>1193</c:v>
                </c:pt>
                <c:pt idx="9">
                  <c:v>1861</c:v>
                </c:pt>
                <c:pt idx="12">
                  <c:v>1904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5424</c:v>
                </c:pt>
                <c:pt idx="3">
                  <c:v>5261</c:v>
                </c:pt>
                <c:pt idx="6">
                  <c:v>5228</c:v>
                </c:pt>
                <c:pt idx="9">
                  <c:v>5533</c:v>
                </c:pt>
                <c:pt idx="12">
                  <c:v>5671</c:v>
                </c:pt>
              </c:numCache>
            </c:numRef>
          </c:val>
        </c:ser>
        <c:dLbls>
          <c:showLegendKey val="0"/>
          <c:showVal val="0"/>
          <c:showCatName val="0"/>
          <c:showSerName val="0"/>
          <c:showPercent val="0"/>
          <c:showBubbleSize val="0"/>
        </c:dLbls>
        <c:gapWidth val="100"/>
        <c:overlap val="100"/>
        <c:axId val="105108224"/>
        <c:axId val="105110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2648</c:v>
                </c:pt>
                <c:pt idx="2">
                  <c:v>#N/A</c:v>
                </c:pt>
                <c:pt idx="3">
                  <c:v>#N/A</c:v>
                </c:pt>
                <c:pt idx="4">
                  <c:v>2499</c:v>
                </c:pt>
                <c:pt idx="5">
                  <c:v>#N/A</c:v>
                </c:pt>
                <c:pt idx="6">
                  <c:v>#N/A</c:v>
                </c:pt>
                <c:pt idx="7">
                  <c:v>2369</c:v>
                </c:pt>
                <c:pt idx="8">
                  <c:v>#N/A</c:v>
                </c:pt>
                <c:pt idx="9">
                  <c:v>#N/A</c:v>
                </c:pt>
                <c:pt idx="10">
                  <c:v>2230</c:v>
                </c:pt>
                <c:pt idx="11">
                  <c:v>#N/A</c:v>
                </c:pt>
                <c:pt idx="12">
                  <c:v>#N/A</c:v>
                </c:pt>
                <c:pt idx="13">
                  <c:v>2220</c:v>
                </c:pt>
                <c:pt idx="14">
                  <c:v>#N/A</c:v>
                </c:pt>
              </c:numCache>
            </c:numRef>
          </c:val>
          <c:smooth val="0"/>
        </c:ser>
        <c:dLbls>
          <c:showLegendKey val="0"/>
          <c:showVal val="0"/>
          <c:showCatName val="0"/>
          <c:showSerName val="0"/>
          <c:showPercent val="0"/>
          <c:showBubbleSize val="0"/>
        </c:dLbls>
        <c:marker val="1"/>
        <c:smooth val="0"/>
        <c:axId val="105108224"/>
        <c:axId val="105110144"/>
      </c:lineChart>
      <c:catAx>
        <c:axId val="10510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110144"/>
        <c:crosses val="autoZero"/>
        <c:auto val="1"/>
        <c:lblAlgn val="ctr"/>
        <c:lblOffset val="100"/>
        <c:tickLblSkip val="1"/>
        <c:tickMarkSkip val="1"/>
        <c:noMultiLvlLbl val="0"/>
      </c:catAx>
      <c:valAx>
        <c:axId val="105110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108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52834</c:v>
                </c:pt>
                <c:pt idx="5">
                  <c:v>52071</c:v>
                </c:pt>
                <c:pt idx="8">
                  <c:v>52990</c:v>
                </c:pt>
                <c:pt idx="11">
                  <c:v>53651</c:v>
                </c:pt>
                <c:pt idx="14">
                  <c:v>53184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8174</c:v>
                </c:pt>
                <c:pt idx="5">
                  <c:v>9189</c:v>
                </c:pt>
                <c:pt idx="8">
                  <c:v>9599</c:v>
                </c:pt>
                <c:pt idx="11">
                  <c:v>8824</c:v>
                </c:pt>
                <c:pt idx="14">
                  <c:v>8114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5950</c:v>
                </c:pt>
                <c:pt idx="5">
                  <c:v>6278</c:v>
                </c:pt>
                <c:pt idx="8">
                  <c:v>7027</c:v>
                </c:pt>
                <c:pt idx="11">
                  <c:v>7721</c:v>
                </c:pt>
                <c:pt idx="14">
                  <c:v>8001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104</c:v>
                </c:pt>
                <c:pt idx="3">
                  <c:v>89</c:v>
                </c:pt>
                <c:pt idx="6">
                  <c:v>25</c:v>
                </c:pt>
                <c:pt idx="9">
                  <c:v>20</c:v>
                </c:pt>
                <c:pt idx="12">
                  <c:v>17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6195</c:v>
                </c:pt>
                <c:pt idx="3">
                  <c:v>5158</c:v>
                </c:pt>
                <c:pt idx="6">
                  <c:v>4941</c:v>
                </c:pt>
                <c:pt idx="9">
                  <c:v>6289</c:v>
                </c:pt>
                <c:pt idx="12">
                  <c:v>5333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14926</c:v>
                </c:pt>
                <c:pt idx="3">
                  <c:v>13892</c:v>
                </c:pt>
                <c:pt idx="6">
                  <c:v>13309</c:v>
                </c:pt>
                <c:pt idx="9">
                  <c:v>496</c:v>
                </c:pt>
                <c:pt idx="12">
                  <c:v>349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23002</c:v>
                </c:pt>
                <c:pt idx="3">
                  <c:v>25254</c:v>
                </c:pt>
                <c:pt idx="6">
                  <c:v>24511</c:v>
                </c:pt>
                <c:pt idx="9">
                  <c:v>31211</c:v>
                </c:pt>
                <c:pt idx="12">
                  <c:v>30379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786</c:v>
                </c:pt>
                <c:pt idx="3">
                  <c:v>653</c:v>
                </c:pt>
                <c:pt idx="6">
                  <c:v>531</c:v>
                </c:pt>
                <c:pt idx="9">
                  <c:v>416</c:v>
                </c:pt>
                <c:pt idx="12">
                  <c:v>318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50124</c:v>
                </c:pt>
                <c:pt idx="3">
                  <c:v>48348</c:v>
                </c:pt>
                <c:pt idx="6">
                  <c:v>47377</c:v>
                </c:pt>
                <c:pt idx="9">
                  <c:v>50178</c:v>
                </c:pt>
                <c:pt idx="12">
                  <c:v>49583</c:v>
                </c:pt>
              </c:numCache>
            </c:numRef>
          </c:val>
        </c:ser>
        <c:dLbls>
          <c:showLegendKey val="0"/>
          <c:showVal val="0"/>
          <c:showCatName val="0"/>
          <c:showSerName val="0"/>
          <c:showPercent val="0"/>
          <c:showBubbleSize val="0"/>
        </c:dLbls>
        <c:gapWidth val="100"/>
        <c:overlap val="100"/>
        <c:axId val="93074176"/>
        <c:axId val="93076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28180</c:v>
                </c:pt>
                <c:pt idx="2">
                  <c:v>#N/A</c:v>
                </c:pt>
                <c:pt idx="3">
                  <c:v>#N/A</c:v>
                </c:pt>
                <c:pt idx="4">
                  <c:v>25856</c:v>
                </c:pt>
                <c:pt idx="5">
                  <c:v>#N/A</c:v>
                </c:pt>
                <c:pt idx="6">
                  <c:v>#N/A</c:v>
                </c:pt>
                <c:pt idx="7">
                  <c:v>21078</c:v>
                </c:pt>
                <c:pt idx="8">
                  <c:v>#N/A</c:v>
                </c:pt>
                <c:pt idx="9">
                  <c:v>#N/A</c:v>
                </c:pt>
                <c:pt idx="10">
                  <c:v>18414</c:v>
                </c:pt>
                <c:pt idx="11">
                  <c:v>#N/A</c:v>
                </c:pt>
                <c:pt idx="12">
                  <c:v>#N/A</c:v>
                </c:pt>
                <c:pt idx="13">
                  <c:v>16681</c:v>
                </c:pt>
                <c:pt idx="14">
                  <c:v>#N/A</c:v>
                </c:pt>
              </c:numCache>
            </c:numRef>
          </c:val>
          <c:smooth val="0"/>
        </c:ser>
        <c:dLbls>
          <c:showLegendKey val="0"/>
          <c:showVal val="0"/>
          <c:showCatName val="0"/>
          <c:showSerName val="0"/>
          <c:showPercent val="0"/>
          <c:showBubbleSize val="0"/>
        </c:dLbls>
        <c:marker val="1"/>
        <c:smooth val="0"/>
        <c:axId val="93074176"/>
        <c:axId val="93076096"/>
      </c:lineChart>
      <c:catAx>
        <c:axId val="9307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076096"/>
        <c:crosses val="autoZero"/>
        <c:auto val="1"/>
        <c:lblAlgn val="ctr"/>
        <c:lblOffset val="100"/>
        <c:tickLblSkip val="1"/>
        <c:tickMarkSkip val="1"/>
        <c:noMultiLvlLbl val="0"/>
      </c:catAx>
      <c:valAx>
        <c:axId val="93076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07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石川県七尾市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56,195
55,757
318.32
33,560,997
33,222,212
206,463
19,787,658
49,583,022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113.0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人口の減少や、景気低迷による個人の減収などから税収が落ち込み、財政力指数は前年度に続き、</a:t>
          </a:r>
          <a:r>
            <a:rPr kumimoji="1" lang="en-US" altLang="ja-JP" sz="1300">
              <a:latin typeface="ＭＳ Ｐゴシック"/>
            </a:rPr>
            <a:t>0.44</a:t>
          </a:r>
          <a:r>
            <a:rPr kumimoji="1" lang="ja-JP" altLang="en-US" sz="1300">
              <a:latin typeface="ＭＳ Ｐゴシック"/>
            </a:rPr>
            <a:t>と類似団体を下回っている。</a:t>
          </a:r>
          <a:endParaRPr kumimoji="1" lang="en-US" altLang="ja-JP" sz="1300">
            <a:latin typeface="ＭＳ Ｐゴシック"/>
          </a:endParaRPr>
        </a:p>
        <a:p>
          <a:r>
            <a:rPr kumimoji="1" lang="ja-JP" altLang="en-US" sz="1300">
              <a:latin typeface="ＭＳ Ｐゴシック"/>
            </a:rPr>
            <a:t>今後も定員適正化計画に基づいた適正な定員管理による行政システムの合理化・適正化や、主要事業の重点化による投資的経費の抑制、歳入における市税収税率の向上対策などに取り組み、財政の健全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43543</xdr:rowOff>
    </xdr:from>
    <xdr:to>
      <xdr:col>7</xdr:col>
      <xdr:colOff>152400</xdr:colOff>
      <xdr:row>43</xdr:row>
      <xdr:rowOff>60778</xdr:rowOff>
    </xdr:to>
    <xdr:cxnSp macro="">
      <xdr:nvCxnSpPr>
        <xdr:cNvPr id="69" name="直線コネクタ 68"/>
        <xdr:cNvCxnSpPr/>
      </xdr:nvCxnSpPr>
      <xdr:spPr>
        <a:xfrm>
          <a:off x="4114800" y="74158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43543</xdr:rowOff>
    </xdr:from>
    <xdr:to>
      <xdr:col>6</xdr:col>
      <xdr:colOff>0</xdr:colOff>
      <xdr:row>43</xdr:row>
      <xdr:rowOff>43543</xdr:rowOff>
    </xdr:to>
    <xdr:cxnSp macro="">
      <xdr:nvCxnSpPr>
        <xdr:cNvPr id="72" name="直線コネクタ 71"/>
        <xdr:cNvCxnSpPr/>
      </xdr:nvCxnSpPr>
      <xdr:spPr>
        <a:xfrm>
          <a:off x="3225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43543</xdr:rowOff>
    </xdr:from>
    <xdr:to>
      <xdr:col>4</xdr:col>
      <xdr:colOff>482600</xdr:colOff>
      <xdr:row>43</xdr:row>
      <xdr:rowOff>43543</xdr:rowOff>
    </xdr:to>
    <xdr:cxnSp macro="">
      <xdr:nvCxnSpPr>
        <xdr:cNvPr id="75" name="直線コネクタ 74"/>
        <xdr:cNvCxnSpPr/>
      </xdr:nvCxnSpPr>
      <xdr:spPr>
        <a:xfrm>
          <a:off x="2336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9072</xdr:rowOff>
    </xdr:from>
    <xdr:to>
      <xdr:col>3</xdr:col>
      <xdr:colOff>279400</xdr:colOff>
      <xdr:row>43</xdr:row>
      <xdr:rowOff>43543</xdr:rowOff>
    </xdr:to>
    <xdr:cxnSp macro="">
      <xdr:nvCxnSpPr>
        <xdr:cNvPr id="78" name="直線コネクタ 77"/>
        <xdr:cNvCxnSpPr/>
      </xdr:nvCxnSpPr>
      <xdr:spPr>
        <a:xfrm>
          <a:off x="1447800" y="73814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8" name="円/楕円 87"/>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153505</xdr:rowOff>
    </xdr:from>
    <xdr:ext cx="762000" cy="259045"/>
    <xdr:sp macro="" textlink="">
      <xdr:nvSpPr>
        <xdr:cNvPr id="89"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164193</xdr:rowOff>
    </xdr:from>
    <xdr:to>
      <xdr:col>6</xdr:col>
      <xdr:colOff>50800</xdr:colOff>
      <xdr:row>43</xdr:row>
      <xdr:rowOff>94343</xdr:rowOff>
    </xdr:to>
    <xdr:sp macro="" textlink="">
      <xdr:nvSpPr>
        <xdr:cNvPr id="90" name="円/楕円 89"/>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91" name="テキスト ボックス 90"/>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164193</xdr:rowOff>
    </xdr:from>
    <xdr:to>
      <xdr:col>4</xdr:col>
      <xdr:colOff>533400</xdr:colOff>
      <xdr:row>43</xdr:row>
      <xdr:rowOff>94343</xdr:rowOff>
    </xdr:to>
    <xdr:sp macro="" textlink="">
      <xdr:nvSpPr>
        <xdr:cNvPr id="92" name="円/楕円 91"/>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79120</xdr:rowOff>
    </xdr:from>
    <xdr:ext cx="762000" cy="259045"/>
    <xdr:sp macro="" textlink="">
      <xdr:nvSpPr>
        <xdr:cNvPr id="93" name="テキスト ボックス 92"/>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164193</xdr:rowOff>
    </xdr:from>
    <xdr:to>
      <xdr:col>3</xdr:col>
      <xdr:colOff>330200</xdr:colOff>
      <xdr:row>43</xdr:row>
      <xdr:rowOff>94343</xdr:rowOff>
    </xdr:to>
    <xdr:sp macro="" textlink="">
      <xdr:nvSpPr>
        <xdr:cNvPr id="94" name="円/楕円 93"/>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79120</xdr:rowOff>
    </xdr:from>
    <xdr:ext cx="762000" cy="259045"/>
    <xdr:sp macro="" textlink="">
      <xdr:nvSpPr>
        <xdr:cNvPr id="95" name="テキスト ボックス 94"/>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129722</xdr:rowOff>
    </xdr:from>
    <xdr:to>
      <xdr:col>2</xdr:col>
      <xdr:colOff>127000</xdr:colOff>
      <xdr:row>43</xdr:row>
      <xdr:rowOff>59872</xdr:rowOff>
    </xdr:to>
    <xdr:sp macro="" textlink="">
      <xdr:nvSpPr>
        <xdr:cNvPr id="96" name="円/楕円 95"/>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44649</xdr:rowOff>
    </xdr:from>
    <xdr:ext cx="762000" cy="259045"/>
    <xdr:sp macro="" textlink="">
      <xdr:nvSpPr>
        <xdr:cNvPr id="97" name="テキスト ボックス 96"/>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定員適正化計画の進捗による人件費の削減などによる減はあるが、定年退職者数の増加による退職手当の増により、経常経費は増えており、税収の減少傾向であるため、昨年度と比較して</a:t>
          </a:r>
          <a:r>
            <a:rPr kumimoji="1" lang="en-US" altLang="ja-JP" sz="1300">
              <a:latin typeface="ＭＳ Ｐゴシック"/>
            </a:rPr>
            <a:t>2.7</a:t>
          </a:r>
          <a:r>
            <a:rPr kumimoji="1" lang="ja-JP" altLang="en-US" sz="1300">
              <a:latin typeface="ＭＳ Ｐゴシック"/>
            </a:rPr>
            <a:t>％増加した。</a:t>
          </a:r>
          <a:endParaRPr kumimoji="1" lang="en-US" altLang="ja-JP" sz="1300">
            <a:latin typeface="ＭＳ Ｐゴシック"/>
          </a:endParaRPr>
        </a:p>
        <a:p>
          <a:r>
            <a:rPr kumimoji="1" lang="ja-JP" altLang="en-US" sz="1300">
              <a:latin typeface="ＭＳ Ｐゴシック"/>
            </a:rPr>
            <a:t>今後も定員適正化計画に基づく適正な定員管理や事務事業の見直しに取り組み、経常経費の削減に努めるとともに市税の収納率の向上対策などによる経常的な一般財源の確保に努める。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116840</xdr:rowOff>
    </xdr:from>
    <xdr:to>
      <xdr:col>7</xdr:col>
      <xdr:colOff>152400</xdr:colOff>
      <xdr:row>63</xdr:row>
      <xdr:rowOff>75692</xdr:rowOff>
    </xdr:to>
    <xdr:cxnSp macro="">
      <xdr:nvCxnSpPr>
        <xdr:cNvPr id="130" name="直線コネクタ 129"/>
        <xdr:cNvCxnSpPr/>
      </xdr:nvCxnSpPr>
      <xdr:spPr>
        <a:xfrm>
          <a:off x="4114800" y="10746740"/>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87884</xdr:rowOff>
    </xdr:from>
    <xdr:to>
      <xdr:col>6</xdr:col>
      <xdr:colOff>0</xdr:colOff>
      <xdr:row>62</xdr:row>
      <xdr:rowOff>116840</xdr:rowOff>
    </xdr:to>
    <xdr:cxnSp macro="">
      <xdr:nvCxnSpPr>
        <xdr:cNvPr id="133" name="直線コネクタ 132"/>
        <xdr:cNvCxnSpPr/>
      </xdr:nvCxnSpPr>
      <xdr:spPr>
        <a:xfrm>
          <a:off x="3225800" y="1071778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54102</xdr:rowOff>
    </xdr:from>
    <xdr:to>
      <xdr:col>4</xdr:col>
      <xdr:colOff>482600</xdr:colOff>
      <xdr:row>62</xdr:row>
      <xdr:rowOff>87884</xdr:rowOff>
    </xdr:to>
    <xdr:cxnSp macro="">
      <xdr:nvCxnSpPr>
        <xdr:cNvPr id="136" name="直線コネクタ 135"/>
        <xdr:cNvCxnSpPr/>
      </xdr:nvCxnSpPr>
      <xdr:spPr>
        <a:xfrm>
          <a:off x="2336800" y="1068400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138684</xdr:rowOff>
    </xdr:from>
    <xdr:to>
      <xdr:col>3</xdr:col>
      <xdr:colOff>279400</xdr:colOff>
      <xdr:row>62</xdr:row>
      <xdr:rowOff>54102</xdr:rowOff>
    </xdr:to>
    <xdr:cxnSp macro="">
      <xdr:nvCxnSpPr>
        <xdr:cNvPr id="139" name="直線コネクタ 138"/>
        <xdr:cNvCxnSpPr/>
      </xdr:nvCxnSpPr>
      <xdr:spPr>
        <a:xfrm>
          <a:off x="1447800" y="1059713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43" name="テキスト ボックス 142"/>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49" name="円/楕円 148"/>
        <xdr:cNvSpPr/>
      </xdr:nvSpPr>
      <xdr:spPr>
        <a:xfrm>
          <a:off x="49022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168419</xdr:rowOff>
    </xdr:from>
    <xdr:ext cx="762000" cy="259045"/>
    <xdr:sp macro="" textlink="">
      <xdr:nvSpPr>
        <xdr:cNvPr id="150" name="財政構造の弾力性該当値テキスト"/>
        <xdr:cNvSpPr txBox="1"/>
      </xdr:nvSpPr>
      <xdr:spPr>
        <a:xfrm>
          <a:off x="5041900" y="1079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66040</xdr:rowOff>
    </xdr:from>
    <xdr:to>
      <xdr:col>6</xdr:col>
      <xdr:colOff>50800</xdr:colOff>
      <xdr:row>62</xdr:row>
      <xdr:rowOff>167640</xdr:rowOff>
    </xdr:to>
    <xdr:sp macro="" textlink="">
      <xdr:nvSpPr>
        <xdr:cNvPr id="151" name="円/楕円 150"/>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152417</xdr:rowOff>
    </xdr:from>
    <xdr:ext cx="736600" cy="259045"/>
    <xdr:sp macro="" textlink="">
      <xdr:nvSpPr>
        <xdr:cNvPr id="152" name="テキスト ボックス 151"/>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37084</xdr:rowOff>
    </xdr:from>
    <xdr:to>
      <xdr:col>4</xdr:col>
      <xdr:colOff>533400</xdr:colOff>
      <xdr:row>62</xdr:row>
      <xdr:rowOff>138684</xdr:rowOff>
    </xdr:to>
    <xdr:sp macro="" textlink="">
      <xdr:nvSpPr>
        <xdr:cNvPr id="153" name="円/楕円 152"/>
        <xdr:cNvSpPr/>
      </xdr:nvSpPr>
      <xdr:spPr>
        <a:xfrm>
          <a:off x="3175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123461</xdr:rowOff>
    </xdr:from>
    <xdr:ext cx="762000" cy="259045"/>
    <xdr:sp macro="" textlink="">
      <xdr:nvSpPr>
        <xdr:cNvPr id="154" name="テキスト ボックス 153"/>
        <xdr:cNvSpPr txBox="1"/>
      </xdr:nvSpPr>
      <xdr:spPr>
        <a:xfrm>
          <a:off x="2844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3302</xdr:rowOff>
    </xdr:from>
    <xdr:to>
      <xdr:col>3</xdr:col>
      <xdr:colOff>330200</xdr:colOff>
      <xdr:row>62</xdr:row>
      <xdr:rowOff>104902</xdr:rowOff>
    </xdr:to>
    <xdr:sp macro="" textlink="">
      <xdr:nvSpPr>
        <xdr:cNvPr id="155" name="円/楕円 154"/>
        <xdr:cNvSpPr/>
      </xdr:nvSpPr>
      <xdr:spPr>
        <a:xfrm>
          <a:off x="2286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89679</xdr:rowOff>
    </xdr:from>
    <xdr:ext cx="762000" cy="259045"/>
    <xdr:sp macro="" textlink="">
      <xdr:nvSpPr>
        <xdr:cNvPr id="156" name="テキスト ボックス 155"/>
        <xdr:cNvSpPr txBox="1"/>
      </xdr:nvSpPr>
      <xdr:spPr>
        <a:xfrm>
          <a:off x="1955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57" name="円/楕円 156"/>
        <xdr:cNvSpPr/>
      </xdr:nvSpPr>
      <xdr:spPr>
        <a:xfrm>
          <a:off x="1397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2811</xdr:rowOff>
    </xdr:from>
    <xdr:ext cx="762000" cy="259045"/>
    <xdr:sp macro="" textlink="">
      <xdr:nvSpPr>
        <xdr:cNvPr id="158" name="テキスト ボックス 157"/>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[169,196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113,952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年度から七尾鹿島広域圏事務組合の解散に伴い七尾市の直営となったことにより人件費及び物件費が増加している。</a:t>
          </a:r>
          <a:endParaRPr kumimoji="1" lang="en-US" altLang="ja-JP" sz="1300">
            <a:latin typeface="ＭＳ Ｐゴシック"/>
          </a:endParaRPr>
        </a:p>
        <a:p>
          <a:r>
            <a:rPr kumimoji="1" lang="ja-JP" altLang="en-US" sz="1300">
              <a:latin typeface="ＭＳ Ｐゴシック"/>
            </a:rPr>
            <a:t>今後、定員適正化計画に基づく適正な定員管理及び公共施設の統廃合や指定管理者制度の導入などによる経費の削減を進め、より簡素で効率的な行政システムの構築に努める。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78791</xdr:rowOff>
    </xdr:from>
    <xdr:to>
      <xdr:col>7</xdr:col>
      <xdr:colOff>152400</xdr:colOff>
      <xdr:row>82</xdr:row>
      <xdr:rowOff>81992</xdr:rowOff>
    </xdr:to>
    <xdr:cxnSp macro="">
      <xdr:nvCxnSpPr>
        <xdr:cNvPr id="192" name="直線コネクタ 191"/>
        <xdr:cNvCxnSpPr/>
      </xdr:nvCxnSpPr>
      <xdr:spPr>
        <a:xfrm>
          <a:off x="4114800" y="14137691"/>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527</xdr:rowOff>
    </xdr:from>
    <xdr:to>
      <xdr:col>6</xdr:col>
      <xdr:colOff>0</xdr:colOff>
      <xdr:row>82</xdr:row>
      <xdr:rowOff>78791</xdr:rowOff>
    </xdr:to>
    <xdr:cxnSp macro="">
      <xdr:nvCxnSpPr>
        <xdr:cNvPr id="195" name="直線コネクタ 194"/>
        <xdr:cNvCxnSpPr/>
      </xdr:nvCxnSpPr>
      <xdr:spPr>
        <a:xfrm>
          <a:off x="3225800" y="14059427"/>
          <a:ext cx="889000" cy="7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44700</xdr:rowOff>
    </xdr:from>
    <xdr:ext cx="736600" cy="259045"/>
    <xdr:sp macro="" textlink="">
      <xdr:nvSpPr>
        <xdr:cNvPr id="197" name="テキスト ボックス 196"/>
        <xdr:cNvSpPr txBox="1"/>
      </xdr:nvSpPr>
      <xdr:spPr>
        <a:xfrm>
          <a:off x="3733800" y="1376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527</xdr:rowOff>
    </xdr:from>
    <xdr:to>
      <xdr:col>4</xdr:col>
      <xdr:colOff>482600</xdr:colOff>
      <xdr:row>82</xdr:row>
      <xdr:rowOff>3189</xdr:rowOff>
    </xdr:to>
    <xdr:cxnSp macro="">
      <xdr:nvCxnSpPr>
        <xdr:cNvPr id="198" name="直線コネクタ 197"/>
        <xdr:cNvCxnSpPr/>
      </xdr:nvCxnSpPr>
      <xdr:spPr>
        <a:xfrm flipV="1">
          <a:off x="2336800" y="14059427"/>
          <a:ext cx="88900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169427</xdr:rowOff>
    </xdr:from>
    <xdr:to>
      <xdr:col>3</xdr:col>
      <xdr:colOff>279400</xdr:colOff>
      <xdr:row>82</xdr:row>
      <xdr:rowOff>3189</xdr:rowOff>
    </xdr:to>
    <xdr:cxnSp macro="">
      <xdr:nvCxnSpPr>
        <xdr:cNvPr id="201" name="直線コネクタ 200"/>
        <xdr:cNvCxnSpPr/>
      </xdr:nvCxnSpPr>
      <xdr:spPr>
        <a:xfrm>
          <a:off x="1447800" y="14056877"/>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39592</xdr:rowOff>
    </xdr:from>
    <xdr:ext cx="762000" cy="259045"/>
    <xdr:sp macro="" textlink="">
      <xdr:nvSpPr>
        <xdr:cNvPr id="205" name="テキスト ボックス 204"/>
        <xdr:cNvSpPr txBox="1"/>
      </xdr:nvSpPr>
      <xdr:spPr>
        <a:xfrm>
          <a:off x="1066800" y="137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31192</xdr:rowOff>
    </xdr:from>
    <xdr:to>
      <xdr:col>7</xdr:col>
      <xdr:colOff>203200</xdr:colOff>
      <xdr:row>82</xdr:row>
      <xdr:rowOff>132792</xdr:rowOff>
    </xdr:to>
    <xdr:sp macro="" textlink="">
      <xdr:nvSpPr>
        <xdr:cNvPr id="211" name="円/楕円 210"/>
        <xdr:cNvSpPr/>
      </xdr:nvSpPr>
      <xdr:spPr>
        <a:xfrm>
          <a:off x="4902200" y="1409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3269</xdr:rowOff>
    </xdr:from>
    <xdr:ext cx="762000" cy="259045"/>
    <xdr:sp macro="" textlink="">
      <xdr:nvSpPr>
        <xdr:cNvPr id="212" name="人件費・物件費等の状況該当値テキスト"/>
        <xdr:cNvSpPr txBox="1"/>
      </xdr:nvSpPr>
      <xdr:spPr>
        <a:xfrm>
          <a:off x="5041900" y="1406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169,196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27991</xdr:rowOff>
    </xdr:from>
    <xdr:to>
      <xdr:col>6</xdr:col>
      <xdr:colOff>50800</xdr:colOff>
      <xdr:row>82</xdr:row>
      <xdr:rowOff>129591</xdr:rowOff>
    </xdr:to>
    <xdr:sp macro="" textlink="">
      <xdr:nvSpPr>
        <xdr:cNvPr id="213" name="円/楕円 212"/>
        <xdr:cNvSpPr/>
      </xdr:nvSpPr>
      <xdr:spPr>
        <a:xfrm>
          <a:off x="4064000" y="1408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114368</xdr:rowOff>
    </xdr:from>
    <xdr:ext cx="736600" cy="259045"/>
    <xdr:sp macro="" textlink="">
      <xdr:nvSpPr>
        <xdr:cNvPr id="214" name="テキスト ボックス 213"/>
        <xdr:cNvSpPr txBox="1"/>
      </xdr:nvSpPr>
      <xdr:spPr>
        <a:xfrm>
          <a:off x="3733800" y="1417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167,604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121177</xdr:rowOff>
    </xdr:from>
    <xdr:to>
      <xdr:col>4</xdr:col>
      <xdr:colOff>533400</xdr:colOff>
      <xdr:row>82</xdr:row>
      <xdr:rowOff>51327</xdr:rowOff>
    </xdr:to>
    <xdr:sp macro="" textlink="">
      <xdr:nvSpPr>
        <xdr:cNvPr id="215" name="円/楕円 214"/>
        <xdr:cNvSpPr/>
      </xdr:nvSpPr>
      <xdr:spPr>
        <a:xfrm>
          <a:off x="3175000" y="1400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36104</xdr:rowOff>
    </xdr:from>
    <xdr:ext cx="762000" cy="259045"/>
    <xdr:sp macro="" textlink="">
      <xdr:nvSpPr>
        <xdr:cNvPr id="216" name="テキスト ボックス 215"/>
        <xdr:cNvSpPr txBox="1"/>
      </xdr:nvSpPr>
      <xdr:spPr>
        <a:xfrm>
          <a:off x="2844800" y="1409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128,683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123839</xdr:rowOff>
    </xdr:from>
    <xdr:to>
      <xdr:col>3</xdr:col>
      <xdr:colOff>330200</xdr:colOff>
      <xdr:row>82</xdr:row>
      <xdr:rowOff>53989</xdr:rowOff>
    </xdr:to>
    <xdr:sp macro="" textlink="">
      <xdr:nvSpPr>
        <xdr:cNvPr id="217" name="円/楕円 216"/>
        <xdr:cNvSpPr/>
      </xdr:nvSpPr>
      <xdr:spPr>
        <a:xfrm>
          <a:off x="2286000" y="1401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38766</xdr:rowOff>
    </xdr:from>
    <xdr:ext cx="762000" cy="259045"/>
    <xdr:sp macro="" textlink="">
      <xdr:nvSpPr>
        <xdr:cNvPr id="218" name="テキスト ボックス 217"/>
        <xdr:cNvSpPr txBox="1"/>
      </xdr:nvSpPr>
      <xdr:spPr>
        <a:xfrm>
          <a:off x="1955800" y="1409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130,007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118627</xdr:rowOff>
    </xdr:from>
    <xdr:to>
      <xdr:col>2</xdr:col>
      <xdr:colOff>127000</xdr:colOff>
      <xdr:row>82</xdr:row>
      <xdr:rowOff>48777</xdr:rowOff>
    </xdr:to>
    <xdr:sp macro="" textlink="">
      <xdr:nvSpPr>
        <xdr:cNvPr id="219" name="円/楕円 218"/>
        <xdr:cNvSpPr/>
      </xdr:nvSpPr>
      <xdr:spPr>
        <a:xfrm>
          <a:off x="1397000" y="140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33554</xdr:rowOff>
    </xdr:from>
    <xdr:ext cx="762000" cy="259045"/>
    <xdr:sp macro="" textlink="">
      <xdr:nvSpPr>
        <xdr:cNvPr id="220" name="テキスト ボックス 219"/>
        <xdr:cNvSpPr txBox="1"/>
      </xdr:nvSpPr>
      <xdr:spPr>
        <a:xfrm>
          <a:off x="1066800" y="1409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127,415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類似団体平均を大きく下回っており、今後も職員の適正配置による職員数の削減や給与水準の適正化に努める。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34289</xdr:rowOff>
    </xdr:from>
    <xdr:to>
      <xdr:col>24</xdr:col>
      <xdr:colOff>558800</xdr:colOff>
      <xdr:row>84</xdr:row>
      <xdr:rowOff>106680</xdr:rowOff>
    </xdr:to>
    <xdr:cxnSp macro="">
      <xdr:nvCxnSpPr>
        <xdr:cNvPr id="254" name="直線コネクタ 253"/>
        <xdr:cNvCxnSpPr/>
      </xdr:nvCxnSpPr>
      <xdr:spPr>
        <a:xfrm>
          <a:off x="16179800" y="1443608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34289</xdr:rowOff>
    </xdr:from>
    <xdr:to>
      <xdr:col>23</xdr:col>
      <xdr:colOff>406400</xdr:colOff>
      <xdr:row>87</xdr:row>
      <xdr:rowOff>66887</xdr:rowOff>
    </xdr:to>
    <xdr:cxnSp macro="">
      <xdr:nvCxnSpPr>
        <xdr:cNvPr id="257" name="直線コネクタ 256"/>
        <xdr:cNvCxnSpPr/>
      </xdr:nvCxnSpPr>
      <xdr:spPr>
        <a:xfrm flipV="1">
          <a:off x="15290800" y="14436089"/>
          <a:ext cx="889000" cy="54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42757</xdr:rowOff>
    </xdr:from>
    <xdr:to>
      <xdr:col>22</xdr:col>
      <xdr:colOff>203200</xdr:colOff>
      <xdr:row>87</xdr:row>
      <xdr:rowOff>66887</xdr:rowOff>
    </xdr:to>
    <xdr:cxnSp macro="">
      <xdr:nvCxnSpPr>
        <xdr:cNvPr id="260" name="直線コネクタ 259"/>
        <xdr:cNvCxnSpPr/>
      </xdr:nvCxnSpPr>
      <xdr:spPr>
        <a:xfrm>
          <a:off x="14401800" y="1495890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101177</xdr:rowOff>
    </xdr:from>
    <xdr:to>
      <xdr:col>21</xdr:col>
      <xdr:colOff>0</xdr:colOff>
      <xdr:row>87</xdr:row>
      <xdr:rowOff>42757</xdr:rowOff>
    </xdr:to>
    <xdr:cxnSp macro="">
      <xdr:nvCxnSpPr>
        <xdr:cNvPr id="263" name="直線コネクタ 262"/>
        <xdr:cNvCxnSpPr/>
      </xdr:nvCxnSpPr>
      <xdr:spPr>
        <a:xfrm>
          <a:off x="13512800" y="14331527"/>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67" name="テキスト ボックス 266"/>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55880</xdr:rowOff>
    </xdr:from>
    <xdr:to>
      <xdr:col>24</xdr:col>
      <xdr:colOff>609600</xdr:colOff>
      <xdr:row>84</xdr:row>
      <xdr:rowOff>157480</xdr:rowOff>
    </xdr:to>
    <xdr:sp macro="" textlink="">
      <xdr:nvSpPr>
        <xdr:cNvPr id="273" name="円/楕円 272"/>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72407</xdr:rowOff>
    </xdr:from>
    <xdr:ext cx="762000" cy="259045"/>
    <xdr:sp macro="" textlink="">
      <xdr:nvSpPr>
        <xdr:cNvPr id="274" name="給与水準   （国との比較）該当値テキスト"/>
        <xdr:cNvSpPr txBox="1"/>
      </xdr:nvSpPr>
      <xdr:spPr>
        <a:xfrm>
          <a:off x="17106900" y="1430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154939</xdr:rowOff>
    </xdr:from>
    <xdr:to>
      <xdr:col>23</xdr:col>
      <xdr:colOff>457200</xdr:colOff>
      <xdr:row>84</xdr:row>
      <xdr:rowOff>85089</xdr:rowOff>
    </xdr:to>
    <xdr:sp macro="" textlink="">
      <xdr:nvSpPr>
        <xdr:cNvPr id="275" name="円/楕円 274"/>
        <xdr:cNvSpPr/>
      </xdr:nvSpPr>
      <xdr:spPr>
        <a:xfrm>
          <a:off x="16129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95266</xdr:rowOff>
    </xdr:from>
    <xdr:ext cx="736600" cy="259045"/>
    <xdr:sp macro="" textlink="">
      <xdr:nvSpPr>
        <xdr:cNvPr id="276" name="テキスト ボックス 275"/>
        <xdr:cNvSpPr txBox="1"/>
      </xdr:nvSpPr>
      <xdr:spPr>
        <a:xfrm>
          <a:off x="15798800" y="14154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16087</xdr:rowOff>
    </xdr:from>
    <xdr:to>
      <xdr:col>22</xdr:col>
      <xdr:colOff>254000</xdr:colOff>
      <xdr:row>87</xdr:row>
      <xdr:rowOff>117687</xdr:rowOff>
    </xdr:to>
    <xdr:sp macro="" textlink="">
      <xdr:nvSpPr>
        <xdr:cNvPr id="277" name="円/楕円 276"/>
        <xdr:cNvSpPr/>
      </xdr:nvSpPr>
      <xdr:spPr>
        <a:xfrm>
          <a:off x="152400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127864</xdr:rowOff>
    </xdr:from>
    <xdr:ext cx="762000" cy="259045"/>
    <xdr:sp macro="" textlink="">
      <xdr:nvSpPr>
        <xdr:cNvPr id="278" name="テキスト ボックス 277"/>
        <xdr:cNvSpPr txBox="1"/>
      </xdr:nvSpPr>
      <xdr:spPr>
        <a:xfrm>
          <a:off x="14909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163407</xdr:rowOff>
    </xdr:from>
    <xdr:to>
      <xdr:col>21</xdr:col>
      <xdr:colOff>50800</xdr:colOff>
      <xdr:row>87</xdr:row>
      <xdr:rowOff>93557</xdr:rowOff>
    </xdr:to>
    <xdr:sp macro="" textlink="">
      <xdr:nvSpPr>
        <xdr:cNvPr id="279" name="円/楕円 278"/>
        <xdr:cNvSpPr/>
      </xdr:nvSpPr>
      <xdr:spPr>
        <a:xfrm>
          <a:off x="14351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103734</xdr:rowOff>
    </xdr:from>
    <xdr:ext cx="762000" cy="259045"/>
    <xdr:sp macro="" textlink="">
      <xdr:nvSpPr>
        <xdr:cNvPr id="280" name="テキスト ボックス 279"/>
        <xdr:cNvSpPr txBox="1"/>
      </xdr:nvSpPr>
      <xdr:spPr>
        <a:xfrm>
          <a:off x="14020800" y="1467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50377</xdr:rowOff>
    </xdr:from>
    <xdr:to>
      <xdr:col>19</xdr:col>
      <xdr:colOff>533400</xdr:colOff>
      <xdr:row>83</xdr:row>
      <xdr:rowOff>151977</xdr:rowOff>
    </xdr:to>
    <xdr:sp macro="" textlink="">
      <xdr:nvSpPr>
        <xdr:cNvPr id="281" name="円/楕円 280"/>
        <xdr:cNvSpPr/>
      </xdr:nvSpPr>
      <xdr:spPr>
        <a:xfrm>
          <a:off x="13462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162154</xdr:rowOff>
    </xdr:from>
    <xdr:ext cx="762000" cy="259045"/>
    <xdr:sp macro="" textlink="">
      <xdr:nvSpPr>
        <xdr:cNvPr id="282" name="テキスト ボックス 281"/>
        <xdr:cNvSpPr txBox="1"/>
      </xdr:nvSpPr>
      <xdr:spPr>
        <a:xfrm>
          <a:off x="13131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月の七尾鹿島広域圏事務組合の解散に伴う消防等の職員を受け入れたことにより、職員数が増加している。</a:t>
          </a:r>
          <a:endParaRPr kumimoji="1" lang="en-US" altLang="ja-JP" sz="1300">
            <a:latin typeface="ＭＳ Ｐゴシック"/>
          </a:endParaRPr>
        </a:p>
        <a:p>
          <a:r>
            <a:rPr kumimoji="1" lang="ja-JP" altLang="en-US" sz="1300">
              <a:latin typeface="ＭＳ Ｐゴシック"/>
            </a:rPr>
            <a:t>今後は、定員適正化計画に基づく図書館及び保育園などの公共施設の職員適正配置を見直すことで、職員数の削減に努める。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159113</xdr:rowOff>
    </xdr:from>
    <xdr:to>
      <xdr:col>24</xdr:col>
      <xdr:colOff>558800</xdr:colOff>
      <xdr:row>64</xdr:row>
      <xdr:rowOff>42817</xdr:rowOff>
    </xdr:to>
    <xdr:cxnSp macro="">
      <xdr:nvCxnSpPr>
        <xdr:cNvPr id="319" name="直線コネクタ 318"/>
        <xdr:cNvCxnSpPr/>
      </xdr:nvCxnSpPr>
      <xdr:spPr>
        <a:xfrm flipV="1">
          <a:off x="16179800" y="10960463"/>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0"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42817</xdr:rowOff>
    </xdr:from>
    <xdr:to>
      <xdr:col>23</xdr:col>
      <xdr:colOff>406400</xdr:colOff>
      <xdr:row>64</xdr:row>
      <xdr:rowOff>68096</xdr:rowOff>
    </xdr:to>
    <xdr:cxnSp macro="">
      <xdr:nvCxnSpPr>
        <xdr:cNvPr id="322" name="直線コネクタ 321"/>
        <xdr:cNvCxnSpPr/>
      </xdr:nvCxnSpPr>
      <xdr:spPr>
        <a:xfrm flipV="1">
          <a:off x="15290800" y="11015617"/>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4" name="テキスト ボックス 323"/>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65133</xdr:rowOff>
    </xdr:from>
    <xdr:to>
      <xdr:col>22</xdr:col>
      <xdr:colOff>203200</xdr:colOff>
      <xdr:row>64</xdr:row>
      <xdr:rowOff>68096</xdr:rowOff>
    </xdr:to>
    <xdr:cxnSp macro="">
      <xdr:nvCxnSpPr>
        <xdr:cNvPr id="325" name="直線コネクタ 324"/>
        <xdr:cNvCxnSpPr/>
      </xdr:nvCxnSpPr>
      <xdr:spPr>
        <a:xfrm>
          <a:off x="14401800" y="10695033"/>
          <a:ext cx="889000" cy="3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7" name="テキスト ボックス 326"/>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65133</xdr:rowOff>
    </xdr:from>
    <xdr:to>
      <xdr:col>21</xdr:col>
      <xdr:colOff>0</xdr:colOff>
      <xdr:row>62</xdr:row>
      <xdr:rowOff>81220</xdr:rowOff>
    </xdr:to>
    <xdr:cxnSp macro="">
      <xdr:nvCxnSpPr>
        <xdr:cNvPr id="328" name="直線コネクタ 327"/>
        <xdr:cNvCxnSpPr/>
      </xdr:nvCxnSpPr>
      <xdr:spPr>
        <a:xfrm flipV="1">
          <a:off x="13512800" y="106950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0" name="テキスト ボックス 329"/>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32" name="テキスト ボックス 331"/>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108313</xdr:rowOff>
    </xdr:from>
    <xdr:to>
      <xdr:col>24</xdr:col>
      <xdr:colOff>609600</xdr:colOff>
      <xdr:row>64</xdr:row>
      <xdr:rowOff>38463</xdr:rowOff>
    </xdr:to>
    <xdr:sp macro="" textlink="">
      <xdr:nvSpPr>
        <xdr:cNvPr id="338" name="円/楕円 337"/>
        <xdr:cNvSpPr/>
      </xdr:nvSpPr>
      <xdr:spPr>
        <a:xfrm>
          <a:off x="169672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80390</xdr:rowOff>
    </xdr:from>
    <xdr:ext cx="762000" cy="259045"/>
    <xdr:sp macro="" textlink="">
      <xdr:nvSpPr>
        <xdr:cNvPr id="339" name="定員管理の状況該当値テキスト"/>
        <xdr:cNvSpPr txBox="1"/>
      </xdr:nvSpPr>
      <xdr:spPr>
        <a:xfrm>
          <a:off x="17106900" y="1088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163467</xdr:rowOff>
    </xdr:from>
    <xdr:to>
      <xdr:col>23</xdr:col>
      <xdr:colOff>457200</xdr:colOff>
      <xdr:row>64</xdr:row>
      <xdr:rowOff>93617</xdr:rowOff>
    </xdr:to>
    <xdr:sp macro="" textlink="">
      <xdr:nvSpPr>
        <xdr:cNvPr id="340" name="円/楕円 339"/>
        <xdr:cNvSpPr/>
      </xdr:nvSpPr>
      <xdr:spPr>
        <a:xfrm>
          <a:off x="16129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78394</xdr:rowOff>
    </xdr:from>
    <xdr:ext cx="736600" cy="259045"/>
    <xdr:sp macro="" textlink="">
      <xdr:nvSpPr>
        <xdr:cNvPr id="341" name="テキスト ボックス 340"/>
        <xdr:cNvSpPr txBox="1"/>
      </xdr:nvSpPr>
      <xdr:spPr>
        <a:xfrm>
          <a:off x="15798800" y="11051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17296</xdr:rowOff>
    </xdr:from>
    <xdr:to>
      <xdr:col>22</xdr:col>
      <xdr:colOff>254000</xdr:colOff>
      <xdr:row>64</xdr:row>
      <xdr:rowOff>118896</xdr:rowOff>
    </xdr:to>
    <xdr:sp macro="" textlink="">
      <xdr:nvSpPr>
        <xdr:cNvPr id="342" name="円/楕円 341"/>
        <xdr:cNvSpPr/>
      </xdr:nvSpPr>
      <xdr:spPr>
        <a:xfrm>
          <a:off x="15240000" y="1099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103673</xdr:rowOff>
    </xdr:from>
    <xdr:ext cx="762000" cy="259045"/>
    <xdr:sp macro="" textlink="">
      <xdr:nvSpPr>
        <xdr:cNvPr id="343" name="テキスト ボックス 342"/>
        <xdr:cNvSpPr txBox="1"/>
      </xdr:nvSpPr>
      <xdr:spPr>
        <a:xfrm>
          <a:off x="14909800" y="1107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14333</xdr:rowOff>
    </xdr:from>
    <xdr:to>
      <xdr:col>21</xdr:col>
      <xdr:colOff>50800</xdr:colOff>
      <xdr:row>62</xdr:row>
      <xdr:rowOff>115933</xdr:rowOff>
    </xdr:to>
    <xdr:sp macro="" textlink="">
      <xdr:nvSpPr>
        <xdr:cNvPr id="344" name="円/楕円 343"/>
        <xdr:cNvSpPr/>
      </xdr:nvSpPr>
      <xdr:spPr>
        <a:xfrm>
          <a:off x="143510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100710</xdr:rowOff>
    </xdr:from>
    <xdr:ext cx="762000" cy="259045"/>
    <xdr:sp macro="" textlink="">
      <xdr:nvSpPr>
        <xdr:cNvPr id="345" name="テキスト ボックス 344"/>
        <xdr:cNvSpPr txBox="1"/>
      </xdr:nvSpPr>
      <xdr:spPr>
        <a:xfrm>
          <a:off x="14020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30420</xdr:rowOff>
    </xdr:from>
    <xdr:to>
      <xdr:col>19</xdr:col>
      <xdr:colOff>533400</xdr:colOff>
      <xdr:row>62</xdr:row>
      <xdr:rowOff>132020</xdr:rowOff>
    </xdr:to>
    <xdr:sp macro="" textlink="">
      <xdr:nvSpPr>
        <xdr:cNvPr id="346" name="円/楕円 345"/>
        <xdr:cNvSpPr/>
      </xdr:nvSpPr>
      <xdr:spPr>
        <a:xfrm>
          <a:off x="13462000" y="106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116797</xdr:rowOff>
    </xdr:from>
    <xdr:ext cx="762000" cy="259045"/>
    <xdr:sp macro="" textlink="">
      <xdr:nvSpPr>
        <xdr:cNvPr id="347" name="テキスト ボックス 346"/>
        <xdr:cNvSpPr txBox="1"/>
      </xdr:nvSpPr>
      <xdr:spPr>
        <a:xfrm>
          <a:off x="13131800" y="107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積極的な単独事業の展開により類似団体を大きく上回っている。</a:t>
          </a:r>
          <a:endParaRPr kumimoji="1" lang="en-US" altLang="ja-JP" sz="1300">
            <a:latin typeface="ＭＳ Ｐゴシック"/>
          </a:endParaRPr>
        </a:p>
        <a:p>
          <a:r>
            <a:rPr kumimoji="1" lang="ja-JP" altLang="en-US" sz="1300">
              <a:latin typeface="ＭＳ Ｐゴシック"/>
            </a:rPr>
            <a:t>今後は、総合計画を踏まえて、主要事業の重点化による投資的経費の抑制及び市債の適正な運用や繰上償還等による公債費負担の軽減を図る。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97790</xdr:rowOff>
    </xdr:from>
    <xdr:to>
      <xdr:col>24</xdr:col>
      <xdr:colOff>558800</xdr:colOff>
      <xdr:row>42</xdr:row>
      <xdr:rowOff>121920</xdr:rowOff>
    </xdr:to>
    <xdr:cxnSp macro="">
      <xdr:nvCxnSpPr>
        <xdr:cNvPr id="377" name="直線コネクタ 376"/>
        <xdr:cNvCxnSpPr/>
      </xdr:nvCxnSpPr>
      <xdr:spPr>
        <a:xfrm flipV="1">
          <a:off x="16179800" y="72986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121920</xdr:rowOff>
    </xdr:from>
    <xdr:to>
      <xdr:col>23</xdr:col>
      <xdr:colOff>406400</xdr:colOff>
      <xdr:row>42</xdr:row>
      <xdr:rowOff>170180</xdr:rowOff>
    </xdr:to>
    <xdr:cxnSp macro="">
      <xdr:nvCxnSpPr>
        <xdr:cNvPr id="380" name="直線コネクタ 379"/>
        <xdr:cNvCxnSpPr/>
      </xdr:nvCxnSpPr>
      <xdr:spPr>
        <a:xfrm flipV="1">
          <a:off x="15290800" y="73228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2" name="テキスト ボックス 38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170180</xdr:rowOff>
    </xdr:from>
    <xdr:to>
      <xdr:col>22</xdr:col>
      <xdr:colOff>203200</xdr:colOff>
      <xdr:row>43</xdr:row>
      <xdr:rowOff>83185</xdr:rowOff>
    </xdr:to>
    <xdr:cxnSp macro="">
      <xdr:nvCxnSpPr>
        <xdr:cNvPr id="383" name="直線コネクタ 382"/>
        <xdr:cNvCxnSpPr/>
      </xdr:nvCxnSpPr>
      <xdr:spPr>
        <a:xfrm flipV="1">
          <a:off x="14401800" y="737108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83185</xdr:rowOff>
    </xdr:from>
    <xdr:to>
      <xdr:col>21</xdr:col>
      <xdr:colOff>0</xdr:colOff>
      <xdr:row>43</xdr:row>
      <xdr:rowOff>149543</xdr:rowOff>
    </xdr:to>
    <xdr:cxnSp macro="">
      <xdr:nvCxnSpPr>
        <xdr:cNvPr id="386" name="直線コネクタ 385"/>
        <xdr:cNvCxnSpPr/>
      </xdr:nvCxnSpPr>
      <xdr:spPr>
        <a:xfrm flipV="1">
          <a:off x="13512800" y="745553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8" name="テキスト ボックス 387"/>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20020</xdr:rowOff>
    </xdr:from>
    <xdr:ext cx="762000" cy="259045"/>
    <xdr:sp macro="" textlink="">
      <xdr:nvSpPr>
        <xdr:cNvPr id="390" name="テキスト ボックス 389"/>
        <xdr:cNvSpPr txBox="1"/>
      </xdr:nvSpPr>
      <xdr:spPr>
        <a:xfrm>
          <a:off x="13131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46990</xdr:rowOff>
    </xdr:from>
    <xdr:to>
      <xdr:col>24</xdr:col>
      <xdr:colOff>609600</xdr:colOff>
      <xdr:row>42</xdr:row>
      <xdr:rowOff>148590</xdr:rowOff>
    </xdr:to>
    <xdr:sp macro="" textlink="">
      <xdr:nvSpPr>
        <xdr:cNvPr id="396" name="円/楕円 395"/>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19067</xdr:rowOff>
    </xdr:from>
    <xdr:ext cx="762000" cy="259045"/>
    <xdr:sp macro="" textlink="">
      <xdr:nvSpPr>
        <xdr:cNvPr id="397" name="公債費負担の状況該当値テキスト"/>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71120</xdr:rowOff>
    </xdr:from>
    <xdr:to>
      <xdr:col>23</xdr:col>
      <xdr:colOff>457200</xdr:colOff>
      <xdr:row>43</xdr:row>
      <xdr:rowOff>1270</xdr:rowOff>
    </xdr:to>
    <xdr:sp macro="" textlink="">
      <xdr:nvSpPr>
        <xdr:cNvPr id="398" name="円/楕円 397"/>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157497</xdr:rowOff>
    </xdr:from>
    <xdr:ext cx="736600" cy="259045"/>
    <xdr:sp macro="" textlink="">
      <xdr:nvSpPr>
        <xdr:cNvPr id="399" name="テキスト ボックス 398"/>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119380</xdr:rowOff>
    </xdr:from>
    <xdr:to>
      <xdr:col>22</xdr:col>
      <xdr:colOff>254000</xdr:colOff>
      <xdr:row>43</xdr:row>
      <xdr:rowOff>49530</xdr:rowOff>
    </xdr:to>
    <xdr:sp macro="" textlink="">
      <xdr:nvSpPr>
        <xdr:cNvPr id="400" name="円/楕円 399"/>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34307</xdr:rowOff>
    </xdr:from>
    <xdr:ext cx="762000" cy="259045"/>
    <xdr:sp macro="" textlink="">
      <xdr:nvSpPr>
        <xdr:cNvPr id="401" name="テキスト ボックス 400"/>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32385</xdr:rowOff>
    </xdr:from>
    <xdr:to>
      <xdr:col>21</xdr:col>
      <xdr:colOff>50800</xdr:colOff>
      <xdr:row>43</xdr:row>
      <xdr:rowOff>133985</xdr:rowOff>
    </xdr:to>
    <xdr:sp macro="" textlink="">
      <xdr:nvSpPr>
        <xdr:cNvPr id="402" name="円/楕円 401"/>
        <xdr:cNvSpPr/>
      </xdr:nvSpPr>
      <xdr:spPr>
        <a:xfrm>
          <a:off x="14351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118762</xdr:rowOff>
    </xdr:from>
    <xdr:ext cx="762000" cy="259045"/>
    <xdr:sp macro="" textlink="">
      <xdr:nvSpPr>
        <xdr:cNvPr id="403" name="テキスト ボックス 402"/>
        <xdr:cNvSpPr txBox="1"/>
      </xdr:nvSpPr>
      <xdr:spPr>
        <a:xfrm>
          <a:off x="14020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98743</xdr:rowOff>
    </xdr:from>
    <xdr:to>
      <xdr:col>19</xdr:col>
      <xdr:colOff>533400</xdr:colOff>
      <xdr:row>44</xdr:row>
      <xdr:rowOff>28893</xdr:rowOff>
    </xdr:to>
    <xdr:sp macro="" textlink="">
      <xdr:nvSpPr>
        <xdr:cNvPr id="404" name="円/楕円 403"/>
        <xdr:cNvSpPr/>
      </xdr:nvSpPr>
      <xdr:spPr>
        <a:xfrm>
          <a:off x="13462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13670</xdr:rowOff>
    </xdr:from>
    <xdr:ext cx="762000" cy="259045"/>
    <xdr:sp macro="" textlink="">
      <xdr:nvSpPr>
        <xdr:cNvPr id="405" name="テキスト ボックス 404"/>
        <xdr:cNvSpPr txBox="1"/>
      </xdr:nvSpPr>
      <xdr:spPr>
        <a:xfrm>
          <a:off x="13131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着実な長期債償還により対前年度から</a:t>
          </a:r>
          <a:r>
            <a:rPr kumimoji="1" lang="en-US" altLang="ja-JP" sz="1300">
              <a:latin typeface="ＭＳ Ｐゴシック"/>
            </a:rPr>
            <a:t>9.1</a:t>
          </a:r>
          <a:r>
            <a:rPr kumimoji="1" lang="ja-JP" altLang="en-US" sz="1300">
              <a:latin typeface="ＭＳ Ｐゴシック"/>
            </a:rPr>
            <a:t>％改善した。</a:t>
          </a:r>
          <a:endParaRPr kumimoji="1" lang="en-US" altLang="ja-JP" sz="1300">
            <a:latin typeface="ＭＳ Ｐゴシック"/>
          </a:endParaRPr>
        </a:p>
        <a:p>
          <a:r>
            <a:rPr kumimoji="1" lang="ja-JP" altLang="en-US" sz="1300">
              <a:latin typeface="ＭＳ Ｐゴシック"/>
            </a:rPr>
            <a:t>今後も引き続き発行額の抑制等を実施していくとともに、公営企業や一部事務組合等に対する負担軽減のための見直しを行い、財政の健全化に努める。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167322</xdr:rowOff>
    </xdr:from>
    <xdr:to>
      <xdr:col>24</xdr:col>
      <xdr:colOff>558800</xdr:colOff>
      <xdr:row>19</xdr:row>
      <xdr:rowOff>50768</xdr:rowOff>
    </xdr:to>
    <xdr:cxnSp macro="">
      <xdr:nvCxnSpPr>
        <xdr:cNvPr id="435" name="直線コネクタ 434"/>
        <xdr:cNvCxnSpPr/>
      </xdr:nvCxnSpPr>
      <xdr:spPr>
        <a:xfrm flipV="1">
          <a:off x="16179800" y="3253422"/>
          <a:ext cx="838200" cy="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6"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50768</xdr:rowOff>
    </xdr:from>
    <xdr:to>
      <xdr:col>23</xdr:col>
      <xdr:colOff>406400</xdr:colOff>
      <xdr:row>19</xdr:row>
      <xdr:rowOff>164783</xdr:rowOff>
    </xdr:to>
    <xdr:cxnSp macro="">
      <xdr:nvCxnSpPr>
        <xdr:cNvPr id="438" name="直線コネクタ 437"/>
        <xdr:cNvCxnSpPr/>
      </xdr:nvCxnSpPr>
      <xdr:spPr>
        <a:xfrm flipV="1">
          <a:off x="15290800" y="3308318"/>
          <a:ext cx="889000" cy="11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0" name="テキスト ボックス 439"/>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164783</xdr:rowOff>
    </xdr:from>
    <xdr:to>
      <xdr:col>22</xdr:col>
      <xdr:colOff>203200</xdr:colOff>
      <xdr:row>20</xdr:row>
      <xdr:rowOff>165862</xdr:rowOff>
    </xdr:to>
    <xdr:cxnSp macro="">
      <xdr:nvCxnSpPr>
        <xdr:cNvPr id="441" name="直線コネクタ 440"/>
        <xdr:cNvCxnSpPr/>
      </xdr:nvCxnSpPr>
      <xdr:spPr>
        <a:xfrm flipV="1">
          <a:off x="14401800" y="3422333"/>
          <a:ext cx="889000" cy="17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3" name="テキスト ボックス 442"/>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165862</xdr:rowOff>
    </xdr:from>
    <xdr:to>
      <xdr:col>21</xdr:col>
      <xdr:colOff>0</xdr:colOff>
      <xdr:row>21</xdr:row>
      <xdr:rowOff>61976</xdr:rowOff>
    </xdr:to>
    <xdr:cxnSp macro="">
      <xdr:nvCxnSpPr>
        <xdr:cNvPr id="444" name="直線コネクタ 443"/>
        <xdr:cNvCxnSpPr/>
      </xdr:nvCxnSpPr>
      <xdr:spPr>
        <a:xfrm flipV="1">
          <a:off x="13512800" y="359486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6" name="テキスト ボックス 445"/>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7" name="フローチャート : 判断 446"/>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78090</xdr:rowOff>
    </xdr:from>
    <xdr:ext cx="762000" cy="259045"/>
    <xdr:sp macro="" textlink="">
      <xdr:nvSpPr>
        <xdr:cNvPr id="448" name="テキスト ボックス 447"/>
        <xdr:cNvSpPr txBox="1"/>
      </xdr:nvSpPr>
      <xdr:spPr>
        <a:xfrm>
          <a:off x="13131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116523</xdr:rowOff>
    </xdr:from>
    <xdr:to>
      <xdr:col>24</xdr:col>
      <xdr:colOff>609600</xdr:colOff>
      <xdr:row>19</xdr:row>
      <xdr:rowOff>46672</xdr:rowOff>
    </xdr:to>
    <xdr:sp macro="" textlink="">
      <xdr:nvSpPr>
        <xdr:cNvPr id="454" name="円/楕円 453"/>
        <xdr:cNvSpPr/>
      </xdr:nvSpPr>
      <xdr:spPr>
        <a:xfrm>
          <a:off x="16967200" y="32026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88600</xdr:rowOff>
    </xdr:from>
    <xdr:ext cx="762000" cy="259045"/>
    <xdr:sp macro="" textlink="">
      <xdr:nvSpPr>
        <xdr:cNvPr id="455" name="将来負担の状況該当値テキスト"/>
        <xdr:cNvSpPr txBox="1"/>
      </xdr:nvSpPr>
      <xdr:spPr>
        <a:xfrm>
          <a:off x="17106900" y="317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171418</xdr:rowOff>
    </xdr:from>
    <xdr:to>
      <xdr:col>23</xdr:col>
      <xdr:colOff>457200</xdr:colOff>
      <xdr:row>19</xdr:row>
      <xdr:rowOff>101568</xdr:rowOff>
    </xdr:to>
    <xdr:sp macro="" textlink="">
      <xdr:nvSpPr>
        <xdr:cNvPr id="456" name="円/楕円 455"/>
        <xdr:cNvSpPr/>
      </xdr:nvSpPr>
      <xdr:spPr>
        <a:xfrm>
          <a:off x="16129000" y="325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86345</xdr:rowOff>
    </xdr:from>
    <xdr:ext cx="736600" cy="259045"/>
    <xdr:sp macro="" textlink="">
      <xdr:nvSpPr>
        <xdr:cNvPr id="457" name="テキスト ボックス 456"/>
        <xdr:cNvSpPr txBox="1"/>
      </xdr:nvSpPr>
      <xdr:spPr>
        <a:xfrm>
          <a:off x="15798800" y="3343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113983</xdr:rowOff>
    </xdr:from>
    <xdr:to>
      <xdr:col>22</xdr:col>
      <xdr:colOff>254000</xdr:colOff>
      <xdr:row>20</xdr:row>
      <xdr:rowOff>44133</xdr:rowOff>
    </xdr:to>
    <xdr:sp macro="" textlink="">
      <xdr:nvSpPr>
        <xdr:cNvPr id="458" name="円/楕円 457"/>
        <xdr:cNvSpPr/>
      </xdr:nvSpPr>
      <xdr:spPr>
        <a:xfrm>
          <a:off x="15240000" y="337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28910</xdr:rowOff>
    </xdr:from>
    <xdr:ext cx="762000" cy="259045"/>
    <xdr:sp macro="" textlink="">
      <xdr:nvSpPr>
        <xdr:cNvPr id="459" name="テキスト ボックス 458"/>
        <xdr:cNvSpPr txBox="1"/>
      </xdr:nvSpPr>
      <xdr:spPr>
        <a:xfrm>
          <a:off x="14909800" y="34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141.0</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115062</xdr:rowOff>
    </xdr:from>
    <xdr:to>
      <xdr:col>21</xdr:col>
      <xdr:colOff>50800</xdr:colOff>
      <xdr:row>21</xdr:row>
      <xdr:rowOff>45212</xdr:rowOff>
    </xdr:to>
    <xdr:sp macro="" textlink="">
      <xdr:nvSpPr>
        <xdr:cNvPr id="460" name="円/楕円 459"/>
        <xdr:cNvSpPr/>
      </xdr:nvSpPr>
      <xdr:spPr>
        <a:xfrm>
          <a:off x="14351000" y="354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29989</xdr:rowOff>
    </xdr:from>
    <xdr:ext cx="762000" cy="259045"/>
    <xdr:sp macro="" textlink="">
      <xdr:nvSpPr>
        <xdr:cNvPr id="461" name="テキスト ボックス 460"/>
        <xdr:cNvSpPr txBox="1"/>
      </xdr:nvSpPr>
      <xdr:spPr>
        <a:xfrm>
          <a:off x="14020800" y="36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169.6</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11176</xdr:rowOff>
    </xdr:from>
    <xdr:to>
      <xdr:col>19</xdr:col>
      <xdr:colOff>533400</xdr:colOff>
      <xdr:row>21</xdr:row>
      <xdr:rowOff>112776</xdr:rowOff>
    </xdr:to>
    <xdr:sp macro="" textlink="">
      <xdr:nvSpPr>
        <xdr:cNvPr id="462" name="円/楕円 461"/>
        <xdr:cNvSpPr/>
      </xdr:nvSpPr>
      <xdr:spPr>
        <a:xfrm>
          <a:off x="13462000" y="361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97553</xdr:rowOff>
    </xdr:from>
    <xdr:ext cx="762000" cy="259045"/>
    <xdr:sp macro="" textlink="">
      <xdr:nvSpPr>
        <xdr:cNvPr id="463" name="テキスト ボックス 462"/>
        <xdr:cNvSpPr txBox="1"/>
      </xdr:nvSpPr>
      <xdr:spPr>
        <a:xfrm>
          <a:off x="13131800" y="369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石川県七尾市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56,195
55,757
318.32
33,560,997
33,222,212
206,463
19,787,658
49,583,022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113.0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経常収支比率における人件費の割合は</a:t>
          </a:r>
          <a:r>
            <a:rPr kumimoji="1" lang="en-US" altLang="ja-JP" sz="1300">
              <a:latin typeface="ＭＳ Ｐゴシック"/>
            </a:rPr>
            <a:t>24.7</a:t>
          </a:r>
          <a:r>
            <a:rPr kumimoji="1" lang="ja-JP" altLang="en-US" sz="1300">
              <a:latin typeface="ＭＳ Ｐゴシック"/>
            </a:rPr>
            <a:t>％となっており類似団体平均より少し上回っている。</a:t>
          </a:r>
          <a:endParaRPr kumimoji="1" lang="en-US" altLang="ja-JP" sz="1300">
            <a:latin typeface="ＭＳ Ｐゴシック"/>
          </a:endParaRPr>
        </a:p>
        <a:p>
          <a:r>
            <a:rPr kumimoji="1" lang="ja-JP" altLang="en-US" sz="1300">
              <a:latin typeface="ＭＳ Ｐゴシック"/>
            </a:rPr>
            <a:t>職員数は、依然として類似団体を大きく上回っており、定員適正化計画に基づく適正な定員管理に努める。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142240</xdr:rowOff>
    </xdr:from>
    <xdr:to>
      <xdr:col>7</xdr:col>
      <xdr:colOff>15875</xdr:colOff>
      <xdr:row>37</xdr:row>
      <xdr:rowOff>46990</xdr:rowOff>
    </xdr:to>
    <xdr:cxnSp macro="">
      <xdr:nvCxnSpPr>
        <xdr:cNvPr id="64" name="直線コネクタ 63"/>
        <xdr:cNvCxnSpPr/>
      </xdr:nvCxnSpPr>
      <xdr:spPr>
        <a:xfrm>
          <a:off x="3987800" y="63144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168910</xdr:rowOff>
    </xdr:from>
    <xdr:to>
      <xdr:col>5</xdr:col>
      <xdr:colOff>549275</xdr:colOff>
      <xdr:row>36</xdr:row>
      <xdr:rowOff>142240</xdr:rowOff>
    </xdr:to>
    <xdr:cxnSp macro="">
      <xdr:nvCxnSpPr>
        <xdr:cNvPr id="67" name="直線コネクタ 66"/>
        <xdr:cNvCxnSpPr/>
      </xdr:nvCxnSpPr>
      <xdr:spPr>
        <a:xfrm>
          <a:off x="3098800" y="5826760"/>
          <a:ext cx="8890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168910</xdr:rowOff>
    </xdr:from>
    <xdr:to>
      <xdr:col>4</xdr:col>
      <xdr:colOff>346075</xdr:colOff>
      <xdr:row>34</xdr:row>
      <xdr:rowOff>66040</xdr:rowOff>
    </xdr:to>
    <xdr:cxnSp macro="">
      <xdr:nvCxnSpPr>
        <xdr:cNvPr id="70" name="直線コネクタ 69"/>
        <xdr:cNvCxnSpPr/>
      </xdr:nvCxnSpPr>
      <xdr:spPr>
        <a:xfrm flipV="1">
          <a:off x="2209800" y="5826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161290</xdr:rowOff>
    </xdr:from>
    <xdr:to>
      <xdr:col>3</xdr:col>
      <xdr:colOff>142875</xdr:colOff>
      <xdr:row>34</xdr:row>
      <xdr:rowOff>66040</xdr:rowOff>
    </xdr:to>
    <xdr:cxnSp macro="">
      <xdr:nvCxnSpPr>
        <xdr:cNvPr id="73" name="直線コネクタ 72"/>
        <xdr:cNvCxnSpPr/>
      </xdr:nvCxnSpPr>
      <xdr:spPr>
        <a:xfrm>
          <a:off x="1320800" y="5819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167640</xdr:rowOff>
    </xdr:from>
    <xdr:to>
      <xdr:col>7</xdr:col>
      <xdr:colOff>66675</xdr:colOff>
      <xdr:row>37</xdr:row>
      <xdr:rowOff>97790</xdr:rowOff>
    </xdr:to>
    <xdr:sp macro="" textlink="">
      <xdr:nvSpPr>
        <xdr:cNvPr id="83" name="円/楕円 82"/>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139717</xdr:rowOff>
    </xdr:from>
    <xdr:ext cx="762000" cy="259045"/>
    <xdr:sp macro="" textlink="">
      <xdr:nvSpPr>
        <xdr:cNvPr id="84"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91440</xdr:rowOff>
    </xdr:from>
    <xdr:to>
      <xdr:col>5</xdr:col>
      <xdr:colOff>600075</xdr:colOff>
      <xdr:row>37</xdr:row>
      <xdr:rowOff>21590</xdr:rowOff>
    </xdr:to>
    <xdr:sp macro="" textlink="">
      <xdr:nvSpPr>
        <xdr:cNvPr id="85" name="円/楕円 84"/>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86" name="テキスト ボックス 85"/>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118110</xdr:rowOff>
    </xdr:from>
    <xdr:to>
      <xdr:col>4</xdr:col>
      <xdr:colOff>396875</xdr:colOff>
      <xdr:row>34</xdr:row>
      <xdr:rowOff>48260</xdr:rowOff>
    </xdr:to>
    <xdr:sp macro="" textlink="">
      <xdr:nvSpPr>
        <xdr:cNvPr id="87" name="円/楕円 86"/>
        <xdr:cNvSpPr/>
      </xdr:nvSpPr>
      <xdr:spPr>
        <a:xfrm>
          <a:off x="3048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58437</xdr:rowOff>
    </xdr:from>
    <xdr:ext cx="762000" cy="259045"/>
    <xdr:sp macro="" textlink="">
      <xdr:nvSpPr>
        <xdr:cNvPr id="88" name="テキスト ボックス 87"/>
        <xdr:cNvSpPr txBox="1"/>
      </xdr:nvSpPr>
      <xdr:spPr>
        <a:xfrm>
          <a:off x="2717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15240</xdr:rowOff>
    </xdr:from>
    <xdr:to>
      <xdr:col>3</xdr:col>
      <xdr:colOff>193675</xdr:colOff>
      <xdr:row>34</xdr:row>
      <xdr:rowOff>116840</xdr:rowOff>
    </xdr:to>
    <xdr:sp macro="" textlink="">
      <xdr:nvSpPr>
        <xdr:cNvPr id="89" name="円/楕円 88"/>
        <xdr:cNvSpPr/>
      </xdr:nvSpPr>
      <xdr:spPr>
        <a:xfrm>
          <a:off x="2159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127017</xdr:rowOff>
    </xdr:from>
    <xdr:ext cx="762000" cy="259045"/>
    <xdr:sp macro="" textlink="">
      <xdr:nvSpPr>
        <xdr:cNvPr id="90" name="テキスト ボックス 89"/>
        <xdr:cNvSpPr txBox="1"/>
      </xdr:nvSpPr>
      <xdr:spPr>
        <a:xfrm>
          <a:off x="1828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110490</xdr:rowOff>
    </xdr:from>
    <xdr:to>
      <xdr:col>1</xdr:col>
      <xdr:colOff>676275</xdr:colOff>
      <xdr:row>34</xdr:row>
      <xdr:rowOff>40640</xdr:rowOff>
    </xdr:to>
    <xdr:sp macro="" textlink="">
      <xdr:nvSpPr>
        <xdr:cNvPr id="91" name="円/楕円 90"/>
        <xdr:cNvSpPr/>
      </xdr:nvSpPr>
      <xdr:spPr>
        <a:xfrm>
          <a:off x="1270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50817</xdr:rowOff>
    </xdr:from>
    <xdr:ext cx="762000" cy="259045"/>
    <xdr:sp macro="" textlink="">
      <xdr:nvSpPr>
        <xdr:cNvPr id="92" name="テキスト ボックス 91"/>
        <xdr:cNvSpPr txBox="1"/>
      </xdr:nvSpPr>
      <xdr:spPr>
        <a:xfrm>
          <a:off x="939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経常収支比率における物件費の割合は</a:t>
          </a:r>
          <a:r>
            <a:rPr kumimoji="1" lang="en-US" altLang="ja-JP" sz="1300">
              <a:latin typeface="ＭＳ Ｐゴシック"/>
            </a:rPr>
            <a:t>13.9</a:t>
          </a:r>
          <a:r>
            <a:rPr kumimoji="1" lang="ja-JP" altLang="en-US" sz="1300">
              <a:latin typeface="ＭＳ Ｐゴシック"/>
            </a:rPr>
            <a:t>％となっており類似団体平均を下回っている。</a:t>
          </a:r>
          <a:endParaRPr kumimoji="1" lang="en-US" altLang="ja-JP" sz="1300">
            <a:latin typeface="ＭＳ Ｐゴシック"/>
          </a:endParaRPr>
        </a:p>
        <a:p>
          <a:r>
            <a:rPr kumimoji="1" lang="ja-JP" altLang="en-US" sz="1300">
              <a:latin typeface="ＭＳ Ｐゴシック"/>
            </a:rPr>
            <a:t>今後も、引き続き行財政改革プランを着実に進めることにより、各種施設の管理費や事務事業の見直しなど、物件費の削減に努める。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104140</xdr:rowOff>
    </xdr:from>
    <xdr:to>
      <xdr:col>24</xdr:col>
      <xdr:colOff>31750</xdr:colOff>
      <xdr:row>16</xdr:row>
      <xdr:rowOff>157480</xdr:rowOff>
    </xdr:to>
    <xdr:cxnSp macro="">
      <xdr:nvCxnSpPr>
        <xdr:cNvPr id="125" name="直線コネクタ 124"/>
        <xdr:cNvCxnSpPr/>
      </xdr:nvCxnSpPr>
      <xdr:spPr>
        <a:xfrm>
          <a:off x="15671800" y="28473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100330</xdr:rowOff>
    </xdr:from>
    <xdr:to>
      <xdr:col>22</xdr:col>
      <xdr:colOff>565150</xdr:colOff>
      <xdr:row>16</xdr:row>
      <xdr:rowOff>104140</xdr:rowOff>
    </xdr:to>
    <xdr:cxnSp macro="">
      <xdr:nvCxnSpPr>
        <xdr:cNvPr id="128" name="直線コネクタ 127"/>
        <xdr:cNvCxnSpPr/>
      </xdr:nvCxnSpPr>
      <xdr:spPr>
        <a:xfrm>
          <a:off x="14782800" y="26720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100330</xdr:rowOff>
    </xdr:to>
    <xdr:cxnSp macro="">
      <xdr:nvCxnSpPr>
        <xdr:cNvPr id="131" name="直線コネクタ 130"/>
        <xdr:cNvCxnSpPr/>
      </xdr:nvCxnSpPr>
      <xdr:spPr>
        <a:xfrm>
          <a:off x="13893800" y="2618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149860</xdr:rowOff>
    </xdr:from>
    <xdr:to>
      <xdr:col>20</xdr:col>
      <xdr:colOff>158750</xdr:colOff>
      <xdr:row>15</xdr:row>
      <xdr:rowOff>46990</xdr:rowOff>
    </xdr:to>
    <xdr:cxnSp macro="">
      <xdr:nvCxnSpPr>
        <xdr:cNvPr id="134" name="直線コネクタ 133"/>
        <xdr:cNvCxnSpPr/>
      </xdr:nvCxnSpPr>
      <xdr:spPr>
        <a:xfrm>
          <a:off x="13004800" y="2550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44" name="円/楕円 143"/>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123207</xdr:rowOff>
    </xdr:from>
    <xdr:ext cx="762000" cy="259045"/>
    <xdr:sp macro="" textlink="">
      <xdr:nvSpPr>
        <xdr:cNvPr id="145" name="物件費該当値テキスト"/>
        <xdr:cNvSpPr txBox="1"/>
      </xdr:nvSpPr>
      <xdr:spPr>
        <a:xfrm>
          <a:off x="165989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53340</xdr:rowOff>
    </xdr:from>
    <xdr:to>
      <xdr:col>22</xdr:col>
      <xdr:colOff>615950</xdr:colOff>
      <xdr:row>16</xdr:row>
      <xdr:rowOff>154940</xdr:rowOff>
    </xdr:to>
    <xdr:sp macro="" textlink="">
      <xdr:nvSpPr>
        <xdr:cNvPr id="146" name="円/楕円 145"/>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47" name="テキスト ボックス 146"/>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49530</xdr:rowOff>
    </xdr:from>
    <xdr:to>
      <xdr:col>21</xdr:col>
      <xdr:colOff>412750</xdr:colOff>
      <xdr:row>15</xdr:row>
      <xdr:rowOff>151130</xdr:rowOff>
    </xdr:to>
    <xdr:sp macro="" textlink="">
      <xdr:nvSpPr>
        <xdr:cNvPr id="148" name="円/楕円 147"/>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49" name="テキスト ボックス 148"/>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167640</xdr:rowOff>
    </xdr:from>
    <xdr:to>
      <xdr:col>20</xdr:col>
      <xdr:colOff>209550</xdr:colOff>
      <xdr:row>15</xdr:row>
      <xdr:rowOff>97790</xdr:rowOff>
    </xdr:to>
    <xdr:sp macro="" textlink="">
      <xdr:nvSpPr>
        <xdr:cNvPr id="150" name="円/楕円 149"/>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51" name="テキスト ボックス 150"/>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99060</xdr:rowOff>
    </xdr:from>
    <xdr:to>
      <xdr:col>19</xdr:col>
      <xdr:colOff>6350</xdr:colOff>
      <xdr:row>15</xdr:row>
      <xdr:rowOff>29210</xdr:rowOff>
    </xdr:to>
    <xdr:sp macro="" textlink="">
      <xdr:nvSpPr>
        <xdr:cNvPr id="152" name="円/楕円 151"/>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39387</xdr:rowOff>
    </xdr:from>
    <xdr:ext cx="762000" cy="259045"/>
    <xdr:sp macro="" textlink="">
      <xdr:nvSpPr>
        <xdr:cNvPr id="153" name="テキスト ボックス 152"/>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経常収支比率における扶助費の割合は</a:t>
          </a:r>
          <a:r>
            <a:rPr kumimoji="1" lang="en-US" altLang="ja-JP" sz="1300">
              <a:latin typeface="ＭＳ Ｐゴシック"/>
            </a:rPr>
            <a:t>7.5</a:t>
          </a:r>
          <a:r>
            <a:rPr kumimoji="1" lang="ja-JP" altLang="en-US" sz="1300">
              <a:latin typeface="ＭＳ Ｐゴシック"/>
            </a:rPr>
            <a:t>％となっており類似団体平均を下回っているものの、昨年度と比較して</a:t>
          </a:r>
          <a:r>
            <a:rPr kumimoji="1" lang="en-US" altLang="ja-JP" sz="1300">
              <a:latin typeface="ＭＳ Ｐゴシック"/>
            </a:rPr>
            <a:t>0.2</a:t>
          </a:r>
          <a:r>
            <a:rPr kumimoji="1" lang="ja-JP" altLang="en-US" sz="1300">
              <a:latin typeface="ＭＳ Ｐゴシック"/>
            </a:rPr>
            <a:t>％上昇した。</a:t>
          </a:r>
          <a:endParaRPr kumimoji="1" lang="en-US" altLang="ja-JP" sz="1300">
            <a:latin typeface="ＭＳ Ｐゴシック"/>
          </a:endParaRPr>
        </a:p>
        <a:p>
          <a:r>
            <a:rPr kumimoji="1" lang="ja-JP" altLang="en-US" sz="1300">
              <a:latin typeface="ＭＳ Ｐゴシック"/>
            </a:rPr>
            <a:t>今後も事業の見直しなど行い、適正な扶助費の運用に努める。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168910</xdr:rowOff>
    </xdr:from>
    <xdr:to>
      <xdr:col>7</xdr:col>
      <xdr:colOff>15875</xdr:colOff>
      <xdr:row>54</xdr:row>
      <xdr:rowOff>12700</xdr:rowOff>
    </xdr:to>
    <xdr:cxnSp macro="">
      <xdr:nvCxnSpPr>
        <xdr:cNvPr id="186" name="直線コネクタ 185"/>
        <xdr:cNvCxnSpPr/>
      </xdr:nvCxnSpPr>
      <xdr:spPr>
        <a:xfrm>
          <a:off x="3987800" y="9255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153670</xdr:rowOff>
    </xdr:from>
    <xdr:to>
      <xdr:col>5</xdr:col>
      <xdr:colOff>549275</xdr:colOff>
      <xdr:row>53</xdr:row>
      <xdr:rowOff>168910</xdr:rowOff>
    </xdr:to>
    <xdr:cxnSp macro="">
      <xdr:nvCxnSpPr>
        <xdr:cNvPr id="189" name="直線コネクタ 188"/>
        <xdr:cNvCxnSpPr/>
      </xdr:nvCxnSpPr>
      <xdr:spPr>
        <a:xfrm>
          <a:off x="3098800" y="9240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123190</xdr:rowOff>
    </xdr:from>
    <xdr:to>
      <xdr:col>4</xdr:col>
      <xdr:colOff>346075</xdr:colOff>
      <xdr:row>53</xdr:row>
      <xdr:rowOff>153670</xdr:rowOff>
    </xdr:to>
    <xdr:cxnSp macro="">
      <xdr:nvCxnSpPr>
        <xdr:cNvPr id="192" name="直線コネクタ 191"/>
        <xdr:cNvCxnSpPr/>
      </xdr:nvCxnSpPr>
      <xdr:spPr>
        <a:xfrm>
          <a:off x="2209800" y="9210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100330</xdr:rowOff>
    </xdr:from>
    <xdr:to>
      <xdr:col>3</xdr:col>
      <xdr:colOff>142875</xdr:colOff>
      <xdr:row>53</xdr:row>
      <xdr:rowOff>123190</xdr:rowOff>
    </xdr:to>
    <xdr:cxnSp macro="">
      <xdr:nvCxnSpPr>
        <xdr:cNvPr id="195" name="直線コネクタ 194"/>
        <xdr:cNvCxnSpPr/>
      </xdr:nvCxnSpPr>
      <xdr:spPr>
        <a:xfrm>
          <a:off x="1320800" y="9187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199" name="テキスト ボックス 198"/>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5" name="円/楕円 204"/>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6"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118110</xdr:rowOff>
    </xdr:from>
    <xdr:to>
      <xdr:col>5</xdr:col>
      <xdr:colOff>600075</xdr:colOff>
      <xdr:row>54</xdr:row>
      <xdr:rowOff>48260</xdr:rowOff>
    </xdr:to>
    <xdr:sp macro="" textlink="">
      <xdr:nvSpPr>
        <xdr:cNvPr id="207" name="円/楕円 206"/>
        <xdr:cNvSpPr/>
      </xdr:nvSpPr>
      <xdr:spPr>
        <a:xfrm>
          <a:off x="3937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58437</xdr:rowOff>
    </xdr:from>
    <xdr:ext cx="736600" cy="259045"/>
    <xdr:sp macro="" textlink="">
      <xdr:nvSpPr>
        <xdr:cNvPr id="208" name="テキスト ボックス 207"/>
        <xdr:cNvSpPr txBox="1"/>
      </xdr:nvSpPr>
      <xdr:spPr>
        <a:xfrm>
          <a:off x="3606800" y="897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102870</xdr:rowOff>
    </xdr:from>
    <xdr:to>
      <xdr:col>4</xdr:col>
      <xdr:colOff>396875</xdr:colOff>
      <xdr:row>54</xdr:row>
      <xdr:rowOff>33020</xdr:rowOff>
    </xdr:to>
    <xdr:sp macro="" textlink="">
      <xdr:nvSpPr>
        <xdr:cNvPr id="209" name="円/楕円 208"/>
        <xdr:cNvSpPr/>
      </xdr:nvSpPr>
      <xdr:spPr>
        <a:xfrm>
          <a:off x="3048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43197</xdr:rowOff>
    </xdr:from>
    <xdr:ext cx="762000" cy="259045"/>
    <xdr:sp macro="" textlink="">
      <xdr:nvSpPr>
        <xdr:cNvPr id="210" name="テキスト ボックス 209"/>
        <xdr:cNvSpPr txBox="1"/>
      </xdr:nvSpPr>
      <xdr:spPr>
        <a:xfrm>
          <a:off x="271780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72390</xdr:rowOff>
    </xdr:from>
    <xdr:to>
      <xdr:col>3</xdr:col>
      <xdr:colOff>193675</xdr:colOff>
      <xdr:row>54</xdr:row>
      <xdr:rowOff>2540</xdr:rowOff>
    </xdr:to>
    <xdr:sp macro="" textlink="">
      <xdr:nvSpPr>
        <xdr:cNvPr id="211" name="円/楕円 210"/>
        <xdr:cNvSpPr/>
      </xdr:nvSpPr>
      <xdr:spPr>
        <a:xfrm>
          <a:off x="2159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12717</xdr:rowOff>
    </xdr:from>
    <xdr:ext cx="762000" cy="259045"/>
    <xdr:sp macro="" textlink="">
      <xdr:nvSpPr>
        <xdr:cNvPr id="212" name="テキスト ボックス 211"/>
        <xdr:cNvSpPr txBox="1"/>
      </xdr:nvSpPr>
      <xdr:spPr>
        <a:xfrm>
          <a:off x="1828800" y="89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49530</xdr:rowOff>
    </xdr:from>
    <xdr:to>
      <xdr:col>1</xdr:col>
      <xdr:colOff>676275</xdr:colOff>
      <xdr:row>53</xdr:row>
      <xdr:rowOff>151130</xdr:rowOff>
    </xdr:to>
    <xdr:sp macro="" textlink="">
      <xdr:nvSpPr>
        <xdr:cNvPr id="213" name="円/楕円 212"/>
        <xdr:cNvSpPr/>
      </xdr:nvSpPr>
      <xdr:spPr>
        <a:xfrm>
          <a:off x="1270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161307</xdr:rowOff>
    </xdr:from>
    <xdr:ext cx="762000" cy="259045"/>
    <xdr:sp macro="" textlink="">
      <xdr:nvSpPr>
        <xdr:cNvPr id="214" name="テキスト ボックス 213"/>
        <xdr:cNvSpPr txBox="1"/>
      </xdr:nvSpPr>
      <xdr:spPr>
        <a:xfrm>
          <a:off x="939800" y="890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経常収支比率におけるその他の割合は</a:t>
          </a:r>
          <a:r>
            <a:rPr kumimoji="1" lang="en-US" altLang="ja-JP" sz="1300">
              <a:latin typeface="ＭＳ Ｐゴシック"/>
            </a:rPr>
            <a:t>14.0</a:t>
          </a:r>
          <a:r>
            <a:rPr kumimoji="1" lang="ja-JP" altLang="en-US" sz="1300">
              <a:latin typeface="ＭＳ Ｐゴシック"/>
            </a:rPr>
            <a:t>％となっており類似団体平均を少し下回っている。</a:t>
          </a:r>
          <a:endParaRPr kumimoji="1" lang="en-US" altLang="ja-JP" sz="1300">
            <a:latin typeface="ＭＳ Ｐゴシック"/>
          </a:endParaRPr>
        </a:p>
        <a:p>
          <a:r>
            <a:rPr kumimoji="1" lang="ja-JP" altLang="en-US" sz="1300">
              <a:latin typeface="ＭＳ Ｐゴシック"/>
            </a:rPr>
            <a:t>今後も各特別会計に対する繰出金の抑制を図り、その他経費の適正な運用に努める。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165100</xdr:rowOff>
    </xdr:from>
    <xdr:to>
      <xdr:col>24</xdr:col>
      <xdr:colOff>31750</xdr:colOff>
      <xdr:row>57</xdr:row>
      <xdr:rowOff>1270</xdr:rowOff>
    </xdr:to>
    <xdr:cxnSp macro="">
      <xdr:nvCxnSpPr>
        <xdr:cNvPr id="247" name="直線コネクタ 246"/>
        <xdr:cNvCxnSpPr/>
      </xdr:nvCxnSpPr>
      <xdr:spPr>
        <a:xfrm flipV="1">
          <a:off x="15671800" y="9766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165100</xdr:rowOff>
    </xdr:from>
    <xdr:to>
      <xdr:col>22</xdr:col>
      <xdr:colOff>565150</xdr:colOff>
      <xdr:row>57</xdr:row>
      <xdr:rowOff>1270</xdr:rowOff>
    </xdr:to>
    <xdr:cxnSp macro="">
      <xdr:nvCxnSpPr>
        <xdr:cNvPr id="250" name="直線コネクタ 249"/>
        <xdr:cNvCxnSpPr/>
      </xdr:nvCxnSpPr>
      <xdr:spPr>
        <a:xfrm>
          <a:off x="14782800" y="976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157480</xdr:rowOff>
    </xdr:from>
    <xdr:to>
      <xdr:col>21</xdr:col>
      <xdr:colOff>361950</xdr:colOff>
      <xdr:row>56</xdr:row>
      <xdr:rowOff>165100</xdr:rowOff>
    </xdr:to>
    <xdr:cxnSp macro="">
      <xdr:nvCxnSpPr>
        <xdr:cNvPr id="253" name="直線コネクタ 252"/>
        <xdr:cNvCxnSpPr/>
      </xdr:nvCxnSpPr>
      <xdr:spPr>
        <a:xfrm>
          <a:off x="13893800" y="9758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104140</xdr:rowOff>
    </xdr:from>
    <xdr:to>
      <xdr:col>20</xdr:col>
      <xdr:colOff>158750</xdr:colOff>
      <xdr:row>56</xdr:row>
      <xdr:rowOff>157480</xdr:rowOff>
    </xdr:to>
    <xdr:cxnSp macro="">
      <xdr:nvCxnSpPr>
        <xdr:cNvPr id="256" name="直線コネクタ 255"/>
        <xdr:cNvCxnSpPr/>
      </xdr:nvCxnSpPr>
      <xdr:spPr>
        <a:xfrm>
          <a:off x="13004800" y="9705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66" name="円/楕円 265"/>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130827</xdr:rowOff>
    </xdr:from>
    <xdr:ext cx="762000" cy="259045"/>
    <xdr:sp macro="" textlink="">
      <xdr:nvSpPr>
        <xdr:cNvPr id="267"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68" name="円/楕円 267"/>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36847</xdr:rowOff>
    </xdr:from>
    <xdr:ext cx="736600" cy="259045"/>
    <xdr:sp macro="" textlink="">
      <xdr:nvSpPr>
        <xdr:cNvPr id="269" name="テキスト ボックス 268"/>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114300</xdr:rowOff>
    </xdr:from>
    <xdr:to>
      <xdr:col>21</xdr:col>
      <xdr:colOff>412750</xdr:colOff>
      <xdr:row>57</xdr:row>
      <xdr:rowOff>44450</xdr:rowOff>
    </xdr:to>
    <xdr:sp macro="" textlink="">
      <xdr:nvSpPr>
        <xdr:cNvPr id="270" name="円/楕円 269"/>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71" name="テキスト ボックス 270"/>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106680</xdr:rowOff>
    </xdr:from>
    <xdr:to>
      <xdr:col>20</xdr:col>
      <xdr:colOff>209550</xdr:colOff>
      <xdr:row>57</xdr:row>
      <xdr:rowOff>36830</xdr:rowOff>
    </xdr:to>
    <xdr:sp macro="" textlink="">
      <xdr:nvSpPr>
        <xdr:cNvPr id="272" name="円/楕円 271"/>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73" name="テキスト ボックス 272"/>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74" name="円/楕円 273"/>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75" name="テキスト ボックス 274"/>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経常収支比率における補助費等の割合は</a:t>
          </a:r>
          <a:r>
            <a:rPr kumimoji="1" lang="en-US" altLang="ja-JP" sz="1300">
              <a:latin typeface="ＭＳ Ｐゴシック"/>
            </a:rPr>
            <a:t>9.6</a:t>
          </a:r>
          <a:r>
            <a:rPr kumimoji="1" lang="ja-JP" altLang="en-US" sz="1300">
              <a:latin typeface="ＭＳ Ｐゴシック"/>
            </a:rPr>
            <a:t>％となっており類似団体平均を下回っている。</a:t>
          </a:r>
          <a:endParaRPr kumimoji="1" lang="en-US" altLang="ja-JP" sz="1300">
            <a:latin typeface="ＭＳ Ｐゴシック"/>
          </a:endParaRPr>
        </a:p>
        <a:p>
          <a:r>
            <a:rPr kumimoji="1" lang="ja-JP" altLang="en-US" sz="1300">
              <a:latin typeface="ＭＳ Ｐゴシック"/>
            </a:rPr>
            <a:t>今後も事務事業の見直しなども含め、補助費等の抑制に努める。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165862</xdr:rowOff>
    </xdr:from>
    <xdr:to>
      <xdr:col>24</xdr:col>
      <xdr:colOff>31750</xdr:colOff>
      <xdr:row>35</xdr:row>
      <xdr:rowOff>170434</xdr:rowOff>
    </xdr:to>
    <xdr:cxnSp macro="">
      <xdr:nvCxnSpPr>
        <xdr:cNvPr id="305" name="直線コネクタ 304"/>
        <xdr:cNvCxnSpPr/>
      </xdr:nvCxnSpPr>
      <xdr:spPr>
        <a:xfrm flipV="1">
          <a:off x="15671800" y="61666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170434</xdr:rowOff>
    </xdr:from>
    <xdr:to>
      <xdr:col>22</xdr:col>
      <xdr:colOff>565150</xdr:colOff>
      <xdr:row>38</xdr:row>
      <xdr:rowOff>108712</xdr:rowOff>
    </xdr:to>
    <xdr:cxnSp macro="">
      <xdr:nvCxnSpPr>
        <xdr:cNvPr id="308" name="直線コネクタ 307"/>
        <xdr:cNvCxnSpPr/>
      </xdr:nvCxnSpPr>
      <xdr:spPr>
        <a:xfrm flipV="1">
          <a:off x="14782800" y="6171184"/>
          <a:ext cx="889000" cy="4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104140</xdr:rowOff>
    </xdr:from>
    <xdr:to>
      <xdr:col>21</xdr:col>
      <xdr:colOff>361950</xdr:colOff>
      <xdr:row>38</xdr:row>
      <xdr:rowOff>108712</xdr:rowOff>
    </xdr:to>
    <xdr:cxnSp macro="">
      <xdr:nvCxnSpPr>
        <xdr:cNvPr id="311" name="直線コネクタ 310"/>
        <xdr:cNvCxnSpPr/>
      </xdr:nvCxnSpPr>
      <xdr:spPr>
        <a:xfrm>
          <a:off x="13893800" y="66192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104140</xdr:rowOff>
    </xdr:from>
    <xdr:to>
      <xdr:col>20</xdr:col>
      <xdr:colOff>158750</xdr:colOff>
      <xdr:row>38</xdr:row>
      <xdr:rowOff>154432</xdr:rowOff>
    </xdr:to>
    <xdr:cxnSp macro="">
      <xdr:nvCxnSpPr>
        <xdr:cNvPr id="314" name="直線コネクタ 313"/>
        <xdr:cNvCxnSpPr/>
      </xdr:nvCxnSpPr>
      <xdr:spPr>
        <a:xfrm flipV="1">
          <a:off x="13004800" y="66192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115062</xdr:rowOff>
    </xdr:from>
    <xdr:to>
      <xdr:col>24</xdr:col>
      <xdr:colOff>82550</xdr:colOff>
      <xdr:row>36</xdr:row>
      <xdr:rowOff>45212</xdr:rowOff>
    </xdr:to>
    <xdr:sp macro="" textlink="">
      <xdr:nvSpPr>
        <xdr:cNvPr id="324" name="円/楕円 323"/>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131589</xdr:rowOff>
    </xdr:from>
    <xdr:ext cx="762000" cy="259045"/>
    <xdr:sp macro="" textlink="">
      <xdr:nvSpPr>
        <xdr:cNvPr id="325"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119634</xdr:rowOff>
    </xdr:from>
    <xdr:to>
      <xdr:col>22</xdr:col>
      <xdr:colOff>615950</xdr:colOff>
      <xdr:row>36</xdr:row>
      <xdr:rowOff>49784</xdr:rowOff>
    </xdr:to>
    <xdr:sp macro="" textlink="">
      <xdr:nvSpPr>
        <xdr:cNvPr id="326" name="円/楕円 325"/>
        <xdr:cNvSpPr/>
      </xdr:nvSpPr>
      <xdr:spPr>
        <a:xfrm>
          <a:off x="15621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59961</xdr:rowOff>
    </xdr:from>
    <xdr:ext cx="736600" cy="259045"/>
    <xdr:sp macro="" textlink="">
      <xdr:nvSpPr>
        <xdr:cNvPr id="327" name="テキスト ボックス 326"/>
        <xdr:cNvSpPr txBox="1"/>
      </xdr:nvSpPr>
      <xdr:spPr>
        <a:xfrm>
          <a:off x="15290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57912</xdr:rowOff>
    </xdr:from>
    <xdr:to>
      <xdr:col>21</xdr:col>
      <xdr:colOff>412750</xdr:colOff>
      <xdr:row>38</xdr:row>
      <xdr:rowOff>159512</xdr:rowOff>
    </xdr:to>
    <xdr:sp macro="" textlink="">
      <xdr:nvSpPr>
        <xdr:cNvPr id="328" name="円/楕円 327"/>
        <xdr:cNvSpPr/>
      </xdr:nvSpPr>
      <xdr:spPr>
        <a:xfrm>
          <a:off x="14732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144289</xdr:rowOff>
    </xdr:from>
    <xdr:ext cx="762000" cy="259045"/>
    <xdr:sp macro="" textlink="">
      <xdr:nvSpPr>
        <xdr:cNvPr id="329" name="テキスト ボックス 328"/>
        <xdr:cNvSpPr txBox="1"/>
      </xdr:nvSpPr>
      <xdr:spPr>
        <a:xfrm>
          <a:off x="14401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53340</xdr:rowOff>
    </xdr:from>
    <xdr:to>
      <xdr:col>20</xdr:col>
      <xdr:colOff>209550</xdr:colOff>
      <xdr:row>38</xdr:row>
      <xdr:rowOff>154940</xdr:rowOff>
    </xdr:to>
    <xdr:sp macro="" textlink="">
      <xdr:nvSpPr>
        <xdr:cNvPr id="330" name="円/楕円 329"/>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139717</xdr:rowOff>
    </xdr:from>
    <xdr:ext cx="762000" cy="259045"/>
    <xdr:sp macro="" textlink="">
      <xdr:nvSpPr>
        <xdr:cNvPr id="331" name="テキスト ボックス 330"/>
        <xdr:cNvSpPr txBox="1"/>
      </xdr:nvSpPr>
      <xdr:spPr>
        <a:xfrm>
          <a:off x="13512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103632</xdr:rowOff>
    </xdr:from>
    <xdr:to>
      <xdr:col>19</xdr:col>
      <xdr:colOff>6350</xdr:colOff>
      <xdr:row>39</xdr:row>
      <xdr:rowOff>33782</xdr:rowOff>
    </xdr:to>
    <xdr:sp macro="" textlink="">
      <xdr:nvSpPr>
        <xdr:cNvPr id="332" name="円/楕円 331"/>
        <xdr:cNvSpPr/>
      </xdr:nvSpPr>
      <xdr:spPr>
        <a:xfrm>
          <a:off x="12954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18559</xdr:rowOff>
    </xdr:from>
    <xdr:ext cx="762000" cy="259045"/>
    <xdr:sp macro="" textlink="">
      <xdr:nvSpPr>
        <xdr:cNvPr id="333" name="テキスト ボックス 332"/>
        <xdr:cNvSpPr txBox="1"/>
      </xdr:nvSpPr>
      <xdr:spPr>
        <a:xfrm>
          <a:off x="12623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経常収支比率における交際費の割合は</a:t>
          </a:r>
          <a:r>
            <a:rPr kumimoji="1" lang="en-US" altLang="ja-JP" sz="1300">
              <a:latin typeface="ＭＳ Ｐゴシック"/>
            </a:rPr>
            <a:t>27.0</a:t>
          </a:r>
          <a:r>
            <a:rPr kumimoji="1" lang="ja-JP" altLang="en-US" sz="1300">
              <a:latin typeface="ＭＳ Ｐゴシック"/>
            </a:rPr>
            <a:t>％となっており類似団体平均を上回っている。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今後は、</a:t>
          </a:r>
          <a:r>
            <a:rPr kumimoji="1" lang="ja-JP" altLang="ja-JP" sz="1300">
              <a:solidFill>
                <a:schemeClr val="dk1"/>
              </a:solidFill>
              <a:effectLst/>
              <a:latin typeface="+mn-lt"/>
              <a:ea typeface="+mn-ea"/>
              <a:cs typeface="+mn-cs"/>
            </a:rPr>
            <a:t>総合計画を踏まえて、主要事業の重点化による投資的経費の抑制及び市債の適正な運用や繰上償還等による公債費負担の軽減を図る。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58420</xdr:rowOff>
    </xdr:from>
    <xdr:to>
      <xdr:col>7</xdr:col>
      <xdr:colOff>15875</xdr:colOff>
      <xdr:row>80</xdr:row>
      <xdr:rowOff>104139</xdr:rowOff>
    </xdr:to>
    <xdr:cxnSp macro="">
      <xdr:nvCxnSpPr>
        <xdr:cNvPr id="363" name="直線コネクタ 362"/>
        <xdr:cNvCxnSpPr/>
      </xdr:nvCxnSpPr>
      <xdr:spPr>
        <a:xfrm>
          <a:off x="3987800" y="137744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161289</xdr:rowOff>
    </xdr:from>
    <xdr:to>
      <xdr:col>5</xdr:col>
      <xdr:colOff>549275</xdr:colOff>
      <xdr:row>80</xdr:row>
      <xdr:rowOff>58420</xdr:rowOff>
    </xdr:to>
    <xdr:cxnSp macro="">
      <xdr:nvCxnSpPr>
        <xdr:cNvPr id="366" name="直線コネクタ 365"/>
        <xdr:cNvCxnSpPr/>
      </xdr:nvCxnSpPr>
      <xdr:spPr>
        <a:xfrm>
          <a:off x="3098800" y="137058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147574</xdr:rowOff>
    </xdr:from>
    <xdr:to>
      <xdr:col>4</xdr:col>
      <xdr:colOff>346075</xdr:colOff>
      <xdr:row>79</xdr:row>
      <xdr:rowOff>161289</xdr:rowOff>
    </xdr:to>
    <xdr:cxnSp macro="">
      <xdr:nvCxnSpPr>
        <xdr:cNvPr id="369" name="直線コネクタ 368"/>
        <xdr:cNvCxnSpPr/>
      </xdr:nvCxnSpPr>
      <xdr:spPr>
        <a:xfrm>
          <a:off x="2209800" y="136921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147574</xdr:rowOff>
    </xdr:from>
    <xdr:to>
      <xdr:col>3</xdr:col>
      <xdr:colOff>142875</xdr:colOff>
      <xdr:row>79</xdr:row>
      <xdr:rowOff>147574</xdr:rowOff>
    </xdr:to>
    <xdr:cxnSp macro="">
      <xdr:nvCxnSpPr>
        <xdr:cNvPr id="372" name="直線コネクタ 371"/>
        <xdr:cNvCxnSpPr/>
      </xdr:nvCxnSpPr>
      <xdr:spPr>
        <a:xfrm>
          <a:off x="1320800" y="136921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80</xdr:row>
      <xdr:rowOff>53339</xdr:rowOff>
    </xdr:from>
    <xdr:to>
      <xdr:col>7</xdr:col>
      <xdr:colOff>66675</xdr:colOff>
      <xdr:row>80</xdr:row>
      <xdr:rowOff>154939</xdr:rowOff>
    </xdr:to>
    <xdr:sp macro="" textlink="">
      <xdr:nvSpPr>
        <xdr:cNvPr id="382" name="円/楕円 381"/>
        <xdr:cNvSpPr/>
      </xdr:nvSpPr>
      <xdr:spPr>
        <a:xfrm>
          <a:off x="47752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133366</xdr:rowOff>
    </xdr:from>
    <xdr:ext cx="762000" cy="259045"/>
    <xdr:sp macro="" textlink="">
      <xdr:nvSpPr>
        <xdr:cNvPr id="383" name="公債費該当値テキスト"/>
        <xdr:cNvSpPr txBox="1"/>
      </xdr:nvSpPr>
      <xdr:spPr>
        <a:xfrm>
          <a:off x="4914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7620</xdr:rowOff>
    </xdr:from>
    <xdr:to>
      <xdr:col>5</xdr:col>
      <xdr:colOff>600075</xdr:colOff>
      <xdr:row>80</xdr:row>
      <xdr:rowOff>109220</xdr:rowOff>
    </xdr:to>
    <xdr:sp macro="" textlink="">
      <xdr:nvSpPr>
        <xdr:cNvPr id="384" name="円/楕円 383"/>
        <xdr:cNvSpPr/>
      </xdr:nvSpPr>
      <xdr:spPr>
        <a:xfrm>
          <a:off x="3937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93997</xdr:rowOff>
    </xdr:from>
    <xdr:ext cx="736600" cy="259045"/>
    <xdr:sp macro="" textlink="">
      <xdr:nvSpPr>
        <xdr:cNvPr id="385" name="テキスト ボックス 384"/>
        <xdr:cNvSpPr txBox="1"/>
      </xdr:nvSpPr>
      <xdr:spPr>
        <a:xfrm>
          <a:off x="3606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110489</xdr:rowOff>
    </xdr:from>
    <xdr:to>
      <xdr:col>4</xdr:col>
      <xdr:colOff>396875</xdr:colOff>
      <xdr:row>80</xdr:row>
      <xdr:rowOff>40639</xdr:rowOff>
    </xdr:to>
    <xdr:sp macro="" textlink="">
      <xdr:nvSpPr>
        <xdr:cNvPr id="386" name="円/楕円 385"/>
        <xdr:cNvSpPr/>
      </xdr:nvSpPr>
      <xdr:spPr>
        <a:xfrm>
          <a:off x="3048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25416</xdr:rowOff>
    </xdr:from>
    <xdr:ext cx="762000" cy="259045"/>
    <xdr:sp macro="" textlink="">
      <xdr:nvSpPr>
        <xdr:cNvPr id="387" name="テキスト ボックス 386"/>
        <xdr:cNvSpPr txBox="1"/>
      </xdr:nvSpPr>
      <xdr:spPr>
        <a:xfrm>
          <a:off x="2717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96774</xdr:rowOff>
    </xdr:from>
    <xdr:to>
      <xdr:col>3</xdr:col>
      <xdr:colOff>193675</xdr:colOff>
      <xdr:row>80</xdr:row>
      <xdr:rowOff>26924</xdr:rowOff>
    </xdr:to>
    <xdr:sp macro="" textlink="">
      <xdr:nvSpPr>
        <xdr:cNvPr id="388" name="円/楕円 387"/>
        <xdr:cNvSpPr/>
      </xdr:nvSpPr>
      <xdr:spPr>
        <a:xfrm>
          <a:off x="2159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11701</xdr:rowOff>
    </xdr:from>
    <xdr:ext cx="762000" cy="259045"/>
    <xdr:sp macro="" textlink="">
      <xdr:nvSpPr>
        <xdr:cNvPr id="389" name="テキスト ボックス 388"/>
        <xdr:cNvSpPr txBox="1"/>
      </xdr:nvSpPr>
      <xdr:spPr>
        <a:xfrm>
          <a:off x="1828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96774</xdr:rowOff>
    </xdr:from>
    <xdr:to>
      <xdr:col>1</xdr:col>
      <xdr:colOff>676275</xdr:colOff>
      <xdr:row>80</xdr:row>
      <xdr:rowOff>26924</xdr:rowOff>
    </xdr:to>
    <xdr:sp macro="" textlink="">
      <xdr:nvSpPr>
        <xdr:cNvPr id="390" name="円/楕円 389"/>
        <xdr:cNvSpPr/>
      </xdr:nvSpPr>
      <xdr:spPr>
        <a:xfrm>
          <a:off x="1270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11701</xdr:rowOff>
    </xdr:from>
    <xdr:ext cx="762000" cy="259045"/>
    <xdr:sp macro="" textlink="">
      <xdr:nvSpPr>
        <xdr:cNvPr id="391" name="テキスト ボックス 390"/>
        <xdr:cNvSpPr txBox="1"/>
      </xdr:nvSpPr>
      <xdr:spPr>
        <a:xfrm>
          <a:off x="939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経常収支比率における公債費以外の割合は</a:t>
          </a:r>
          <a:r>
            <a:rPr kumimoji="1" lang="en-US" altLang="ja-JP" sz="1300">
              <a:latin typeface="ＭＳ Ｐゴシック"/>
            </a:rPr>
            <a:t>69.7</a:t>
          </a:r>
          <a:r>
            <a:rPr kumimoji="1" lang="ja-JP" altLang="en-US" sz="1300">
              <a:latin typeface="ＭＳ Ｐゴシック"/>
            </a:rPr>
            <a:t>％となっており類似団体平均を下回っている。</a:t>
          </a:r>
          <a:endParaRPr kumimoji="1" lang="en-US" altLang="ja-JP" sz="1300">
            <a:latin typeface="ＭＳ Ｐゴシック"/>
          </a:endParaRPr>
        </a:p>
        <a:p>
          <a:r>
            <a:rPr kumimoji="1" lang="ja-JP" altLang="en-US" sz="1300">
              <a:latin typeface="ＭＳ Ｐゴシック"/>
            </a:rPr>
            <a:t>今後も定員適正化計画に基づく適正な定員管理や事務事業の見直しに取り組み、経常経費の削減に努める。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127000</xdr:rowOff>
    </xdr:from>
    <xdr:to>
      <xdr:col>24</xdr:col>
      <xdr:colOff>31750</xdr:colOff>
      <xdr:row>75</xdr:row>
      <xdr:rowOff>20320</xdr:rowOff>
    </xdr:to>
    <xdr:cxnSp macro="">
      <xdr:nvCxnSpPr>
        <xdr:cNvPr id="424" name="直線コネクタ 423"/>
        <xdr:cNvCxnSpPr/>
      </xdr:nvCxnSpPr>
      <xdr:spPr>
        <a:xfrm>
          <a:off x="15671800" y="1281430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127000</xdr:rowOff>
    </xdr:from>
    <xdr:to>
      <xdr:col>22</xdr:col>
      <xdr:colOff>565150</xdr:colOff>
      <xdr:row>74</xdr:row>
      <xdr:rowOff>161290</xdr:rowOff>
    </xdr:to>
    <xdr:cxnSp macro="">
      <xdr:nvCxnSpPr>
        <xdr:cNvPr id="427" name="直線コネクタ 426"/>
        <xdr:cNvCxnSpPr/>
      </xdr:nvCxnSpPr>
      <xdr:spPr>
        <a:xfrm flipV="1">
          <a:off x="14782800" y="128143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146050</xdr:rowOff>
    </xdr:from>
    <xdr:to>
      <xdr:col>21</xdr:col>
      <xdr:colOff>361950</xdr:colOff>
      <xdr:row>74</xdr:row>
      <xdr:rowOff>161290</xdr:rowOff>
    </xdr:to>
    <xdr:cxnSp macro="">
      <xdr:nvCxnSpPr>
        <xdr:cNvPr id="430" name="直線コネクタ 429"/>
        <xdr:cNvCxnSpPr/>
      </xdr:nvCxnSpPr>
      <xdr:spPr>
        <a:xfrm>
          <a:off x="13893800" y="128333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77470</xdr:rowOff>
    </xdr:from>
    <xdr:to>
      <xdr:col>20</xdr:col>
      <xdr:colOff>158750</xdr:colOff>
      <xdr:row>74</xdr:row>
      <xdr:rowOff>146050</xdr:rowOff>
    </xdr:to>
    <xdr:cxnSp macro="">
      <xdr:nvCxnSpPr>
        <xdr:cNvPr id="433" name="直線コネクタ 432"/>
        <xdr:cNvCxnSpPr/>
      </xdr:nvCxnSpPr>
      <xdr:spPr>
        <a:xfrm>
          <a:off x="13004800" y="127647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40657</xdr:rowOff>
    </xdr:from>
    <xdr:ext cx="762000" cy="259045"/>
    <xdr:sp macro="" textlink="">
      <xdr:nvSpPr>
        <xdr:cNvPr id="437" name="テキスト ボックス 436"/>
        <xdr:cNvSpPr txBox="1"/>
      </xdr:nvSpPr>
      <xdr:spPr>
        <a:xfrm>
          <a:off x="12623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140970</xdr:rowOff>
    </xdr:from>
    <xdr:to>
      <xdr:col>24</xdr:col>
      <xdr:colOff>82550</xdr:colOff>
      <xdr:row>75</xdr:row>
      <xdr:rowOff>71120</xdr:rowOff>
    </xdr:to>
    <xdr:sp macro="" textlink="">
      <xdr:nvSpPr>
        <xdr:cNvPr id="443" name="円/楕円 442"/>
        <xdr:cNvSpPr/>
      </xdr:nvSpPr>
      <xdr:spPr>
        <a:xfrm>
          <a:off x="164592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157497</xdr:rowOff>
    </xdr:from>
    <xdr:ext cx="762000" cy="259045"/>
    <xdr:sp macro="" textlink="">
      <xdr:nvSpPr>
        <xdr:cNvPr id="444" name="公債費以外該当値テキスト"/>
        <xdr:cNvSpPr txBox="1"/>
      </xdr:nvSpPr>
      <xdr:spPr>
        <a:xfrm>
          <a:off x="165989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76200</xdr:rowOff>
    </xdr:from>
    <xdr:to>
      <xdr:col>22</xdr:col>
      <xdr:colOff>615950</xdr:colOff>
      <xdr:row>75</xdr:row>
      <xdr:rowOff>6350</xdr:rowOff>
    </xdr:to>
    <xdr:sp macro="" textlink="">
      <xdr:nvSpPr>
        <xdr:cNvPr id="445" name="円/楕円 444"/>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16527</xdr:rowOff>
    </xdr:from>
    <xdr:ext cx="736600" cy="259045"/>
    <xdr:sp macro="" textlink="">
      <xdr:nvSpPr>
        <xdr:cNvPr id="446" name="テキスト ボックス 445"/>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110490</xdr:rowOff>
    </xdr:from>
    <xdr:to>
      <xdr:col>21</xdr:col>
      <xdr:colOff>412750</xdr:colOff>
      <xdr:row>75</xdr:row>
      <xdr:rowOff>40640</xdr:rowOff>
    </xdr:to>
    <xdr:sp macro="" textlink="">
      <xdr:nvSpPr>
        <xdr:cNvPr id="447" name="円/楕円 446"/>
        <xdr:cNvSpPr/>
      </xdr:nvSpPr>
      <xdr:spPr>
        <a:xfrm>
          <a:off x="14732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50817</xdr:rowOff>
    </xdr:from>
    <xdr:ext cx="762000" cy="259045"/>
    <xdr:sp macro="" textlink="">
      <xdr:nvSpPr>
        <xdr:cNvPr id="448" name="テキスト ボックス 447"/>
        <xdr:cNvSpPr txBox="1"/>
      </xdr:nvSpPr>
      <xdr:spPr>
        <a:xfrm>
          <a:off x="14401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95250</xdr:rowOff>
    </xdr:from>
    <xdr:to>
      <xdr:col>20</xdr:col>
      <xdr:colOff>209550</xdr:colOff>
      <xdr:row>75</xdr:row>
      <xdr:rowOff>25400</xdr:rowOff>
    </xdr:to>
    <xdr:sp macro="" textlink="">
      <xdr:nvSpPr>
        <xdr:cNvPr id="449" name="円/楕円 448"/>
        <xdr:cNvSpPr/>
      </xdr:nvSpPr>
      <xdr:spPr>
        <a:xfrm>
          <a:off x="13843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35577</xdr:rowOff>
    </xdr:from>
    <xdr:ext cx="762000" cy="259045"/>
    <xdr:sp macro="" textlink="">
      <xdr:nvSpPr>
        <xdr:cNvPr id="450" name="テキスト ボックス 449"/>
        <xdr:cNvSpPr txBox="1"/>
      </xdr:nvSpPr>
      <xdr:spPr>
        <a:xfrm>
          <a:off x="13512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26670</xdr:rowOff>
    </xdr:from>
    <xdr:to>
      <xdr:col>19</xdr:col>
      <xdr:colOff>6350</xdr:colOff>
      <xdr:row>74</xdr:row>
      <xdr:rowOff>128270</xdr:rowOff>
    </xdr:to>
    <xdr:sp macro="" textlink="">
      <xdr:nvSpPr>
        <xdr:cNvPr id="451" name="円/楕円 450"/>
        <xdr:cNvSpPr/>
      </xdr:nvSpPr>
      <xdr:spPr>
        <a:xfrm>
          <a:off x="12954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138447</xdr:rowOff>
    </xdr:from>
    <xdr:ext cx="762000" cy="259045"/>
    <xdr:sp macro="" textlink="">
      <xdr:nvSpPr>
        <xdr:cNvPr id="452" name="テキスト ボックス 451"/>
        <xdr:cNvSpPr txBox="1"/>
      </xdr:nvSpPr>
      <xdr:spPr>
        <a:xfrm>
          <a:off x="12623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石川県七尾市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12841</xdr:rowOff>
    </xdr:from>
    <xdr:to>
      <xdr:col>4</xdr:col>
      <xdr:colOff>1117600</xdr:colOff>
      <xdr:row>15</xdr:row>
      <xdr:rowOff>20696</xdr:rowOff>
    </xdr:to>
    <xdr:cxnSp macro="">
      <xdr:nvCxnSpPr>
        <xdr:cNvPr id="52" name="直線コネクタ 51"/>
        <xdr:cNvCxnSpPr/>
      </xdr:nvCxnSpPr>
      <xdr:spPr bwMode="auto">
        <a:xfrm>
          <a:off x="5003800" y="2632216"/>
          <a:ext cx="647700" cy="7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12841</xdr:rowOff>
    </xdr:from>
    <xdr:to>
      <xdr:col>4</xdr:col>
      <xdr:colOff>469900</xdr:colOff>
      <xdr:row>15</xdr:row>
      <xdr:rowOff>84442</xdr:rowOff>
    </xdr:to>
    <xdr:cxnSp macro="">
      <xdr:nvCxnSpPr>
        <xdr:cNvPr id="55" name="直線コネクタ 54"/>
        <xdr:cNvCxnSpPr/>
      </xdr:nvCxnSpPr>
      <xdr:spPr bwMode="auto">
        <a:xfrm flipV="1">
          <a:off x="4305300" y="2632216"/>
          <a:ext cx="698500" cy="71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20157</xdr:rowOff>
    </xdr:from>
    <xdr:to>
      <xdr:col>3</xdr:col>
      <xdr:colOff>904875</xdr:colOff>
      <xdr:row>15</xdr:row>
      <xdr:rowOff>84442</xdr:rowOff>
    </xdr:to>
    <xdr:cxnSp macro="">
      <xdr:nvCxnSpPr>
        <xdr:cNvPr id="58" name="直線コネクタ 57"/>
        <xdr:cNvCxnSpPr/>
      </xdr:nvCxnSpPr>
      <xdr:spPr bwMode="auto">
        <a:xfrm>
          <a:off x="3606800" y="2639532"/>
          <a:ext cx="698500" cy="64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157529</xdr:rowOff>
    </xdr:from>
    <xdr:to>
      <xdr:col>3</xdr:col>
      <xdr:colOff>206375</xdr:colOff>
      <xdr:row>15</xdr:row>
      <xdr:rowOff>20157</xdr:rowOff>
    </xdr:to>
    <xdr:cxnSp macro="">
      <xdr:nvCxnSpPr>
        <xdr:cNvPr id="61" name="直線コネクタ 60"/>
        <xdr:cNvCxnSpPr/>
      </xdr:nvCxnSpPr>
      <xdr:spPr bwMode="auto">
        <a:xfrm>
          <a:off x="2908300" y="2605454"/>
          <a:ext cx="698500" cy="34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20872</xdr:rowOff>
    </xdr:from>
    <xdr:ext cx="762000" cy="259045"/>
    <xdr:sp macro="" textlink="">
      <xdr:nvSpPr>
        <xdr:cNvPr id="65" name="テキスト ボックス 64"/>
        <xdr:cNvSpPr txBox="1"/>
      </xdr:nvSpPr>
      <xdr:spPr>
        <a:xfrm>
          <a:off x="2527300" y="298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141346</xdr:rowOff>
    </xdr:from>
    <xdr:to>
      <xdr:col>5</xdr:col>
      <xdr:colOff>34925</xdr:colOff>
      <xdr:row>15</xdr:row>
      <xdr:rowOff>71496</xdr:rowOff>
    </xdr:to>
    <xdr:sp macro="" textlink="">
      <xdr:nvSpPr>
        <xdr:cNvPr id="71" name="円/楕円 70"/>
        <xdr:cNvSpPr/>
      </xdr:nvSpPr>
      <xdr:spPr bwMode="auto">
        <a:xfrm>
          <a:off x="5600700" y="2589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157873</xdr:rowOff>
    </xdr:from>
    <xdr:ext cx="762000" cy="259045"/>
    <xdr:sp macro="" textlink="">
      <xdr:nvSpPr>
        <xdr:cNvPr id="72" name="人口1人当たり決算額の推移該当値テキスト130"/>
        <xdr:cNvSpPr txBox="1"/>
      </xdr:nvSpPr>
      <xdr:spPr>
        <a:xfrm>
          <a:off x="5740400" y="243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99,427</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133491</xdr:rowOff>
    </xdr:from>
    <xdr:to>
      <xdr:col>4</xdr:col>
      <xdr:colOff>520700</xdr:colOff>
      <xdr:row>15</xdr:row>
      <xdr:rowOff>63641</xdr:rowOff>
    </xdr:to>
    <xdr:sp macro="" textlink="">
      <xdr:nvSpPr>
        <xdr:cNvPr id="73" name="円/楕円 72"/>
        <xdr:cNvSpPr/>
      </xdr:nvSpPr>
      <xdr:spPr bwMode="auto">
        <a:xfrm>
          <a:off x="4953000" y="2581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73818</xdr:rowOff>
    </xdr:from>
    <xdr:ext cx="736600" cy="259045"/>
    <xdr:sp macro="" textlink="">
      <xdr:nvSpPr>
        <xdr:cNvPr id="74" name="テキスト ボックス 73"/>
        <xdr:cNvSpPr txBox="1"/>
      </xdr:nvSpPr>
      <xdr:spPr>
        <a:xfrm>
          <a:off x="4622800" y="235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99,908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33642</xdr:rowOff>
    </xdr:from>
    <xdr:to>
      <xdr:col>3</xdr:col>
      <xdr:colOff>955675</xdr:colOff>
      <xdr:row>15</xdr:row>
      <xdr:rowOff>135242</xdr:rowOff>
    </xdr:to>
    <xdr:sp macro="" textlink="">
      <xdr:nvSpPr>
        <xdr:cNvPr id="75" name="円/楕円 74"/>
        <xdr:cNvSpPr/>
      </xdr:nvSpPr>
      <xdr:spPr bwMode="auto">
        <a:xfrm>
          <a:off x="4254500" y="2653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145419</xdr:rowOff>
    </xdr:from>
    <xdr:ext cx="762000" cy="259045"/>
    <xdr:sp macro="" textlink="">
      <xdr:nvSpPr>
        <xdr:cNvPr id="76" name="テキスト ボックス 75"/>
        <xdr:cNvSpPr txBox="1"/>
      </xdr:nvSpPr>
      <xdr:spPr>
        <a:xfrm>
          <a:off x="3924300" y="242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95,523</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140807</xdr:rowOff>
    </xdr:from>
    <xdr:to>
      <xdr:col>3</xdr:col>
      <xdr:colOff>257175</xdr:colOff>
      <xdr:row>15</xdr:row>
      <xdr:rowOff>70957</xdr:rowOff>
    </xdr:to>
    <xdr:sp macro="" textlink="">
      <xdr:nvSpPr>
        <xdr:cNvPr id="77" name="円/楕円 76"/>
        <xdr:cNvSpPr/>
      </xdr:nvSpPr>
      <xdr:spPr bwMode="auto">
        <a:xfrm>
          <a:off x="3556000" y="2588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81134</xdr:rowOff>
    </xdr:from>
    <xdr:ext cx="762000" cy="259045"/>
    <xdr:sp macro="" textlink="">
      <xdr:nvSpPr>
        <xdr:cNvPr id="78" name="テキスト ボックス 77"/>
        <xdr:cNvSpPr txBox="1"/>
      </xdr:nvSpPr>
      <xdr:spPr>
        <a:xfrm>
          <a:off x="3225800" y="23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99,460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106729</xdr:rowOff>
    </xdr:from>
    <xdr:to>
      <xdr:col>2</xdr:col>
      <xdr:colOff>692150</xdr:colOff>
      <xdr:row>15</xdr:row>
      <xdr:rowOff>36879</xdr:rowOff>
    </xdr:to>
    <xdr:sp macro="" textlink="">
      <xdr:nvSpPr>
        <xdr:cNvPr id="79" name="円/楕円 78"/>
        <xdr:cNvSpPr/>
      </xdr:nvSpPr>
      <xdr:spPr bwMode="auto">
        <a:xfrm>
          <a:off x="2857500" y="2554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47056</xdr:rowOff>
    </xdr:from>
    <xdr:ext cx="762000" cy="259045"/>
    <xdr:sp macro="" textlink="">
      <xdr:nvSpPr>
        <xdr:cNvPr id="80" name="テキスト ボックス 79"/>
        <xdr:cNvSpPr txBox="1"/>
      </xdr:nvSpPr>
      <xdr:spPr>
        <a:xfrm>
          <a:off x="2527300" y="2323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155499</xdr:rowOff>
    </xdr:from>
    <xdr:to>
      <xdr:col>4</xdr:col>
      <xdr:colOff>1117600</xdr:colOff>
      <xdr:row>34</xdr:row>
      <xdr:rowOff>163519</xdr:rowOff>
    </xdr:to>
    <xdr:cxnSp macro="">
      <xdr:nvCxnSpPr>
        <xdr:cNvPr id="113" name="直線コネクタ 112"/>
        <xdr:cNvCxnSpPr/>
      </xdr:nvCxnSpPr>
      <xdr:spPr bwMode="auto">
        <a:xfrm flipV="1">
          <a:off x="5003800" y="6422949"/>
          <a:ext cx="647700" cy="8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123190</xdr:rowOff>
    </xdr:from>
    <xdr:to>
      <xdr:col>4</xdr:col>
      <xdr:colOff>469900</xdr:colOff>
      <xdr:row>34</xdr:row>
      <xdr:rowOff>163519</xdr:rowOff>
    </xdr:to>
    <xdr:cxnSp macro="">
      <xdr:nvCxnSpPr>
        <xdr:cNvPr id="116" name="直線コネクタ 115"/>
        <xdr:cNvCxnSpPr/>
      </xdr:nvCxnSpPr>
      <xdr:spPr bwMode="auto">
        <a:xfrm>
          <a:off x="4305300" y="6390640"/>
          <a:ext cx="698500" cy="40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84861</xdr:rowOff>
    </xdr:from>
    <xdr:to>
      <xdr:col>3</xdr:col>
      <xdr:colOff>904875</xdr:colOff>
      <xdr:row>34</xdr:row>
      <xdr:rowOff>123190</xdr:rowOff>
    </xdr:to>
    <xdr:cxnSp macro="">
      <xdr:nvCxnSpPr>
        <xdr:cNvPr id="119" name="直線コネクタ 118"/>
        <xdr:cNvCxnSpPr/>
      </xdr:nvCxnSpPr>
      <xdr:spPr bwMode="auto">
        <a:xfrm>
          <a:off x="3606800" y="6352311"/>
          <a:ext cx="698500" cy="38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48095</xdr:rowOff>
    </xdr:from>
    <xdr:to>
      <xdr:col>3</xdr:col>
      <xdr:colOff>206375</xdr:colOff>
      <xdr:row>34</xdr:row>
      <xdr:rowOff>84861</xdr:rowOff>
    </xdr:to>
    <xdr:cxnSp macro="">
      <xdr:nvCxnSpPr>
        <xdr:cNvPr id="122" name="直線コネクタ 121"/>
        <xdr:cNvCxnSpPr/>
      </xdr:nvCxnSpPr>
      <xdr:spPr bwMode="auto">
        <a:xfrm>
          <a:off x="2908300" y="6315545"/>
          <a:ext cx="698500" cy="36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109370</xdr:rowOff>
    </xdr:from>
    <xdr:ext cx="762000" cy="259045"/>
    <xdr:sp macro="" textlink="">
      <xdr:nvSpPr>
        <xdr:cNvPr id="126" name="テキスト ボックス 125"/>
        <xdr:cNvSpPr txBox="1"/>
      </xdr:nvSpPr>
      <xdr:spPr>
        <a:xfrm>
          <a:off x="2527300" y="671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104699</xdr:rowOff>
    </xdr:from>
    <xdr:to>
      <xdr:col>5</xdr:col>
      <xdr:colOff>34925</xdr:colOff>
      <xdr:row>34</xdr:row>
      <xdr:rowOff>206299</xdr:rowOff>
    </xdr:to>
    <xdr:sp macro="" textlink="">
      <xdr:nvSpPr>
        <xdr:cNvPr id="132" name="円/楕円 131"/>
        <xdr:cNvSpPr/>
      </xdr:nvSpPr>
      <xdr:spPr bwMode="auto">
        <a:xfrm>
          <a:off x="5600700" y="6372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292676</xdr:rowOff>
    </xdr:from>
    <xdr:ext cx="762000" cy="259045"/>
    <xdr:sp macro="" textlink="">
      <xdr:nvSpPr>
        <xdr:cNvPr id="133" name="人口1人当たり決算額の推移該当値テキスト445"/>
        <xdr:cNvSpPr txBox="1"/>
      </xdr:nvSpPr>
      <xdr:spPr>
        <a:xfrm>
          <a:off x="5740400" y="621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39,504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112719</xdr:rowOff>
    </xdr:from>
    <xdr:to>
      <xdr:col>4</xdr:col>
      <xdr:colOff>520700</xdr:colOff>
      <xdr:row>34</xdr:row>
      <xdr:rowOff>214319</xdr:rowOff>
    </xdr:to>
    <xdr:sp macro="" textlink="">
      <xdr:nvSpPr>
        <xdr:cNvPr id="134" name="円/楕円 133"/>
        <xdr:cNvSpPr/>
      </xdr:nvSpPr>
      <xdr:spPr bwMode="auto">
        <a:xfrm>
          <a:off x="4953000" y="6380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224496</xdr:rowOff>
    </xdr:from>
    <xdr:ext cx="736600" cy="259045"/>
    <xdr:sp macro="" textlink="">
      <xdr:nvSpPr>
        <xdr:cNvPr id="135" name="テキスト ボックス 134"/>
        <xdr:cNvSpPr txBox="1"/>
      </xdr:nvSpPr>
      <xdr:spPr>
        <a:xfrm>
          <a:off x="4622800" y="614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39,083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72390</xdr:rowOff>
    </xdr:from>
    <xdr:to>
      <xdr:col>3</xdr:col>
      <xdr:colOff>955675</xdr:colOff>
      <xdr:row>34</xdr:row>
      <xdr:rowOff>173990</xdr:rowOff>
    </xdr:to>
    <xdr:sp macro="" textlink="">
      <xdr:nvSpPr>
        <xdr:cNvPr id="136" name="円/楕円 135"/>
        <xdr:cNvSpPr/>
      </xdr:nvSpPr>
      <xdr:spPr bwMode="auto">
        <a:xfrm>
          <a:off x="4254500" y="6339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184167</xdr:rowOff>
    </xdr:from>
    <xdr:ext cx="762000" cy="259045"/>
    <xdr:sp macro="" textlink="">
      <xdr:nvSpPr>
        <xdr:cNvPr id="137" name="テキスト ボックス 136"/>
        <xdr:cNvSpPr txBox="1"/>
      </xdr:nvSpPr>
      <xdr:spPr>
        <a:xfrm>
          <a:off x="39243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41,200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34061</xdr:rowOff>
    </xdr:from>
    <xdr:to>
      <xdr:col>3</xdr:col>
      <xdr:colOff>257175</xdr:colOff>
      <xdr:row>34</xdr:row>
      <xdr:rowOff>135661</xdr:rowOff>
    </xdr:to>
    <xdr:sp macro="" textlink="">
      <xdr:nvSpPr>
        <xdr:cNvPr id="138" name="円/楕円 137"/>
        <xdr:cNvSpPr/>
      </xdr:nvSpPr>
      <xdr:spPr bwMode="auto">
        <a:xfrm>
          <a:off x="3556000" y="6301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145838</xdr:rowOff>
    </xdr:from>
    <xdr:ext cx="762000" cy="259045"/>
    <xdr:sp macro="" textlink="">
      <xdr:nvSpPr>
        <xdr:cNvPr id="139" name="テキスト ボックス 138"/>
        <xdr:cNvSpPr txBox="1"/>
      </xdr:nvSpPr>
      <xdr:spPr>
        <a:xfrm>
          <a:off x="3225800" y="607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43,212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340195</xdr:rowOff>
    </xdr:from>
    <xdr:to>
      <xdr:col>2</xdr:col>
      <xdr:colOff>692150</xdr:colOff>
      <xdr:row>34</xdr:row>
      <xdr:rowOff>98895</xdr:rowOff>
    </xdr:to>
    <xdr:sp macro="" textlink="">
      <xdr:nvSpPr>
        <xdr:cNvPr id="140" name="円/楕円 139"/>
        <xdr:cNvSpPr/>
      </xdr:nvSpPr>
      <xdr:spPr bwMode="auto">
        <a:xfrm>
          <a:off x="2857500" y="6264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109072</xdr:rowOff>
    </xdr:from>
    <xdr:ext cx="762000" cy="259045"/>
    <xdr:sp macro="" textlink="">
      <xdr:nvSpPr>
        <xdr:cNvPr id="141" name="テキスト ボックス 140"/>
        <xdr:cNvSpPr txBox="1"/>
      </xdr:nvSpPr>
      <xdr:spPr>
        <a:xfrm>
          <a:off x="2527300" y="6033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石川県七尾市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平成２２年度から５カ年連続で財政調整基金の積立を実施しており、平成２６年度末残高は約</a:t>
          </a:r>
          <a:r>
            <a:rPr kumimoji="1" lang="en-US" altLang="ja-JP" sz="1400">
              <a:latin typeface="ＭＳ ゴシック" pitchFamily="49" charset="-128"/>
              <a:ea typeface="ＭＳ ゴシック" pitchFamily="49" charset="-128"/>
            </a:rPr>
            <a:t>51</a:t>
          </a:r>
          <a:r>
            <a:rPr kumimoji="1" lang="ja-JP" altLang="en-US" sz="1400">
              <a:latin typeface="ＭＳ ゴシック" pitchFamily="49" charset="-128"/>
              <a:ea typeface="ＭＳ ゴシック" pitchFamily="49" charset="-128"/>
            </a:rPr>
            <a:t>億円となっている。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今後も引き続き実質収支額及び実質単年度収支の安定的な黒字額となるよう財政運営に努める。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石川県七尾市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平成２５年度から七尾鹿島広域圏事務組合の解散に伴い病院事業会計が加わっている。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全会計において赤字額となっておらず、今後も、安定的な黒字額の維持のため、適正な運営に努める。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石川県七尾市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旧合併特例債などの有利な起債の発行実績による算入公債費等の増加に伴って、実質公債費比率の分子が縮小した。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今後も引き続き市債発行の抑制及び有利な市債の活用を図り、実質公債費比率の分子の縮小に努める。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石川県七尾市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将来負担額については、市債発行の抑制及び着実な償還により地方債残高が減少している。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充当可能財源等においては、財政調整基金等に対する積立により充当可能基金が増加した。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今後も引き続き、地方債残高の圧縮に努めるとともに公営企業債等繰入見込額の圧縮を図るため、各特別会計に対する繰出金の見直しを行い、将来負担比率の分子の縮小に努める。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AC6" sqref="AC6:AL8"/>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33560997</v>
      </c>
      <c r="BO4" s="349"/>
      <c r="BP4" s="349"/>
      <c r="BQ4" s="349"/>
      <c r="BR4" s="349"/>
      <c r="BS4" s="349"/>
      <c r="BT4" s="349"/>
      <c r="BU4" s="350"/>
      <c r="BV4" s="348">
        <v>35261486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v>
      </c>
      <c r="CU4" s="355"/>
      <c r="CV4" s="355"/>
      <c r="CW4" s="355"/>
      <c r="CX4" s="355"/>
      <c r="CY4" s="355"/>
      <c r="CZ4" s="355"/>
      <c r="DA4" s="356"/>
      <c r="DB4" s="354">
        <v>0.7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08" t="s">
        <v>77</v>
      </c>
      <c r="AN5" s="409"/>
      <c r="AO5" s="409"/>
      <c r="AP5" s="409"/>
      <c r="AQ5" s="409"/>
      <c r="AR5" s="409"/>
      <c r="AS5" s="409"/>
      <c r="AT5" s="410"/>
      <c r="AU5" s="411" t="s">
        <v>78</v>
      </c>
      <c r="AV5" s="412"/>
      <c r="AW5" s="412"/>
      <c r="AX5" s="412"/>
      <c r="AY5" s="413" t="s">
        <v>79</v>
      </c>
      <c r="AZ5" s="414"/>
      <c r="BA5" s="414"/>
      <c r="BB5" s="414"/>
      <c r="BC5" s="414"/>
      <c r="BD5" s="414"/>
      <c r="BE5" s="414"/>
      <c r="BF5" s="414"/>
      <c r="BG5" s="414"/>
      <c r="BH5" s="414"/>
      <c r="BI5" s="414"/>
      <c r="BJ5" s="414"/>
      <c r="BK5" s="414"/>
      <c r="BL5" s="414"/>
      <c r="BM5" s="415"/>
      <c r="BN5" s="416">
        <v>33222212</v>
      </c>
      <c r="BO5" s="417"/>
      <c r="BP5" s="417"/>
      <c r="BQ5" s="417"/>
      <c r="BR5" s="417"/>
      <c r="BS5" s="417"/>
      <c r="BT5" s="417"/>
      <c r="BU5" s="418"/>
      <c r="BV5" s="416">
        <v>34992307</v>
      </c>
      <c r="BW5" s="417"/>
      <c r="BX5" s="417"/>
      <c r="BY5" s="417"/>
      <c r="BZ5" s="417"/>
      <c r="CA5" s="417"/>
      <c r="CB5" s="417"/>
      <c r="CC5" s="418"/>
      <c r="CD5" s="419" t="s">
        <v>80</v>
      </c>
      <c r="CE5" s="420"/>
      <c r="CF5" s="420"/>
      <c r="CG5" s="420"/>
      <c r="CH5" s="420"/>
      <c r="CI5" s="420"/>
      <c r="CJ5" s="420"/>
      <c r="CK5" s="420"/>
      <c r="CL5" s="420"/>
      <c r="CM5" s="420"/>
      <c r="CN5" s="420"/>
      <c r="CO5" s="420"/>
      <c r="CP5" s="420"/>
      <c r="CQ5" s="420"/>
      <c r="CR5" s="420"/>
      <c r="CS5" s="421"/>
      <c r="CT5" s="382">
        <v>96.7</v>
      </c>
      <c r="CU5" s="383"/>
      <c r="CV5" s="383"/>
      <c r="CW5" s="383"/>
      <c r="CX5" s="383"/>
      <c r="CY5" s="383"/>
      <c r="CZ5" s="383"/>
      <c r="DA5" s="384"/>
      <c r="DB5" s="382">
        <v>94</v>
      </c>
      <c r="DC5" s="383"/>
      <c r="DD5" s="383"/>
      <c r="DE5" s="383"/>
      <c r="DF5" s="383"/>
      <c r="DG5" s="383"/>
      <c r="DH5" s="383"/>
      <c r="DI5" s="384"/>
      <c r="DJ5" s="137"/>
      <c r="DK5" s="137"/>
      <c r="DL5" s="137"/>
      <c r="DM5" s="137"/>
      <c r="DN5" s="137"/>
      <c r="DO5" s="137"/>
    </row>
    <row r="6" spans="1:119" ht="18.75" customHeight="1" x14ac:dyDescent="0.15">
      <c r="A6" s="138"/>
      <c r="B6" s="385" t="s">
        <v>81</v>
      </c>
      <c r="C6" s="386"/>
      <c r="D6" s="386"/>
      <c r="E6" s="387"/>
      <c r="F6" s="387"/>
      <c r="G6" s="387"/>
      <c r="H6" s="387"/>
      <c r="I6" s="387"/>
      <c r="J6" s="387"/>
      <c r="K6" s="387"/>
      <c r="L6" s="387" t="s">
        <v>82</v>
      </c>
      <c r="M6" s="387"/>
      <c r="N6" s="387"/>
      <c r="O6" s="387"/>
      <c r="P6" s="387"/>
      <c r="Q6" s="387"/>
      <c r="R6" s="391"/>
      <c r="S6" s="391"/>
      <c r="T6" s="391"/>
      <c r="U6" s="391"/>
      <c r="V6" s="392"/>
      <c r="W6" s="395" t="s">
        <v>83</v>
      </c>
      <c r="X6" s="396"/>
      <c r="Y6" s="396"/>
      <c r="Z6" s="396"/>
      <c r="AA6" s="396"/>
      <c r="AB6" s="386"/>
      <c r="AC6" s="399" t="s">
        <v>84</v>
      </c>
      <c r="AD6" s="400"/>
      <c r="AE6" s="400"/>
      <c r="AF6" s="400"/>
      <c r="AG6" s="400"/>
      <c r="AH6" s="400"/>
      <c r="AI6" s="400"/>
      <c r="AJ6" s="400"/>
      <c r="AK6" s="400"/>
      <c r="AL6" s="401"/>
      <c r="AM6" s="408" t="s">
        <v>85</v>
      </c>
      <c r="AN6" s="409"/>
      <c r="AO6" s="409"/>
      <c r="AP6" s="409"/>
      <c r="AQ6" s="409"/>
      <c r="AR6" s="409"/>
      <c r="AS6" s="409"/>
      <c r="AT6" s="410"/>
      <c r="AU6" s="411" t="s">
        <v>78</v>
      </c>
      <c r="AV6" s="412"/>
      <c r="AW6" s="412"/>
      <c r="AX6" s="412"/>
      <c r="AY6" s="413" t="s">
        <v>86</v>
      </c>
      <c r="AZ6" s="414"/>
      <c r="BA6" s="414"/>
      <c r="BB6" s="414"/>
      <c r="BC6" s="414"/>
      <c r="BD6" s="414"/>
      <c r="BE6" s="414"/>
      <c r="BF6" s="414"/>
      <c r="BG6" s="414"/>
      <c r="BH6" s="414"/>
      <c r="BI6" s="414"/>
      <c r="BJ6" s="414"/>
      <c r="BK6" s="414"/>
      <c r="BL6" s="414"/>
      <c r="BM6" s="415"/>
      <c r="BN6" s="416">
        <v>338785</v>
      </c>
      <c r="BO6" s="417"/>
      <c r="BP6" s="417"/>
      <c r="BQ6" s="417"/>
      <c r="BR6" s="417"/>
      <c r="BS6" s="417"/>
      <c r="BT6" s="417"/>
      <c r="BU6" s="418"/>
      <c r="BV6" s="416">
        <v>269179</v>
      </c>
      <c r="BW6" s="417"/>
      <c r="BX6" s="417"/>
      <c r="BY6" s="417"/>
      <c r="BZ6" s="417"/>
      <c r="CA6" s="417"/>
      <c r="CB6" s="417"/>
      <c r="CC6" s="418"/>
      <c r="CD6" s="419" t="s">
        <v>87</v>
      </c>
      <c r="CE6" s="420"/>
      <c r="CF6" s="420"/>
      <c r="CG6" s="420"/>
      <c r="CH6" s="420"/>
      <c r="CI6" s="420"/>
      <c r="CJ6" s="420"/>
      <c r="CK6" s="420"/>
      <c r="CL6" s="420"/>
      <c r="CM6" s="420"/>
      <c r="CN6" s="420"/>
      <c r="CO6" s="420"/>
      <c r="CP6" s="420"/>
      <c r="CQ6" s="420"/>
      <c r="CR6" s="420"/>
      <c r="CS6" s="421"/>
      <c r="CT6" s="422">
        <v>104</v>
      </c>
      <c r="CU6" s="423"/>
      <c r="CV6" s="423"/>
      <c r="CW6" s="423"/>
      <c r="CX6" s="423"/>
      <c r="CY6" s="423"/>
      <c r="CZ6" s="423"/>
      <c r="DA6" s="424"/>
      <c r="DB6" s="422">
        <v>101.6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2"/>
      <c r="AD7" s="403"/>
      <c r="AE7" s="403"/>
      <c r="AF7" s="403"/>
      <c r="AG7" s="403"/>
      <c r="AH7" s="403"/>
      <c r="AI7" s="403"/>
      <c r="AJ7" s="403"/>
      <c r="AK7" s="403"/>
      <c r="AL7" s="404"/>
      <c r="AM7" s="408" t="s">
        <v>88</v>
      </c>
      <c r="AN7" s="409"/>
      <c r="AO7" s="409"/>
      <c r="AP7" s="409"/>
      <c r="AQ7" s="409"/>
      <c r="AR7" s="409"/>
      <c r="AS7" s="409"/>
      <c r="AT7" s="410"/>
      <c r="AU7" s="411" t="s">
        <v>89</v>
      </c>
      <c r="AV7" s="412"/>
      <c r="AW7" s="412"/>
      <c r="AX7" s="412"/>
      <c r="AY7" s="413" t="s">
        <v>90</v>
      </c>
      <c r="AZ7" s="414"/>
      <c r="BA7" s="414"/>
      <c r="BB7" s="414"/>
      <c r="BC7" s="414"/>
      <c r="BD7" s="414"/>
      <c r="BE7" s="414"/>
      <c r="BF7" s="414"/>
      <c r="BG7" s="414"/>
      <c r="BH7" s="414"/>
      <c r="BI7" s="414"/>
      <c r="BJ7" s="414"/>
      <c r="BK7" s="414"/>
      <c r="BL7" s="414"/>
      <c r="BM7" s="415"/>
      <c r="BN7" s="416">
        <v>132322</v>
      </c>
      <c r="BO7" s="417"/>
      <c r="BP7" s="417"/>
      <c r="BQ7" s="417"/>
      <c r="BR7" s="417"/>
      <c r="BS7" s="417"/>
      <c r="BT7" s="417"/>
      <c r="BU7" s="418"/>
      <c r="BV7" s="416">
        <v>126359</v>
      </c>
      <c r="BW7" s="417"/>
      <c r="BX7" s="417"/>
      <c r="BY7" s="417"/>
      <c r="BZ7" s="417"/>
      <c r="CA7" s="417"/>
      <c r="CB7" s="417"/>
      <c r="CC7" s="418"/>
      <c r="CD7" s="419" t="s">
        <v>91</v>
      </c>
      <c r="CE7" s="420"/>
      <c r="CF7" s="420"/>
      <c r="CG7" s="420"/>
      <c r="CH7" s="420"/>
      <c r="CI7" s="420"/>
      <c r="CJ7" s="420"/>
      <c r="CK7" s="420"/>
      <c r="CL7" s="420"/>
      <c r="CM7" s="420"/>
      <c r="CN7" s="420"/>
      <c r="CO7" s="420"/>
      <c r="CP7" s="420"/>
      <c r="CQ7" s="420"/>
      <c r="CR7" s="420"/>
      <c r="CS7" s="421"/>
      <c r="CT7" s="416">
        <v>19787658</v>
      </c>
      <c r="CU7" s="417"/>
      <c r="CV7" s="417"/>
      <c r="CW7" s="417"/>
      <c r="CX7" s="417"/>
      <c r="CY7" s="417"/>
      <c r="CZ7" s="417"/>
      <c r="DA7" s="418"/>
      <c r="DB7" s="416">
        <v>19913100</v>
      </c>
      <c r="DC7" s="417"/>
      <c r="DD7" s="417"/>
      <c r="DE7" s="417"/>
      <c r="DF7" s="417"/>
      <c r="DG7" s="417"/>
      <c r="DH7" s="417"/>
      <c r="DI7" s="418"/>
      <c r="DJ7" s="137"/>
      <c r="DK7" s="137"/>
      <c r="DL7" s="137"/>
      <c r="DM7" s="137"/>
      <c r="DN7" s="137"/>
      <c r="DO7" s="137"/>
    </row>
    <row r="8" spans="1:119" ht="18.75" customHeight="1" thickBot="1" x14ac:dyDescent="0.2">
      <c r="A8" s="138"/>
      <c r="B8" s="388"/>
      <c r="C8" s="389"/>
      <c r="D8" s="389"/>
      <c r="E8" s="390"/>
      <c r="F8" s="390"/>
      <c r="G8" s="390"/>
      <c r="H8" s="390"/>
      <c r="I8" s="390"/>
      <c r="J8" s="390"/>
      <c r="K8" s="390"/>
      <c r="L8" s="390"/>
      <c r="M8" s="390"/>
      <c r="N8" s="390"/>
      <c r="O8" s="390"/>
      <c r="P8" s="390"/>
      <c r="Q8" s="390"/>
      <c r="R8" s="393"/>
      <c r="S8" s="393"/>
      <c r="T8" s="393"/>
      <c r="U8" s="393"/>
      <c r="V8" s="394"/>
      <c r="W8" s="397"/>
      <c r="X8" s="398"/>
      <c r="Y8" s="398"/>
      <c r="Z8" s="398"/>
      <c r="AA8" s="398"/>
      <c r="AB8" s="389"/>
      <c r="AC8" s="405"/>
      <c r="AD8" s="406"/>
      <c r="AE8" s="406"/>
      <c r="AF8" s="406"/>
      <c r="AG8" s="406"/>
      <c r="AH8" s="406"/>
      <c r="AI8" s="406"/>
      <c r="AJ8" s="406"/>
      <c r="AK8" s="406"/>
      <c r="AL8" s="407"/>
      <c r="AM8" s="408" t="s">
        <v>92</v>
      </c>
      <c r="AN8" s="409"/>
      <c r="AO8" s="409"/>
      <c r="AP8" s="409"/>
      <c r="AQ8" s="409"/>
      <c r="AR8" s="409"/>
      <c r="AS8" s="409"/>
      <c r="AT8" s="410"/>
      <c r="AU8" s="411" t="s">
        <v>93</v>
      </c>
      <c r="AV8" s="412"/>
      <c r="AW8" s="412"/>
      <c r="AX8" s="412"/>
      <c r="AY8" s="413" t="s">
        <v>94</v>
      </c>
      <c r="AZ8" s="414"/>
      <c r="BA8" s="414"/>
      <c r="BB8" s="414"/>
      <c r="BC8" s="414"/>
      <c r="BD8" s="414"/>
      <c r="BE8" s="414"/>
      <c r="BF8" s="414"/>
      <c r="BG8" s="414"/>
      <c r="BH8" s="414"/>
      <c r="BI8" s="414"/>
      <c r="BJ8" s="414"/>
      <c r="BK8" s="414"/>
      <c r="BL8" s="414"/>
      <c r="BM8" s="415"/>
      <c r="BN8" s="416">
        <v>206463</v>
      </c>
      <c r="BO8" s="417"/>
      <c r="BP8" s="417"/>
      <c r="BQ8" s="417"/>
      <c r="BR8" s="417"/>
      <c r="BS8" s="417"/>
      <c r="BT8" s="417"/>
      <c r="BU8" s="418"/>
      <c r="BV8" s="416">
        <v>142820</v>
      </c>
      <c r="BW8" s="417"/>
      <c r="BX8" s="417"/>
      <c r="BY8" s="417"/>
      <c r="BZ8" s="417"/>
      <c r="CA8" s="417"/>
      <c r="CB8" s="417"/>
      <c r="CC8" s="418"/>
      <c r="CD8" s="419" t="s">
        <v>95</v>
      </c>
      <c r="CE8" s="420"/>
      <c r="CF8" s="420"/>
      <c r="CG8" s="420"/>
      <c r="CH8" s="420"/>
      <c r="CI8" s="420"/>
      <c r="CJ8" s="420"/>
      <c r="CK8" s="420"/>
      <c r="CL8" s="420"/>
      <c r="CM8" s="420"/>
      <c r="CN8" s="420"/>
      <c r="CO8" s="420"/>
      <c r="CP8" s="420"/>
      <c r="CQ8" s="420"/>
      <c r="CR8" s="420"/>
      <c r="CS8" s="421"/>
      <c r="CT8" s="425">
        <v>0.44</v>
      </c>
      <c r="CU8" s="426"/>
      <c r="CV8" s="426"/>
      <c r="CW8" s="426"/>
      <c r="CX8" s="426"/>
      <c r="CY8" s="426"/>
      <c r="CZ8" s="426"/>
      <c r="DA8" s="427"/>
      <c r="DB8" s="425">
        <v>0.45</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57900</v>
      </c>
      <c r="S9" s="433"/>
      <c r="T9" s="433"/>
      <c r="U9" s="433"/>
      <c r="V9" s="434"/>
      <c r="W9" s="342" t="s">
        <v>98</v>
      </c>
      <c r="X9" s="343"/>
      <c r="Y9" s="343"/>
      <c r="Z9" s="343"/>
      <c r="AA9" s="343"/>
      <c r="AB9" s="343"/>
      <c r="AC9" s="343"/>
      <c r="AD9" s="343"/>
      <c r="AE9" s="343"/>
      <c r="AF9" s="343"/>
      <c r="AG9" s="343"/>
      <c r="AH9" s="343"/>
      <c r="AI9" s="343"/>
      <c r="AJ9" s="343"/>
      <c r="AK9" s="343"/>
      <c r="AL9" s="344"/>
      <c r="AM9" s="408" t="s">
        <v>99</v>
      </c>
      <c r="AN9" s="409"/>
      <c r="AO9" s="409"/>
      <c r="AP9" s="409"/>
      <c r="AQ9" s="409"/>
      <c r="AR9" s="409"/>
      <c r="AS9" s="409"/>
      <c r="AT9" s="410"/>
      <c r="AU9" s="411" t="s">
        <v>100</v>
      </c>
      <c r="AV9" s="412"/>
      <c r="AW9" s="412"/>
      <c r="AX9" s="412"/>
      <c r="AY9" s="413" t="s">
        <v>101</v>
      </c>
      <c r="AZ9" s="414"/>
      <c r="BA9" s="414"/>
      <c r="BB9" s="414"/>
      <c r="BC9" s="414"/>
      <c r="BD9" s="414"/>
      <c r="BE9" s="414"/>
      <c r="BF9" s="414"/>
      <c r="BG9" s="414"/>
      <c r="BH9" s="414"/>
      <c r="BI9" s="414"/>
      <c r="BJ9" s="414"/>
      <c r="BK9" s="414"/>
      <c r="BL9" s="414"/>
      <c r="BM9" s="415"/>
      <c r="BN9" s="416">
        <v>63643</v>
      </c>
      <c r="BO9" s="417"/>
      <c r="BP9" s="417"/>
      <c r="BQ9" s="417"/>
      <c r="BR9" s="417"/>
      <c r="BS9" s="417"/>
      <c r="BT9" s="417"/>
      <c r="BU9" s="418"/>
      <c r="BV9" s="416">
        <v>17805</v>
      </c>
      <c r="BW9" s="417"/>
      <c r="BX9" s="417"/>
      <c r="BY9" s="417"/>
      <c r="BZ9" s="417"/>
      <c r="CA9" s="417"/>
      <c r="CB9" s="417"/>
      <c r="CC9" s="418"/>
      <c r="CD9" s="419" t="s">
        <v>102</v>
      </c>
      <c r="CE9" s="420"/>
      <c r="CF9" s="420"/>
      <c r="CG9" s="420"/>
      <c r="CH9" s="420"/>
      <c r="CI9" s="420"/>
      <c r="CJ9" s="420"/>
      <c r="CK9" s="420"/>
      <c r="CL9" s="420"/>
      <c r="CM9" s="420"/>
      <c r="CN9" s="420"/>
      <c r="CO9" s="420"/>
      <c r="CP9" s="420"/>
      <c r="CQ9" s="420"/>
      <c r="CR9" s="420"/>
      <c r="CS9" s="421"/>
      <c r="CT9" s="382">
        <v>24</v>
      </c>
      <c r="CU9" s="383"/>
      <c r="CV9" s="383"/>
      <c r="CW9" s="383"/>
      <c r="CX9" s="383"/>
      <c r="CY9" s="383"/>
      <c r="CZ9" s="383"/>
      <c r="DA9" s="384"/>
      <c r="DB9" s="382">
        <v>22.4</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09"/>
      <c r="N10" s="409"/>
      <c r="O10" s="409"/>
      <c r="P10" s="409"/>
      <c r="Q10" s="410"/>
      <c r="R10" s="436">
        <v>61871</v>
      </c>
      <c r="S10" s="437"/>
      <c r="T10" s="437"/>
      <c r="U10" s="437"/>
      <c r="V10" s="438"/>
      <c r="W10" s="373"/>
      <c r="X10" s="374"/>
      <c r="Y10" s="374"/>
      <c r="Z10" s="374"/>
      <c r="AA10" s="374"/>
      <c r="AB10" s="374"/>
      <c r="AC10" s="374"/>
      <c r="AD10" s="374"/>
      <c r="AE10" s="374"/>
      <c r="AF10" s="374"/>
      <c r="AG10" s="374"/>
      <c r="AH10" s="374"/>
      <c r="AI10" s="374"/>
      <c r="AJ10" s="374"/>
      <c r="AK10" s="374"/>
      <c r="AL10" s="377"/>
      <c r="AM10" s="408" t="s">
        <v>104</v>
      </c>
      <c r="AN10" s="409"/>
      <c r="AO10" s="409"/>
      <c r="AP10" s="409"/>
      <c r="AQ10" s="409"/>
      <c r="AR10" s="409"/>
      <c r="AS10" s="409"/>
      <c r="AT10" s="410"/>
      <c r="AU10" s="411" t="s">
        <v>105</v>
      </c>
      <c r="AV10" s="412"/>
      <c r="AW10" s="412"/>
      <c r="AX10" s="412"/>
      <c r="AY10" s="413" t="s">
        <v>106</v>
      </c>
      <c r="AZ10" s="414"/>
      <c r="BA10" s="414"/>
      <c r="BB10" s="414"/>
      <c r="BC10" s="414"/>
      <c r="BD10" s="414"/>
      <c r="BE10" s="414"/>
      <c r="BF10" s="414"/>
      <c r="BG10" s="414"/>
      <c r="BH10" s="414"/>
      <c r="BI10" s="414"/>
      <c r="BJ10" s="414"/>
      <c r="BK10" s="414"/>
      <c r="BL10" s="414"/>
      <c r="BM10" s="415"/>
      <c r="BN10" s="416">
        <v>244000</v>
      </c>
      <c r="BO10" s="417"/>
      <c r="BP10" s="417"/>
      <c r="BQ10" s="417"/>
      <c r="BR10" s="417"/>
      <c r="BS10" s="417"/>
      <c r="BT10" s="417"/>
      <c r="BU10" s="418"/>
      <c r="BV10" s="416">
        <v>340000</v>
      </c>
      <c r="BW10" s="417"/>
      <c r="BX10" s="417"/>
      <c r="BY10" s="417"/>
      <c r="BZ10" s="417"/>
      <c r="CA10" s="417"/>
      <c r="CB10" s="417"/>
      <c r="CC10" s="418"/>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08" t="s">
        <v>110</v>
      </c>
      <c r="AN11" s="409"/>
      <c r="AO11" s="409"/>
      <c r="AP11" s="409"/>
      <c r="AQ11" s="409"/>
      <c r="AR11" s="409"/>
      <c r="AS11" s="409"/>
      <c r="AT11" s="410"/>
      <c r="AU11" s="411" t="s">
        <v>100</v>
      </c>
      <c r="AV11" s="412"/>
      <c r="AW11" s="412"/>
      <c r="AX11" s="412"/>
      <c r="AY11" s="413" t="s">
        <v>111</v>
      </c>
      <c r="AZ11" s="414"/>
      <c r="BA11" s="414"/>
      <c r="BB11" s="414"/>
      <c r="BC11" s="414"/>
      <c r="BD11" s="414"/>
      <c r="BE11" s="414"/>
      <c r="BF11" s="414"/>
      <c r="BG11" s="414"/>
      <c r="BH11" s="414"/>
      <c r="BI11" s="414"/>
      <c r="BJ11" s="414"/>
      <c r="BK11" s="414"/>
      <c r="BL11" s="414"/>
      <c r="BM11" s="415"/>
      <c r="BN11" s="416" t="s">
        <v>112</v>
      </c>
      <c r="BO11" s="417"/>
      <c r="BP11" s="417"/>
      <c r="BQ11" s="417"/>
      <c r="BR11" s="417"/>
      <c r="BS11" s="417"/>
      <c r="BT11" s="417"/>
      <c r="BU11" s="418"/>
      <c r="BV11" s="416" t="s">
        <v>112</v>
      </c>
      <c r="BW11" s="417"/>
      <c r="BX11" s="417"/>
      <c r="BY11" s="417"/>
      <c r="BZ11" s="417"/>
      <c r="CA11" s="417"/>
      <c r="CB11" s="417"/>
      <c r="CC11" s="418"/>
      <c r="CD11" s="419" t="s">
        <v>113</v>
      </c>
      <c r="CE11" s="420"/>
      <c r="CF11" s="420"/>
      <c r="CG11" s="420"/>
      <c r="CH11" s="420"/>
      <c r="CI11" s="420"/>
      <c r="CJ11" s="420"/>
      <c r="CK11" s="420"/>
      <c r="CL11" s="420"/>
      <c r="CM11" s="420"/>
      <c r="CN11" s="420"/>
      <c r="CO11" s="420"/>
      <c r="CP11" s="420"/>
      <c r="CQ11" s="420"/>
      <c r="CR11" s="420"/>
      <c r="CS11" s="421"/>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56195</v>
      </c>
      <c r="S12" s="458"/>
      <c r="T12" s="458"/>
      <c r="U12" s="458"/>
      <c r="V12" s="459"/>
      <c r="W12" s="460" t="s">
        <v>1</v>
      </c>
      <c r="X12" s="412"/>
      <c r="Y12" s="412"/>
      <c r="Z12" s="412"/>
      <c r="AA12" s="412"/>
      <c r="AB12" s="461"/>
      <c r="AC12" s="411" t="s">
        <v>116</v>
      </c>
      <c r="AD12" s="412"/>
      <c r="AE12" s="412"/>
      <c r="AF12" s="412"/>
      <c r="AG12" s="461"/>
      <c r="AH12" s="411" t="s">
        <v>117</v>
      </c>
      <c r="AI12" s="412"/>
      <c r="AJ12" s="412"/>
      <c r="AK12" s="412"/>
      <c r="AL12" s="462"/>
      <c r="AM12" s="408" t="s">
        <v>118</v>
      </c>
      <c r="AN12" s="409"/>
      <c r="AO12" s="409"/>
      <c r="AP12" s="409"/>
      <c r="AQ12" s="409"/>
      <c r="AR12" s="409"/>
      <c r="AS12" s="409"/>
      <c r="AT12" s="410"/>
      <c r="AU12" s="411" t="s">
        <v>119</v>
      </c>
      <c r="AV12" s="412"/>
      <c r="AW12" s="412"/>
      <c r="AX12" s="412"/>
      <c r="AY12" s="413" t="s">
        <v>120</v>
      </c>
      <c r="AZ12" s="414"/>
      <c r="BA12" s="414"/>
      <c r="BB12" s="414"/>
      <c r="BC12" s="414"/>
      <c r="BD12" s="414"/>
      <c r="BE12" s="414"/>
      <c r="BF12" s="414"/>
      <c r="BG12" s="414"/>
      <c r="BH12" s="414"/>
      <c r="BI12" s="414"/>
      <c r="BJ12" s="414"/>
      <c r="BK12" s="414"/>
      <c r="BL12" s="414"/>
      <c r="BM12" s="415"/>
      <c r="BN12" s="416" t="s">
        <v>121</v>
      </c>
      <c r="BO12" s="417"/>
      <c r="BP12" s="417"/>
      <c r="BQ12" s="417"/>
      <c r="BR12" s="417"/>
      <c r="BS12" s="417"/>
      <c r="BT12" s="417"/>
      <c r="BU12" s="418"/>
      <c r="BV12" s="416" t="s">
        <v>121</v>
      </c>
      <c r="BW12" s="417"/>
      <c r="BX12" s="417"/>
      <c r="BY12" s="417"/>
      <c r="BZ12" s="417"/>
      <c r="CA12" s="417"/>
      <c r="CB12" s="417"/>
      <c r="CC12" s="418"/>
      <c r="CD12" s="419" t="s">
        <v>122</v>
      </c>
      <c r="CE12" s="420"/>
      <c r="CF12" s="420"/>
      <c r="CG12" s="420"/>
      <c r="CH12" s="420"/>
      <c r="CI12" s="420"/>
      <c r="CJ12" s="420"/>
      <c r="CK12" s="420"/>
      <c r="CL12" s="420"/>
      <c r="CM12" s="420"/>
      <c r="CN12" s="420"/>
      <c r="CO12" s="420"/>
      <c r="CP12" s="420"/>
      <c r="CQ12" s="420"/>
      <c r="CR12" s="420"/>
      <c r="CS12" s="421"/>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55757</v>
      </c>
      <c r="S13" s="467"/>
      <c r="T13" s="467"/>
      <c r="U13" s="467"/>
      <c r="V13" s="468"/>
      <c r="W13" s="395" t="s">
        <v>124</v>
      </c>
      <c r="X13" s="396"/>
      <c r="Y13" s="396"/>
      <c r="Z13" s="396"/>
      <c r="AA13" s="396"/>
      <c r="AB13" s="386"/>
      <c r="AC13" s="436">
        <v>1736</v>
      </c>
      <c r="AD13" s="437"/>
      <c r="AE13" s="437"/>
      <c r="AF13" s="437"/>
      <c r="AG13" s="476"/>
      <c r="AH13" s="436">
        <v>2135</v>
      </c>
      <c r="AI13" s="437"/>
      <c r="AJ13" s="437"/>
      <c r="AK13" s="437"/>
      <c r="AL13" s="438"/>
      <c r="AM13" s="408" t="s">
        <v>125</v>
      </c>
      <c r="AN13" s="409"/>
      <c r="AO13" s="409"/>
      <c r="AP13" s="409"/>
      <c r="AQ13" s="409"/>
      <c r="AR13" s="409"/>
      <c r="AS13" s="409"/>
      <c r="AT13" s="410"/>
      <c r="AU13" s="411" t="s">
        <v>119</v>
      </c>
      <c r="AV13" s="412"/>
      <c r="AW13" s="412"/>
      <c r="AX13" s="412"/>
      <c r="AY13" s="413" t="s">
        <v>126</v>
      </c>
      <c r="AZ13" s="414"/>
      <c r="BA13" s="414"/>
      <c r="BB13" s="414"/>
      <c r="BC13" s="414"/>
      <c r="BD13" s="414"/>
      <c r="BE13" s="414"/>
      <c r="BF13" s="414"/>
      <c r="BG13" s="414"/>
      <c r="BH13" s="414"/>
      <c r="BI13" s="414"/>
      <c r="BJ13" s="414"/>
      <c r="BK13" s="414"/>
      <c r="BL13" s="414"/>
      <c r="BM13" s="415"/>
      <c r="BN13" s="416">
        <v>307643</v>
      </c>
      <c r="BO13" s="417"/>
      <c r="BP13" s="417"/>
      <c r="BQ13" s="417"/>
      <c r="BR13" s="417"/>
      <c r="BS13" s="417"/>
      <c r="BT13" s="417"/>
      <c r="BU13" s="418"/>
      <c r="BV13" s="416">
        <v>357805</v>
      </c>
      <c r="BW13" s="417"/>
      <c r="BX13" s="417"/>
      <c r="BY13" s="417"/>
      <c r="BZ13" s="417"/>
      <c r="CA13" s="417"/>
      <c r="CB13" s="417"/>
      <c r="CC13" s="418"/>
      <c r="CD13" s="419" t="s">
        <v>127</v>
      </c>
      <c r="CE13" s="420"/>
      <c r="CF13" s="420"/>
      <c r="CG13" s="420"/>
      <c r="CH13" s="420"/>
      <c r="CI13" s="420"/>
      <c r="CJ13" s="420"/>
      <c r="CK13" s="420"/>
      <c r="CL13" s="420"/>
      <c r="CM13" s="420"/>
      <c r="CN13" s="420"/>
      <c r="CO13" s="420"/>
      <c r="CP13" s="420"/>
      <c r="CQ13" s="420"/>
      <c r="CR13" s="420"/>
      <c r="CS13" s="421"/>
      <c r="CT13" s="382">
        <v>15.2</v>
      </c>
      <c r="CU13" s="383"/>
      <c r="CV13" s="383"/>
      <c r="CW13" s="383"/>
      <c r="CX13" s="383"/>
      <c r="CY13" s="383"/>
      <c r="CZ13" s="383"/>
      <c r="DA13" s="384"/>
      <c r="DB13" s="382">
        <v>15.6</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57082</v>
      </c>
      <c r="S14" s="467"/>
      <c r="T14" s="467"/>
      <c r="U14" s="467"/>
      <c r="V14" s="468"/>
      <c r="W14" s="375"/>
      <c r="X14" s="376"/>
      <c r="Y14" s="376"/>
      <c r="Z14" s="376"/>
      <c r="AA14" s="376"/>
      <c r="AB14" s="365"/>
      <c r="AC14" s="469">
        <v>6.2</v>
      </c>
      <c r="AD14" s="470"/>
      <c r="AE14" s="470"/>
      <c r="AF14" s="470"/>
      <c r="AG14" s="471"/>
      <c r="AH14" s="469">
        <v>6.8</v>
      </c>
      <c r="AI14" s="470"/>
      <c r="AJ14" s="470"/>
      <c r="AK14" s="470"/>
      <c r="AL14" s="472"/>
      <c r="AM14" s="408"/>
      <c r="AN14" s="409"/>
      <c r="AO14" s="409"/>
      <c r="AP14" s="409"/>
      <c r="AQ14" s="409"/>
      <c r="AR14" s="409"/>
      <c r="AS14" s="409"/>
      <c r="AT14" s="410"/>
      <c r="AU14" s="411"/>
      <c r="AV14" s="412"/>
      <c r="AW14" s="412"/>
      <c r="AX14" s="412"/>
      <c r="AY14" s="413"/>
      <c r="AZ14" s="414"/>
      <c r="BA14" s="414"/>
      <c r="BB14" s="414"/>
      <c r="BC14" s="414"/>
      <c r="BD14" s="414"/>
      <c r="BE14" s="414"/>
      <c r="BF14" s="414"/>
      <c r="BG14" s="414"/>
      <c r="BH14" s="414"/>
      <c r="BI14" s="414"/>
      <c r="BJ14" s="414"/>
      <c r="BK14" s="414"/>
      <c r="BL14" s="414"/>
      <c r="BM14" s="415"/>
      <c r="BN14" s="416"/>
      <c r="BO14" s="417"/>
      <c r="BP14" s="417"/>
      <c r="BQ14" s="417"/>
      <c r="BR14" s="417"/>
      <c r="BS14" s="417"/>
      <c r="BT14" s="417"/>
      <c r="BU14" s="418"/>
      <c r="BV14" s="416"/>
      <c r="BW14" s="417"/>
      <c r="BX14" s="417"/>
      <c r="BY14" s="417"/>
      <c r="BZ14" s="417"/>
      <c r="CA14" s="417"/>
      <c r="CB14" s="417"/>
      <c r="CC14" s="418"/>
      <c r="CD14" s="477" t="s">
        <v>129</v>
      </c>
      <c r="CE14" s="478"/>
      <c r="CF14" s="478"/>
      <c r="CG14" s="478"/>
      <c r="CH14" s="478"/>
      <c r="CI14" s="478"/>
      <c r="CJ14" s="478"/>
      <c r="CK14" s="478"/>
      <c r="CL14" s="478"/>
      <c r="CM14" s="478"/>
      <c r="CN14" s="478"/>
      <c r="CO14" s="478"/>
      <c r="CP14" s="478"/>
      <c r="CQ14" s="478"/>
      <c r="CR14" s="478"/>
      <c r="CS14" s="479"/>
      <c r="CT14" s="480">
        <v>113</v>
      </c>
      <c r="CU14" s="481"/>
      <c r="CV14" s="481"/>
      <c r="CW14" s="481"/>
      <c r="CX14" s="481"/>
      <c r="CY14" s="481"/>
      <c r="CZ14" s="481"/>
      <c r="DA14" s="482"/>
      <c r="DB14" s="480">
        <v>122.1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56616</v>
      </c>
      <c r="S15" s="467"/>
      <c r="T15" s="467"/>
      <c r="U15" s="467"/>
      <c r="V15" s="468"/>
      <c r="W15" s="395" t="s">
        <v>130</v>
      </c>
      <c r="X15" s="396"/>
      <c r="Y15" s="396"/>
      <c r="Z15" s="396"/>
      <c r="AA15" s="396"/>
      <c r="AB15" s="386"/>
      <c r="AC15" s="436">
        <v>7348</v>
      </c>
      <c r="AD15" s="437"/>
      <c r="AE15" s="437"/>
      <c r="AF15" s="437"/>
      <c r="AG15" s="476"/>
      <c r="AH15" s="436">
        <v>8652</v>
      </c>
      <c r="AI15" s="437"/>
      <c r="AJ15" s="437"/>
      <c r="AK15" s="437"/>
      <c r="AL15" s="438"/>
      <c r="AM15" s="408"/>
      <c r="AN15" s="409"/>
      <c r="AO15" s="409"/>
      <c r="AP15" s="409"/>
      <c r="AQ15" s="409"/>
      <c r="AR15" s="409"/>
      <c r="AS15" s="409"/>
      <c r="AT15" s="410"/>
      <c r="AU15" s="411"/>
      <c r="AV15" s="412"/>
      <c r="AW15" s="412"/>
      <c r="AX15" s="412"/>
      <c r="AY15" s="345" t="s">
        <v>131</v>
      </c>
      <c r="AZ15" s="346"/>
      <c r="BA15" s="346"/>
      <c r="BB15" s="346"/>
      <c r="BC15" s="346"/>
      <c r="BD15" s="346"/>
      <c r="BE15" s="346"/>
      <c r="BF15" s="346"/>
      <c r="BG15" s="346"/>
      <c r="BH15" s="346"/>
      <c r="BI15" s="346"/>
      <c r="BJ15" s="346"/>
      <c r="BK15" s="346"/>
      <c r="BL15" s="346"/>
      <c r="BM15" s="347"/>
      <c r="BN15" s="348">
        <v>6423978</v>
      </c>
      <c r="BO15" s="349"/>
      <c r="BP15" s="349"/>
      <c r="BQ15" s="349"/>
      <c r="BR15" s="349"/>
      <c r="BS15" s="349"/>
      <c r="BT15" s="349"/>
      <c r="BU15" s="350"/>
      <c r="BV15" s="348">
        <v>6475449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86"/>
      <c r="N16" s="486"/>
      <c r="O16" s="486"/>
      <c r="P16" s="486"/>
      <c r="Q16" s="487"/>
      <c r="R16" s="488" t="s">
        <v>134</v>
      </c>
      <c r="S16" s="489"/>
      <c r="T16" s="489"/>
      <c r="U16" s="489"/>
      <c r="V16" s="490"/>
      <c r="W16" s="375"/>
      <c r="X16" s="376"/>
      <c r="Y16" s="376"/>
      <c r="Z16" s="376"/>
      <c r="AA16" s="376"/>
      <c r="AB16" s="365"/>
      <c r="AC16" s="469">
        <v>26.1</v>
      </c>
      <c r="AD16" s="470"/>
      <c r="AE16" s="470"/>
      <c r="AF16" s="470"/>
      <c r="AG16" s="471"/>
      <c r="AH16" s="469">
        <v>27.5</v>
      </c>
      <c r="AI16" s="470"/>
      <c r="AJ16" s="470"/>
      <c r="AK16" s="470"/>
      <c r="AL16" s="472"/>
      <c r="AM16" s="408"/>
      <c r="AN16" s="409"/>
      <c r="AO16" s="409"/>
      <c r="AP16" s="409"/>
      <c r="AQ16" s="409"/>
      <c r="AR16" s="409"/>
      <c r="AS16" s="409"/>
      <c r="AT16" s="410"/>
      <c r="AU16" s="411"/>
      <c r="AV16" s="412"/>
      <c r="AW16" s="412"/>
      <c r="AX16" s="412"/>
      <c r="AY16" s="413" t="s">
        <v>135</v>
      </c>
      <c r="AZ16" s="414"/>
      <c r="BA16" s="414"/>
      <c r="BB16" s="414"/>
      <c r="BC16" s="414"/>
      <c r="BD16" s="414"/>
      <c r="BE16" s="414"/>
      <c r="BF16" s="414"/>
      <c r="BG16" s="414"/>
      <c r="BH16" s="414"/>
      <c r="BI16" s="414"/>
      <c r="BJ16" s="414"/>
      <c r="BK16" s="414"/>
      <c r="BL16" s="414"/>
      <c r="BM16" s="415"/>
      <c r="BN16" s="416">
        <v>14960345</v>
      </c>
      <c r="BO16" s="417"/>
      <c r="BP16" s="417"/>
      <c r="BQ16" s="417"/>
      <c r="BR16" s="417"/>
      <c r="BS16" s="417"/>
      <c r="BT16" s="417"/>
      <c r="BU16" s="418"/>
      <c r="BV16" s="416">
        <v>14775151</v>
      </c>
      <c r="BW16" s="417"/>
      <c r="BX16" s="417"/>
      <c r="BY16" s="417"/>
      <c r="BZ16" s="417"/>
      <c r="CA16" s="417"/>
      <c r="CB16" s="417"/>
      <c r="CC16" s="418"/>
      <c r="CD16" s="152"/>
      <c r="CE16" s="494"/>
      <c r="CF16" s="494"/>
      <c r="CG16" s="494"/>
      <c r="CH16" s="494"/>
      <c r="CI16" s="494"/>
      <c r="CJ16" s="494"/>
      <c r="CK16" s="494"/>
      <c r="CL16" s="494"/>
      <c r="CM16" s="494"/>
      <c r="CN16" s="494"/>
      <c r="CO16" s="494"/>
      <c r="CP16" s="494"/>
      <c r="CQ16" s="494"/>
      <c r="CR16" s="494"/>
      <c r="CS16" s="495"/>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91" t="s">
        <v>136</v>
      </c>
      <c r="N17" s="492"/>
      <c r="O17" s="492"/>
      <c r="P17" s="492"/>
      <c r="Q17" s="493"/>
      <c r="R17" s="488" t="s">
        <v>137</v>
      </c>
      <c r="S17" s="489"/>
      <c r="T17" s="489"/>
      <c r="U17" s="489"/>
      <c r="V17" s="490"/>
      <c r="W17" s="395" t="s">
        <v>138</v>
      </c>
      <c r="X17" s="396"/>
      <c r="Y17" s="396"/>
      <c r="Z17" s="396"/>
      <c r="AA17" s="396"/>
      <c r="AB17" s="386"/>
      <c r="AC17" s="436">
        <v>19043</v>
      </c>
      <c r="AD17" s="437"/>
      <c r="AE17" s="437"/>
      <c r="AF17" s="437"/>
      <c r="AG17" s="476"/>
      <c r="AH17" s="436">
        <v>20492</v>
      </c>
      <c r="AI17" s="437"/>
      <c r="AJ17" s="437"/>
      <c r="AK17" s="437"/>
      <c r="AL17" s="438"/>
      <c r="AM17" s="408"/>
      <c r="AN17" s="409"/>
      <c r="AO17" s="409"/>
      <c r="AP17" s="409"/>
      <c r="AQ17" s="409"/>
      <c r="AR17" s="409"/>
      <c r="AS17" s="409"/>
      <c r="AT17" s="410"/>
      <c r="AU17" s="411"/>
      <c r="AV17" s="412"/>
      <c r="AW17" s="412"/>
      <c r="AX17" s="412"/>
      <c r="AY17" s="413" t="s">
        <v>139</v>
      </c>
      <c r="AZ17" s="414"/>
      <c r="BA17" s="414"/>
      <c r="BB17" s="414"/>
      <c r="BC17" s="414"/>
      <c r="BD17" s="414"/>
      <c r="BE17" s="414"/>
      <c r="BF17" s="414"/>
      <c r="BG17" s="414"/>
      <c r="BH17" s="414"/>
      <c r="BI17" s="414"/>
      <c r="BJ17" s="414"/>
      <c r="BK17" s="414"/>
      <c r="BL17" s="414"/>
      <c r="BM17" s="415"/>
      <c r="BN17" s="416">
        <v>8223114</v>
      </c>
      <c r="BO17" s="417"/>
      <c r="BP17" s="417"/>
      <c r="BQ17" s="417"/>
      <c r="BR17" s="417"/>
      <c r="BS17" s="417"/>
      <c r="BT17" s="417"/>
      <c r="BU17" s="418"/>
      <c r="BV17" s="416">
        <v>8341039</v>
      </c>
      <c r="BW17" s="417"/>
      <c r="BX17" s="417"/>
      <c r="BY17" s="417"/>
      <c r="BZ17" s="417"/>
      <c r="CA17" s="417"/>
      <c r="CB17" s="417"/>
      <c r="CC17" s="418"/>
      <c r="CD17" s="152"/>
      <c r="CE17" s="494"/>
      <c r="CF17" s="494"/>
      <c r="CG17" s="494"/>
      <c r="CH17" s="494"/>
      <c r="CI17" s="494"/>
      <c r="CJ17" s="494"/>
      <c r="CK17" s="494"/>
      <c r="CL17" s="494"/>
      <c r="CM17" s="494"/>
      <c r="CN17" s="494"/>
      <c r="CO17" s="494"/>
      <c r="CP17" s="494"/>
      <c r="CQ17" s="494"/>
      <c r="CR17" s="494"/>
      <c r="CS17" s="495"/>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318.32</v>
      </c>
      <c r="M18" s="498"/>
      <c r="N18" s="498"/>
      <c r="O18" s="498"/>
      <c r="P18" s="498"/>
      <c r="Q18" s="498"/>
      <c r="R18" s="499"/>
      <c r="S18" s="499"/>
      <c r="T18" s="499"/>
      <c r="U18" s="499"/>
      <c r="V18" s="500"/>
      <c r="W18" s="397"/>
      <c r="X18" s="398"/>
      <c r="Y18" s="398"/>
      <c r="Z18" s="398"/>
      <c r="AA18" s="398"/>
      <c r="AB18" s="389"/>
      <c r="AC18" s="501">
        <v>67.7</v>
      </c>
      <c r="AD18" s="502"/>
      <c r="AE18" s="502"/>
      <c r="AF18" s="502"/>
      <c r="AG18" s="503"/>
      <c r="AH18" s="501">
        <v>65.2</v>
      </c>
      <c r="AI18" s="502"/>
      <c r="AJ18" s="502"/>
      <c r="AK18" s="502"/>
      <c r="AL18" s="504"/>
      <c r="AM18" s="408"/>
      <c r="AN18" s="409"/>
      <c r="AO18" s="409"/>
      <c r="AP18" s="409"/>
      <c r="AQ18" s="409"/>
      <c r="AR18" s="409"/>
      <c r="AS18" s="409"/>
      <c r="AT18" s="410"/>
      <c r="AU18" s="411"/>
      <c r="AV18" s="412"/>
      <c r="AW18" s="412"/>
      <c r="AX18" s="412"/>
      <c r="AY18" s="413" t="s">
        <v>141</v>
      </c>
      <c r="AZ18" s="414"/>
      <c r="BA18" s="414"/>
      <c r="BB18" s="414"/>
      <c r="BC18" s="414"/>
      <c r="BD18" s="414"/>
      <c r="BE18" s="414"/>
      <c r="BF18" s="414"/>
      <c r="BG18" s="414"/>
      <c r="BH18" s="414"/>
      <c r="BI18" s="414"/>
      <c r="BJ18" s="414"/>
      <c r="BK18" s="414"/>
      <c r="BL18" s="414"/>
      <c r="BM18" s="415"/>
      <c r="BN18" s="416">
        <v>19622386</v>
      </c>
      <c r="BO18" s="417"/>
      <c r="BP18" s="417"/>
      <c r="BQ18" s="417"/>
      <c r="BR18" s="417"/>
      <c r="BS18" s="417"/>
      <c r="BT18" s="417"/>
      <c r="BU18" s="418"/>
      <c r="BV18" s="416">
        <v>19130082</v>
      </c>
      <c r="BW18" s="417"/>
      <c r="BX18" s="417"/>
      <c r="BY18" s="417"/>
      <c r="BZ18" s="417"/>
      <c r="CA18" s="417"/>
      <c r="CB18" s="417"/>
      <c r="CC18" s="418"/>
      <c r="CD18" s="152"/>
      <c r="CE18" s="494"/>
      <c r="CF18" s="494"/>
      <c r="CG18" s="494"/>
      <c r="CH18" s="494"/>
      <c r="CI18" s="494"/>
      <c r="CJ18" s="494"/>
      <c r="CK18" s="494"/>
      <c r="CL18" s="494"/>
      <c r="CM18" s="494"/>
      <c r="CN18" s="494"/>
      <c r="CO18" s="494"/>
      <c r="CP18" s="494"/>
      <c r="CQ18" s="494"/>
      <c r="CR18" s="494"/>
      <c r="CS18" s="495"/>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182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08"/>
      <c r="AN19" s="409"/>
      <c r="AO19" s="409"/>
      <c r="AP19" s="409"/>
      <c r="AQ19" s="409"/>
      <c r="AR19" s="409"/>
      <c r="AS19" s="409"/>
      <c r="AT19" s="410"/>
      <c r="AU19" s="411"/>
      <c r="AV19" s="412"/>
      <c r="AW19" s="412"/>
      <c r="AX19" s="412"/>
      <c r="AY19" s="413" t="s">
        <v>143</v>
      </c>
      <c r="AZ19" s="414"/>
      <c r="BA19" s="414"/>
      <c r="BB19" s="414"/>
      <c r="BC19" s="414"/>
      <c r="BD19" s="414"/>
      <c r="BE19" s="414"/>
      <c r="BF19" s="414"/>
      <c r="BG19" s="414"/>
      <c r="BH19" s="414"/>
      <c r="BI19" s="414"/>
      <c r="BJ19" s="414"/>
      <c r="BK19" s="414"/>
      <c r="BL19" s="414"/>
      <c r="BM19" s="415"/>
      <c r="BN19" s="416">
        <v>22852065</v>
      </c>
      <c r="BO19" s="417"/>
      <c r="BP19" s="417"/>
      <c r="BQ19" s="417"/>
      <c r="BR19" s="417"/>
      <c r="BS19" s="417"/>
      <c r="BT19" s="417"/>
      <c r="BU19" s="418"/>
      <c r="BV19" s="416">
        <v>23567153</v>
      </c>
      <c r="BW19" s="417"/>
      <c r="BX19" s="417"/>
      <c r="BY19" s="417"/>
      <c r="BZ19" s="417"/>
      <c r="CA19" s="417"/>
      <c r="CB19" s="417"/>
      <c r="CC19" s="418"/>
      <c r="CD19" s="152"/>
      <c r="CE19" s="494"/>
      <c r="CF19" s="494"/>
      <c r="CG19" s="494"/>
      <c r="CH19" s="494"/>
      <c r="CI19" s="494"/>
      <c r="CJ19" s="494"/>
      <c r="CK19" s="494"/>
      <c r="CL19" s="494"/>
      <c r="CM19" s="494"/>
      <c r="CN19" s="494"/>
      <c r="CO19" s="494"/>
      <c r="CP19" s="494"/>
      <c r="CQ19" s="494"/>
      <c r="CR19" s="494"/>
      <c r="CS19" s="495"/>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20944</v>
      </c>
      <c r="M20" s="505"/>
      <c r="N20" s="505"/>
      <c r="O20" s="505"/>
      <c r="P20" s="505"/>
      <c r="Q20" s="505"/>
      <c r="R20" s="506"/>
      <c r="S20" s="506"/>
      <c r="T20" s="506"/>
      <c r="U20" s="506"/>
      <c r="V20" s="507"/>
      <c r="W20" s="397"/>
      <c r="X20" s="398"/>
      <c r="Y20" s="398"/>
      <c r="Z20" s="398"/>
      <c r="AA20" s="398"/>
      <c r="AB20" s="398"/>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3"/>
      <c r="AZ20" s="414"/>
      <c r="BA20" s="414"/>
      <c r="BB20" s="414"/>
      <c r="BC20" s="414"/>
      <c r="BD20" s="414"/>
      <c r="BE20" s="414"/>
      <c r="BF20" s="414"/>
      <c r="BG20" s="414"/>
      <c r="BH20" s="414"/>
      <c r="BI20" s="414"/>
      <c r="BJ20" s="414"/>
      <c r="BK20" s="414"/>
      <c r="BL20" s="414"/>
      <c r="BM20" s="415"/>
      <c r="BN20" s="416"/>
      <c r="BO20" s="417"/>
      <c r="BP20" s="417"/>
      <c r="BQ20" s="417"/>
      <c r="BR20" s="417"/>
      <c r="BS20" s="417"/>
      <c r="BT20" s="417"/>
      <c r="BU20" s="418"/>
      <c r="BV20" s="416"/>
      <c r="BW20" s="417"/>
      <c r="BX20" s="417"/>
      <c r="BY20" s="417"/>
      <c r="BZ20" s="417"/>
      <c r="CA20" s="417"/>
      <c r="CB20" s="417"/>
      <c r="CC20" s="418"/>
      <c r="CD20" s="152"/>
      <c r="CE20" s="494"/>
      <c r="CF20" s="494"/>
      <c r="CG20" s="494"/>
      <c r="CH20" s="494"/>
      <c r="CI20" s="494"/>
      <c r="CJ20" s="494"/>
      <c r="CK20" s="494"/>
      <c r="CL20" s="494"/>
      <c r="CM20" s="494"/>
      <c r="CN20" s="494"/>
      <c r="CO20" s="494"/>
      <c r="CP20" s="494"/>
      <c r="CQ20" s="494"/>
      <c r="CR20" s="494"/>
      <c r="CS20" s="495"/>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3"/>
      <c r="AZ21" s="414"/>
      <c r="BA21" s="414"/>
      <c r="BB21" s="414"/>
      <c r="BC21" s="414"/>
      <c r="BD21" s="414"/>
      <c r="BE21" s="414"/>
      <c r="BF21" s="414"/>
      <c r="BG21" s="414"/>
      <c r="BH21" s="414"/>
      <c r="BI21" s="414"/>
      <c r="BJ21" s="414"/>
      <c r="BK21" s="414"/>
      <c r="BL21" s="414"/>
      <c r="BM21" s="415"/>
      <c r="BN21" s="416"/>
      <c r="BO21" s="417"/>
      <c r="BP21" s="417"/>
      <c r="BQ21" s="417"/>
      <c r="BR21" s="417"/>
      <c r="BS21" s="417"/>
      <c r="BT21" s="417"/>
      <c r="BU21" s="418"/>
      <c r="BV21" s="416"/>
      <c r="BW21" s="417"/>
      <c r="BX21" s="417"/>
      <c r="BY21" s="417"/>
      <c r="BZ21" s="417"/>
      <c r="CA21" s="417"/>
      <c r="CB21" s="417"/>
      <c r="CC21" s="418"/>
      <c r="CD21" s="152"/>
      <c r="CE21" s="494"/>
      <c r="CF21" s="494"/>
      <c r="CG21" s="494"/>
      <c r="CH21" s="494"/>
      <c r="CI21" s="494"/>
      <c r="CJ21" s="494"/>
      <c r="CK21" s="494"/>
      <c r="CL21" s="494"/>
      <c r="CM21" s="494"/>
      <c r="CN21" s="494"/>
      <c r="CO21" s="494"/>
      <c r="CP21" s="494"/>
      <c r="CQ21" s="494"/>
      <c r="CR21" s="494"/>
      <c r="CS21" s="495"/>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1" t="s">
        <v>1</v>
      </c>
      <c r="F22" s="396"/>
      <c r="G22" s="396"/>
      <c r="H22" s="396"/>
      <c r="I22" s="396"/>
      <c r="J22" s="396"/>
      <c r="K22" s="386"/>
      <c r="L22" s="391" t="s">
        <v>147</v>
      </c>
      <c r="M22" s="396"/>
      <c r="N22" s="396"/>
      <c r="O22" s="396"/>
      <c r="P22" s="386"/>
      <c r="Q22" s="524" t="s">
        <v>148</v>
      </c>
      <c r="R22" s="525"/>
      <c r="S22" s="525"/>
      <c r="T22" s="525"/>
      <c r="U22" s="525"/>
      <c r="V22" s="526"/>
      <c r="W22" s="530" t="s">
        <v>149</v>
      </c>
      <c r="X22" s="516"/>
      <c r="Y22" s="517"/>
      <c r="Z22" s="391" t="s">
        <v>1</v>
      </c>
      <c r="AA22" s="396"/>
      <c r="AB22" s="396"/>
      <c r="AC22" s="396"/>
      <c r="AD22" s="396"/>
      <c r="AE22" s="396"/>
      <c r="AF22" s="396"/>
      <c r="AG22" s="386"/>
      <c r="AH22" s="535" t="s">
        <v>150</v>
      </c>
      <c r="AI22" s="396"/>
      <c r="AJ22" s="396"/>
      <c r="AK22" s="396"/>
      <c r="AL22" s="386"/>
      <c r="AM22" s="535" t="s">
        <v>151</v>
      </c>
      <c r="AN22" s="536"/>
      <c r="AO22" s="536"/>
      <c r="AP22" s="536"/>
      <c r="AQ22" s="536"/>
      <c r="AR22" s="537"/>
      <c r="AS22" s="524" t="s">
        <v>148</v>
      </c>
      <c r="AT22" s="525"/>
      <c r="AU22" s="525"/>
      <c r="AV22" s="525"/>
      <c r="AW22" s="525"/>
      <c r="AX22" s="541"/>
      <c r="AY22" s="543"/>
      <c r="AZ22" s="544"/>
      <c r="BA22" s="544"/>
      <c r="BB22" s="544"/>
      <c r="BC22" s="544"/>
      <c r="BD22" s="544"/>
      <c r="BE22" s="544"/>
      <c r="BF22" s="544"/>
      <c r="BG22" s="544"/>
      <c r="BH22" s="544"/>
      <c r="BI22" s="544"/>
      <c r="BJ22" s="544"/>
      <c r="BK22" s="544"/>
      <c r="BL22" s="544"/>
      <c r="BM22" s="545"/>
      <c r="BN22" s="546"/>
      <c r="BO22" s="547"/>
      <c r="BP22" s="547"/>
      <c r="BQ22" s="547"/>
      <c r="BR22" s="547"/>
      <c r="BS22" s="547"/>
      <c r="BT22" s="547"/>
      <c r="BU22" s="548"/>
      <c r="BV22" s="546"/>
      <c r="BW22" s="547"/>
      <c r="BX22" s="547"/>
      <c r="BY22" s="547"/>
      <c r="BZ22" s="547"/>
      <c r="CA22" s="547"/>
      <c r="CB22" s="547"/>
      <c r="CC22" s="548"/>
      <c r="CD22" s="152"/>
      <c r="CE22" s="494"/>
      <c r="CF22" s="494"/>
      <c r="CG22" s="494"/>
      <c r="CH22" s="494"/>
      <c r="CI22" s="494"/>
      <c r="CJ22" s="494"/>
      <c r="CK22" s="494"/>
      <c r="CL22" s="494"/>
      <c r="CM22" s="494"/>
      <c r="CN22" s="494"/>
      <c r="CO22" s="494"/>
      <c r="CP22" s="494"/>
      <c r="CQ22" s="494"/>
      <c r="CR22" s="494"/>
      <c r="CS22" s="495"/>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38"/>
      <c r="AN23" s="539"/>
      <c r="AO23" s="539"/>
      <c r="AP23" s="539"/>
      <c r="AQ23" s="539"/>
      <c r="AR23" s="540"/>
      <c r="AS23" s="527"/>
      <c r="AT23" s="528"/>
      <c r="AU23" s="528"/>
      <c r="AV23" s="528"/>
      <c r="AW23" s="528"/>
      <c r="AX23" s="542"/>
      <c r="AY23" s="345" t="s">
        <v>152</v>
      </c>
      <c r="AZ23" s="346"/>
      <c r="BA23" s="346"/>
      <c r="BB23" s="346"/>
      <c r="BC23" s="346"/>
      <c r="BD23" s="346"/>
      <c r="BE23" s="346"/>
      <c r="BF23" s="346"/>
      <c r="BG23" s="346"/>
      <c r="BH23" s="346"/>
      <c r="BI23" s="346"/>
      <c r="BJ23" s="346"/>
      <c r="BK23" s="346"/>
      <c r="BL23" s="346"/>
      <c r="BM23" s="347"/>
      <c r="BN23" s="416">
        <v>49583022</v>
      </c>
      <c r="BO23" s="417"/>
      <c r="BP23" s="417"/>
      <c r="BQ23" s="417"/>
      <c r="BR23" s="417"/>
      <c r="BS23" s="417"/>
      <c r="BT23" s="417"/>
      <c r="BU23" s="418"/>
      <c r="BV23" s="416">
        <v>50142657</v>
      </c>
      <c r="BW23" s="417"/>
      <c r="BX23" s="417"/>
      <c r="BY23" s="417"/>
      <c r="BZ23" s="417"/>
      <c r="CA23" s="417"/>
      <c r="CB23" s="417"/>
      <c r="CC23" s="418"/>
      <c r="CD23" s="152"/>
      <c r="CE23" s="494"/>
      <c r="CF23" s="494"/>
      <c r="CG23" s="494"/>
      <c r="CH23" s="494"/>
      <c r="CI23" s="494"/>
      <c r="CJ23" s="494"/>
      <c r="CK23" s="494"/>
      <c r="CL23" s="494"/>
      <c r="CM23" s="494"/>
      <c r="CN23" s="494"/>
      <c r="CO23" s="494"/>
      <c r="CP23" s="494"/>
      <c r="CQ23" s="494"/>
      <c r="CR23" s="494"/>
      <c r="CS23" s="495"/>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09"/>
      <c r="G24" s="409"/>
      <c r="H24" s="409"/>
      <c r="I24" s="409"/>
      <c r="J24" s="409"/>
      <c r="K24" s="410"/>
      <c r="L24" s="436">
        <v>1</v>
      </c>
      <c r="M24" s="437"/>
      <c r="N24" s="437"/>
      <c r="O24" s="437"/>
      <c r="P24" s="476"/>
      <c r="Q24" s="436">
        <v>9200</v>
      </c>
      <c r="R24" s="437"/>
      <c r="S24" s="437"/>
      <c r="T24" s="437"/>
      <c r="U24" s="437"/>
      <c r="V24" s="476"/>
      <c r="W24" s="531"/>
      <c r="X24" s="519"/>
      <c r="Y24" s="520"/>
      <c r="Z24" s="435" t="s">
        <v>154</v>
      </c>
      <c r="AA24" s="409"/>
      <c r="AB24" s="409"/>
      <c r="AC24" s="409"/>
      <c r="AD24" s="409"/>
      <c r="AE24" s="409"/>
      <c r="AF24" s="409"/>
      <c r="AG24" s="410"/>
      <c r="AH24" s="436">
        <v>671</v>
      </c>
      <c r="AI24" s="437"/>
      <c r="AJ24" s="437"/>
      <c r="AK24" s="437"/>
      <c r="AL24" s="476"/>
      <c r="AM24" s="436">
        <v>1986831</v>
      </c>
      <c r="AN24" s="437"/>
      <c r="AO24" s="437"/>
      <c r="AP24" s="437"/>
      <c r="AQ24" s="437"/>
      <c r="AR24" s="476"/>
      <c r="AS24" s="436">
        <v>2961</v>
      </c>
      <c r="AT24" s="437"/>
      <c r="AU24" s="437"/>
      <c r="AV24" s="437"/>
      <c r="AW24" s="437"/>
      <c r="AX24" s="438"/>
      <c r="AY24" s="543" t="s">
        <v>155</v>
      </c>
      <c r="AZ24" s="544"/>
      <c r="BA24" s="544"/>
      <c r="BB24" s="544"/>
      <c r="BC24" s="544"/>
      <c r="BD24" s="544"/>
      <c r="BE24" s="544"/>
      <c r="BF24" s="544"/>
      <c r="BG24" s="544"/>
      <c r="BH24" s="544"/>
      <c r="BI24" s="544"/>
      <c r="BJ24" s="544"/>
      <c r="BK24" s="544"/>
      <c r="BL24" s="544"/>
      <c r="BM24" s="545"/>
      <c r="BN24" s="416">
        <v>18174852</v>
      </c>
      <c r="BO24" s="417"/>
      <c r="BP24" s="417"/>
      <c r="BQ24" s="417"/>
      <c r="BR24" s="417"/>
      <c r="BS24" s="417"/>
      <c r="BT24" s="417"/>
      <c r="BU24" s="418"/>
      <c r="BV24" s="416">
        <v>19855131</v>
      </c>
      <c r="BW24" s="417"/>
      <c r="BX24" s="417"/>
      <c r="BY24" s="417"/>
      <c r="BZ24" s="417"/>
      <c r="CA24" s="417"/>
      <c r="CB24" s="417"/>
      <c r="CC24" s="418"/>
      <c r="CD24" s="152"/>
      <c r="CE24" s="494"/>
      <c r="CF24" s="494"/>
      <c r="CG24" s="494"/>
      <c r="CH24" s="494"/>
      <c r="CI24" s="494"/>
      <c r="CJ24" s="494"/>
      <c r="CK24" s="494"/>
      <c r="CL24" s="494"/>
      <c r="CM24" s="494"/>
      <c r="CN24" s="494"/>
      <c r="CO24" s="494"/>
      <c r="CP24" s="494"/>
      <c r="CQ24" s="494"/>
      <c r="CR24" s="494"/>
      <c r="CS24" s="495"/>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09"/>
      <c r="G25" s="409"/>
      <c r="H25" s="409"/>
      <c r="I25" s="409"/>
      <c r="J25" s="409"/>
      <c r="K25" s="410"/>
      <c r="L25" s="436">
        <v>1</v>
      </c>
      <c r="M25" s="437"/>
      <c r="N25" s="437"/>
      <c r="O25" s="437"/>
      <c r="P25" s="476"/>
      <c r="Q25" s="436">
        <v>7400</v>
      </c>
      <c r="R25" s="437"/>
      <c r="S25" s="437"/>
      <c r="T25" s="437"/>
      <c r="U25" s="437"/>
      <c r="V25" s="476"/>
      <c r="W25" s="531"/>
      <c r="X25" s="519"/>
      <c r="Y25" s="520"/>
      <c r="Z25" s="435" t="s">
        <v>157</v>
      </c>
      <c r="AA25" s="409"/>
      <c r="AB25" s="409"/>
      <c r="AC25" s="409"/>
      <c r="AD25" s="409"/>
      <c r="AE25" s="409"/>
      <c r="AF25" s="409"/>
      <c r="AG25" s="410"/>
      <c r="AH25" s="436">
        <v>138</v>
      </c>
      <c r="AI25" s="437"/>
      <c r="AJ25" s="437"/>
      <c r="AK25" s="437"/>
      <c r="AL25" s="476"/>
      <c r="AM25" s="436">
        <v>353970</v>
      </c>
      <c r="AN25" s="437"/>
      <c r="AO25" s="437"/>
      <c r="AP25" s="437"/>
      <c r="AQ25" s="437"/>
      <c r="AR25" s="476"/>
      <c r="AS25" s="436">
        <v>2565</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1655600</v>
      </c>
      <c r="BO25" s="349"/>
      <c r="BP25" s="349"/>
      <c r="BQ25" s="349"/>
      <c r="BR25" s="349"/>
      <c r="BS25" s="349"/>
      <c r="BT25" s="349"/>
      <c r="BU25" s="350"/>
      <c r="BV25" s="348">
        <v>2636877</v>
      </c>
      <c r="BW25" s="349"/>
      <c r="BX25" s="349"/>
      <c r="BY25" s="349"/>
      <c r="BZ25" s="349"/>
      <c r="CA25" s="349"/>
      <c r="CB25" s="349"/>
      <c r="CC25" s="350"/>
      <c r="CD25" s="152"/>
      <c r="CE25" s="494"/>
      <c r="CF25" s="494"/>
      <c r="CG25" s="494"/>
      <c r="CH25" s="494"/>
      <c r="CI25" s="494"/>
      <c r="CJ25" s="494"/>
      <c r="CK25" s="494"/>
      <c r="CL25" s="494"/>
      <c r="CM25" s="494"/>
      <c r="CN25" s="494"/>
      <c r="CO25" s="494"/>
      <c r="CP25" s="494"/>
      <c r="CQ25" s="494"/>
      <c r="CR25" s="494"/>
      <c r="CS25" s="495"/>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09"/>
      <c r="G26" s="409"/>
      <c r="H26" s="409"/>
      <c r="I26" s="409"/>
      <c r="J26" s="409"/>
      <c r="K26" s="410"/>
      <c r="L26" s="436">
        <v>1</v>
      </c>
      <c r="M26" s="437"/>
      <c r="N26" s="437"/>
      <c r="O26" s="437"/>
      <c r="P26" s="476"/>
      <c r="Q26" s="436">
        <v>6400</v>
      </c>
      <c r="R26" s="437"/>
      <c r="S26" s="437"/>
      <c r="T26" s="437"/>
      <c r="U26" s="437"/>
      <c r="V26" s="476"/>
      <c r="W26" s="531"/>
      <c r="X26" s="519"/>
      <c r="Y26" s="520"/>
      <c r="Z26" s="435" t="s">
        <v>160</v>
      </c>
      <c r="AA26" s="549"/>
      <c r="AB26" s="549"/>
      <c r="AC26" s="549"/>
      <c r="AD26" s="549"/>
      <c r="AE26" s="549"/>
      <c r="AF26" s="549"/>
      <c r="AG26" s="550"/>
      <c r="AH26" s="436">
        <v>67</v>
      </c>
      <c r="AI26" s="437"/>
      <c r="AJ26" s="437"/>
      <c r="AK26" s="437"/>
      <c r="AL26" s="476"/>
      <c r="AM26" s="436">
        <v>192625</v>
      </c>
      <c r="AN26" s="437"/>
      <c r="AO26" s="437"/>
      <c r="AP26" s="437"/>
      <c r="AQ26" s="437"/>
      <c r="AR26" s="476"/>
      <c r="AS26" s="436">
        <v>2875</v>
      </c>
      <c r="AT26" s="437"/>
      <c r="AU26" s="437"/>
      <c r="AV26" s="437"/>
      <c r="AW26" s="437"/>
      <c r="AX26" s="438"/>
      <c r="AY26" s="419" t="s">
        <v>161</v>
      </c>
      <c r="AZ26" s="420"/>
      <c r="BA26" s="420"/>
      <c r="BB26" s="420"/>
      <c r="BC26" s="420"/>
      <c r="BD26" s="420"/>
      <c r="BE26" s="420"/>
      <c r="BF26" s="420"/>
      <c r="BG26" s="420"/>
      <c r="BH26" s="420"/>
      <c r="BI26" s="420"/>
      <c r="BJ26" s="420"/>
      <c r="BK26" s="420"/>
      <c r="BL26" s="420"/>
      <c r="BM26" s="421"/>
      <c r="BN26" s="416" t="s">
        <v>121</v>
      </c>
      <c r="BO26" s="417"/>
      <c r="BP26" s="417"/>
      <c r="BQ26" s="417"/>
      <c r="BR26" s="417"/>
      <c r="BS26" s="417"/>
      <c r="BT26" s="417"/>
      <c r="BU26" s="418"/>
      <c r="BV26" s="416" t="s">
        <v>121</v>
      </c>
      <c r="BW26" s="417"/>
      <c r="BX26" s="417"/>
      <c r="BY26" s="417"/>
      <c r="BZ26" s="417"/>
      <c r="CA26" s="417"/>
      <c r="CB26" s="417"/>
      <c r="CC26" s="418"/>
      <c r="CD26" s="152"/>
      <c r="CE26" s="494"/>
      <c r="CF26" s="494"/>
      <c r="CG26" s="494"/>
      <c r="CH26" s="494"/>
      <c r="CI26" s="494"/>
      <c r="CJ26" s="494"/>
      <c r="CK26" s="494"/>
      <c r="CL26" s="494"/>
      <c r="CM26" s="494"/>
      <c r="CN26" s="494"/>
      <c r="CO26" s="494"/>
      <c r="CP26" s="494"/>
      <c r="CQ26" s="494"/>
      <c r="CR26" s="494"/>
      <c r="CS26" s="495"/>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09"/>
      <c r="G27" s="409"/>
      <c r="H27" s="409"/>
      <c r="I27" s="409"/>
      <c r="J27" s="409"/>
      <c r="K27" s="410"/>
      <c r="L27" s="436">
        <v>1</v>
      </c>
      <c r="M27" s="437"/>
      <c r="N27" s="437"/>
      <c r="O27" s="437"/>
      <c r="P27" s="476"/>
      <c r="Q27" s="436">
        <v>5370</v>
      </c>
      <c r="R27" s="437"/>
      <c r="S27" s="437"/>
      <c r="T27" s="437"/>
      <c r="U27" s="437"/>
      <c r="V27" s="476"/>
      <c r="W27" s="531"/>
      <c r="X27" s="519"/>
      <c r="Y27" s="520"/>
      <c r="Z27" s="435" t="s">
        <v>163</v>
      </c>
      <c r="AA27" s="409"/>
      <c r="AB27" s="409"/>
      <c r="AC27" s="409"/>
      <c r="AD27" s="409"/>
      <c r="AE27" s="409"/>
      <c r="AF27" s="409"/>
      <c r="AG27" s="410"/>
      <c r="AH27" s="436" t="s">
        <v>121</v>
      </c>
      <c r="AI27" s="437"/>
      <c r="AJ27" s="437"/>
      <c r="AK27" s="437"/>
      <c r="AL27" s="476"/>
      <c r="AM27" s="436" t="s">
        <v>121</v>
      </c>
      <c r="AN27" s="437"/>
      <c r="AO27" s="437"/>
      <c r="AP27" s="437"/>
      <c r="AQ27" s="437"/>
      <c r="AR27" s="476"/>
      <c r="AS27" s="436" t="s">
        <v>121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46" t="s">
        <v>121</v>
      </c>
      <c r="BO27" s="547"/>
      <c r="BP27" s="547"/>
      <c r="BQ27" s="547"/>
      <c r="BR27" s="547"/>
      <c r="BS27" s="547"/>
      <c r="BT27" s="547"/>
      <c r="BU27" s="548"/>
      <c r="BV27" s="546" t="s">
        <v>121</v>
      </c>
      <c r="BW27" s="547"/>
      <c r="BX27" s="547"/>
      <c r="BY27" s="547"/>
      <c r="BZ27" s="547"/>
      <c r="CA27" s="547"/>
      <c r="CB27" s="547"/>
      <c r="CC27" s="548"/>
      <c r="CD27" s="154"/>
      <c r="CE27" s="494"/>
      <c r="CF27" s="494"/>
      <c r="CG27" s="494"/>
      <c r="CH27" s="494"/>
      <c r="CI27" s="494"/>
      <c r="CJ27" s="494"/>
      <c r="CK27" s="494"/>
      <c r="CL27" s="494"/>
      <c r="CM27" s="494"/>
      <c r="CN27" s="494"/>
      <c r="CO27" s="494"/>
      <c r="CP27" s="494"/>
      <c r="CQ27" s="494"/>
      <c r="CR27" s="494"/>
      <c r="CS27" s="495"/>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09"/>
      <c r="G28" s="409"/>
      <c r="H28" s="409"/>
      <c r="I28" s="409"/>
      <c r="J28" s="409"/>
      <c r="K28" s="410"/>
      <c r="L28" s="436">
        <v>1</v>
      </c>
      <c r="M28" s="437"/>
      <c r="N28" s="437"/>
      <c r="O28" s="437"/>
      <c r="P28" s="476"/>
      <c r="Q28" s="436">
        <v>4280</v>
      </c>
      <c r="R28" s="437"/>
      <c r="S28" s="437"/>
      <c r="T28" s="437"/>
      <c r="U28" s="437"/>
      <c r="V28" s="476"/>
      <c r="W28" s="531"/>
      <c r="X28" s="519"/>
      <c r="Y28" s="520"/>
      <c r="Z28" s="435" t="s">
        <v>166</v>
      </c>
      <c r="AA28" s="409"/>
      <c r="AB28" s="409"/>
      <c r="AC28" s="409"/>
      <c r="AD28" s="409"/>
      <c r="AE28" s="409"/>
      <c r="AF28" s="409"/>
      <c r="AG28" s="410"/>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5163476</v>
      </c>
      <c r="BO28" s="349"/>
      <c r="BP28" s="349"/>
      <c r="BQ28" s="349"/>
      <c r="BR28" s="349"/>
      <c r="BS28" s="349"/>
      <c r="BT28" s="349"/>
      <c r="BU28" s="350"/>
      <c r="BV28" s="348">
        <v>4847476</v>
      </c>
      <c r="BW28" s="349"/>
      <c r="BX28" s="349"/>
      <c r="BY28" s="349"/>
      <c r="BZ28" s="349"/>
      <c r="CA28" s="349"/>
      <c r="CB28" s="349"/>
      <c r="CC28" s="350"/>
      <c r="CD28" s="152"/>
      <c r="CE28" s="494"/>
      <c r="CF28" s="494"/>
      <c r="CG28" s="494"/>
      <c r="CH28" s="494"/>
      <c r="CI28" s="494"/>
      <c r="CJ28" s="494"/>
      <c r="CK28" s="494"/>
      <c r="CL28" s="494"/>
      <c r="CM28" s="494"/>
      <c r="CN28" s="494"/>
      <c r="CO28" s="494"/>
      <c r="CP28" s="494"/>
      <c r="CQ28" s="494"/>
      <c r="CR28" s="494"/>
      <c r="CS28" s="495"/>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09"/>
      <c r="G29" s="409"/>
      <c r="H29" s="409"/>
      <c r="I29" s="409"/>
      <c r="J29" s="409"/>
      <c r="K29" s="410"/>
      <c r="L29" s="436">
        <v>20</v>
      </c>
      <c r="M29" s="437"/>
      <c r="N29" s="437"/>
      <c r="O29" s="437"/>
      <c r="P29" s="476"/>
      <c r="Q29" s="436">
        <v>4010</v>
      </c>
      <c r="R29" s="437"/>
      <c r="S29" s="437"/>
      <c r="T29" s="437"/>
      <c r="U29" s="437"/>
      <c r="V29" s="476"/>
      <c r="W29" s="532"/>
      <c r="X29" s="533"/>
      <c r="Y29" s="534"/>
      <c r="Z29" s="435" t="s">
        <v>170</v>
      </c>
      <c r="AA29" s="409"/>
      <c r="AB29" s="409"/>
      <c r="AC29" s="409"/>
      <c r="AD29" s="409"/>
      <c r="AE29" s="409"/>
      <c r="AF29" s="409"/>
      <c r="AG29" s="410"/>
      <c r="AH29" s="436">
        <v>671</v>
      </c>
      <c r="AI29" s="437"/>
      <c r="AJ29" s="437"/>
      <c r="AK29" s="437"/>
      <c r="AL29" s="476"/>
      <c r="AM29" s="436">
        <v>1986831</v>
      </c>
      <c r="AN29" s="437"/>
      <c r="AO29" s="437"/>
      <c r="AP29" s="437"/>
      <c r="AQ29" s="437"/>
      <c r="AR29" s="476"/>
      <c r="AS29" s="436">
        <v>2961</v>
      </c>
      <c r="AT29" s="437"/>
      <c r="AU29" s="437"/>
      <c r="AV29" s="437"/>
      <c r="AW29" s="437"/>
      <c r="AX29" s="438"/>
      <c r="AY29" s="560"/>
      <c r="AZ29" s="561"/>
      <c r="BA29" s="561"/>
      <c r="BB29" s="562"/>
      <c r="BC29" s="413" t="s">
        <v>171</v>
      </c>
      <c r="BD29" s="414"/>
      <c r="BE29" s="414"/>
      <c r="BF29" s="414"/>
      <c r="BG29" s="414"/>
      <c r="BH29" s="414"/>
      <c r="BI29" s="414"/>
      <c r="BJ29" s="414"/>
      <c r="BK29" s="414"/>
      <c r="BL29" s="414"/>
      <c r="BM29" s="415"/>
      <c r="BN29" s="416">
        <v>1135529</v>
      </c>
      <c r="BO29" s="417"/>
      <c r="BP29" s="417"/>
      <c r="BQ29" s="417"/>
      <c r="BR29" s="417"/>
      <c r="BS29" s="417"/>
      <c r="BT29" s="417"/>
      <c r="BU29" s="418"/>
      <c r="BV29" s="416">
        <v>1135529</v>
      </c>
      <c r="BW29" s="417"/>
      <c r="BX29" s="417"/>
      <c r="BY29" s="417"/>
      <c r="BZ29" s="417"/>
      <c r="CA29" s="417"/>
      <c r="CB29" s="417"/>
      <c r="CC29" s="418"/>
      <c r="CD29" s="154"/>
      <c r="CE29" s="494"/>
      <c r="CF29" s="494"/>
      <c r="CG29" s="494"/>
      <c r="CH29" s="494"/>
      <c r="CI29" s="494"/>
      <c r="CJ29" s="494"/>
      <c r="CK29" s="494"/>
      <c r="CL29" s="494"/>
      <c r="CM29" s="494"/>
      <c r="CN29" s="494"/>
      <c r="CO29" s="494"/>
      <c r="CP29" s="494"/>
      <c r="CQ29" s="494"/>
      <c r="CR29" s="494"/>
      <c r="CS29" s="495"/>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51"/>
      <c r="M30" s="552"/>
      <c r="N30" s="552"/>
      <c r="O30" s="552"/>
      <c r="P30" s="553"/>
      <c r="Q30" s="551"/>
      <c r="R30" s="552"/>
      <c r="S30" s="552"/>
      <c r="T30" s="552"/>
      <c r="U30" s="552"/>
      <c r="V30" s="553"/>
      <c r="W30" s="554" t="s">
        <v>172</v>
      </c>
      <c r="X30" s="555"/>
      <c r="Y30" s="555"/>
      <c r="Z30" s="555"/>
      <c r="AA30" s="555"/>
      <c r="AB30" s="555"/>
      <c r="AC30" s="555"/>
      <c r="AD30" s="555"/>
      <c r="AE30" s="555"/>
      <c r="AF30" s="555"/>
      <c r="AG30" s="556"/>
      <c r="AH30" s="501">
        <v>93.8</v>
      </c>
      <c r="AI30" s="502"/>
      <c r="AJ30" s="502"/>
      <c r="AK30" s="502"/>
      <c r="AL30" s="502"/>
      <c r="AM30" s="502"/>
      <c r="AN30" s="502"/>
      <c r="AO30" s="502"/>
      <c r="AP30" s="502"/>
      <c r="AQ30" s="502"/>
      <c r="AR30" s="502"/>
      <c r="AS30" s="502"/>
      <c r="AT30" s="502"/>
      <c r="AU30" s="502"/>
      <c r="AV30" s="502"/>
      <c r="AW30" s="502"/>
      <c r="AX30" s="504"/>
      <c r="AY30" s="563"/>
      <c r="AZ30" s="564"/>
      <c r="BA30" s="564"/>
      <c r="BB30" s="565"/>
      <c r="BC30" s="543" t="s">
        <v>173</v>
      </c>
      <c r="BD30" s="544"/>
      <c r="BE30" s="544"/>
      <c r="BF30" s="544"/>
      <c r="BG30" s="544"/>
      <c r="BH30" s="544"/>
      <c r="BI30" s="544"/>
      <c r="BJ30" s="544"/>
      <c r="BK30" s="544"/>
      <c r="BL30" s="544"/>
      <c r="BM30" s="545"/>
      <c r="BN30" s="546">
        <v>3311723</v>
      </c>
      <c r="BO30" s="547"/>
      <c r="BP30" s="547"/>
      <c r="BQ30" s="547"/>
      <c r="BR30" s="547"/>
      <c r="BS30" s="547"/>
      <c r="BT30" s="547"/>
      <c r="BU30" s="548"/>
      <c r="BV30" s="546">
        <v>3674800</v>
      </c>
      <c r="BW30" s="547"/>
      <c r="BX30" s="547"/>
      <c r="BY30" s="547"/>
      <c r="BZ30" s="547"/>
      <c r="CA30" s="547"/>
      <c r="CB30" s="547"/>
      <c r="CC30" s="54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3" t="s">
        <v>180</v>
      </c>
      <c r="D33" s="403"/>
      <c r="E33" s="374" t="s">
        <v>181</v>
      </c>
      <c r="F33" s="374"/>
      <c r="G33" s="374"/>
      <c r="H33" s="374"/>
      <c r="I33" s="374"/>
      <c r="J33" s="374"/>
      <c r="K33" s="374"/>
      <c r="L33" s="374"/>
      <c r="M33" s="374"/>
      <c r="N33" s="374"/>
      <c r="O33" s="374"/>
      <c r="P33" s="374"/>
      <c r="Q33" s="374"/>
      <c r="R33" s="374"/>
      <c r="S33" s="374"/>
      <c r="T33" s="167"/>
      <c r="U33" s="403" t="s">
        <v>180</v>
      </c>
      <c r="V33" s="403"/>
      <c r="W33" s="374" t="s">
        <v>181</v>
      </c>
      <c r="X33" s="374"/>
      <c r="Y33" s="374"/>
      <c r="Z33" s="374"/>
      <c r="AA33" s="374"/>
      <c r="AB33" s="374"/>
      <c r="AC33" s="374"/>
      <c r="AD33" s="374"/>
      <c r="AE33" s="374"/>
      <c r="AF33" s="374"/>
      <c r="AG33" s="374"/>
      <c r="AH33" s="374"/>
      <c r="AI33" s="374"/>
      <c r="AJ33" s="374"/>
      <c r="AK33" s="374"/>
      <c r="AL33" s="167"/>
      <c r="AM33" s="403" t="s">
        <v>180</v>
      </c>
      <c r="AN33" s="403"/>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3" t="s">
        <v>182</v>
      </c>
      <c r="BX33" s="403"/>
      <c r="BY33" s="374" t="s">
        <v>184</v>
      </c>
      <c r="BZ33" s="374"/>
      <c r="CA33" s="374"/>
      <c r="CB33" s="374"/>
      <c r="CC33" s="374"/>
      <c r="CD33" s="374"/>
      <c r="CE33" s="374"/>
      <c r="CF33" s="374"/>
      <c r="CG33" s="374"/>
      <c r="CH33" s="374"/>
      <c r="CI33" s="374"/>
      <c r="CJ33" s="374"/>
      <c r="CK33" s="374"/>
      <c r="CL33" s="374"/>
      <c r="CM33" s="374"/>
      <c r="CN33" s="167"/>
      <c r="CO33" s="403" t="s">
        <v>180</v>
      </c>
      <c r="CP33" s="403"/>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IF('各会計、関係団体の財政状況及び健全化判断比率'!B33="","",'各会計、関係団体の財政状況及び健全化判断比率'!B33)</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のと鉄道運営助成基金事務組合</v>
      </c>
      <c r="BZ34" s="567"/>
      <c r="CA34" s="567"/>
      <c r="CB34" s="567"/>
      <c r="CC34" s="567"/>
      <c r="CD34" s="567"/>
      <c r="CE34" s="567"/>
      <c r="CF34" s="567"/>
      <c r="CG34" s="567"/>
      <c r="CH34" s="567"/>
      <c r="CI34" s="567"/>
      <c r="CJ34" s="567"/>
      <c r="CK34" s="567"/>
      <c r="CL34" s="567"/>
      <c r="CM34" s="567"/>
      <c r="CN34" s="165"/>
      <c r="CO34" s="566">
        <f>IF(CQ34="","",MAX(C34:D43,U34:V43,AM34:AN43,BE34:BF43,BW34:BX43)+1)</f>
        <v>14</v>
      </c>
      <c r="CP34" s="566"/>
      <c r="CQ34" s="567" t="str">
        <f>IF('各会計、関係団体の財政状況及び健全化判断比率'!BS7="","",'各会計、関係団体の財政状況及び健全化判断比率'!BS7)</f>
        <v>七尾市土地開発公社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ケーブルテレビ事業特別会計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IF('各会計、関係団体の財政状況及び健全化判断比率'!B32="","",'各会計、関係団体の財政状況及び健全化判断比率'!B32)</f>
        <v>病院事業会計</v>
      </c>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IF('各会計、関係団体の財政状況及び健全化判断比率'!B34="","",'各会計、関係団体の財政状況及び健全化判断比率'!B34)</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石川県後期高齢者医療広域連合（一般）</v>
      </c>
      <c r="BZ35" s="567"/>
      <c r="CA35" s="567"/>
      <c r="CB35" s="567"/>
      <c r="CC35" s="567"/>
      <c r="CD35" s="567"/>
      <c r="CE35" s="567"/>
      <c r="CF35" s="567"/>
      <c r="CG35" s="567"/>
      <c r="CH35" s="567"/>
      <c r="CI35" s="567"/>
      <c r="CJ35" s="567"/>
      <c r="CK35" s="567"/>
      <c r="CL35" s="567"/>
      <c r="CM35" s="567"/>
      <c r="CN35" s="165"/>
      <c r="CO35" s="566">
        <f t="shared" ref="CO35:CO43" si="3">IF(CQ35="","",CO34+1)</f>
        <v>15</v>
      </c>
      <c r="CP35" s="566"/>
      <c r="CQ35" s="567" t="str">
        <f>IF('各会計、関係団体の財政状況及び健全化判断比率'!BS8="","",'各会計、関係団体の財政状況及び健全化判断比率'!BS8)</f>
        <v>七尾市公共施設管理公社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10</v>
      </c>
      <c r="BF36" s="566"/>
      <c r="BG36" s="567" t="str">
        <f>IF('各会計、関係団体の財政状況及び健全化判断比率'!B35="","",'各会計、関係団体の財政状況及び健全化判断比率'!B35)</f>
        <v>公設地方卸売市場事業特別会計</v>
      </c>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石川県後期高齢者医療広域連合（特別会計）</v>
      </c>
      <c r="BZ36" s="567"/>
      <c r="CA36" s="567"/>
      <c r="CB36" s="567"/>
      <c r="CC36" s="567"/>
      <c r="CD36" s="567"/>
      <c r="CE36" s="567"/>
      <c r="CF36" s="567"/>
      <c r="CG36" s="567"/>
      <c r="CH36" s="567"/>
      <c r="CI36" s="567"/>
      <c r="CJ36" s="567"/>
      <c r="CK36" s="567"/>
      <c r="CL36" s="567"/>
      <c r="CM36" s="567"/>
      <c r="CN36" s="165"/>
      <c r="CO36" s="566">
        <f t="shared" si="3"/>
        <v>16</v>
      </c>
      <c r="CP36" s="566"/>
      <c r="CQ36" s="567" t="str">
        <f>IF('各会計、関係団体の財政状況及び健全化判断比率'!BS9="","",'各会計、関係団体の財政状況及び健全化判断比率'!BS9)</f>
        <v>演劇のまち振興事業団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f t="shared" si="3"/>
        <v>17</v>
      </c>
      <c r="CP37" s="566"/>
      <c r="CQ37" s="567" t="str">
        <f>IF('各会計、関係団体の財政状況及び健全化判断比率'!BS10="","",'各会計、関係団体の財政状況及び健全化判断比率'!BS10)</f>
        <v>のと島</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f t="shared" si="3"/>
        <v>18</v>
      </c>
      <c r="CP38" s="566"/>
      <c r="CQ38" s="567" t="str">
        <f>IF('各会計、関係団体の財政状況及び健全化判断比率'!BS11="","",'各会計、関係団体の財政状況及び健全化判断比率'!BS11)</f>
        <v>七尾美術財団</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f t="shared" si="3"/>
        <v>19</v>
      </c>
      <c r="CP39" s="566"/>
      <c r="CQ39" s="567" t="str">
        <f>IF('各会計、関係団体の財政状況及び健全化判断比率'!BS12="","",'各会計、関係団体の財政状況及び健全化判断比率'!BS12)</f>
        <v>七尾フラワーパーク</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f t="shared" si="3"/>
        <v>20</v>
      </c>
      <c r="CP40" s="566"/>
      <c r="CQ40" s="567" t="str">
        <f>IF('各会計、関係団体の財政状況及び健全化判断比率'!BS13="","",'各会計、関係団体の財政状況及び健全化判断比率'!BS13)</f>
        <v>七尾街づくりセンター</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f t="shared" si="3"/>
        <v>21</v>
      </c>
      <c r="CP41" s="566"/>
      <c r="CQ41" s="567" t="str">
        <f>IF('各会計、関係団体の財政状況及び健全化判断比率'!BS14="","",'各会計、関係団体の財政状況及び健全化判断比率'!BS14)</f>
        <v>香島津</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election activeCell="S50" sqref="S50"/>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169" t="s">
        <v>24</v>
      </c>
      <c r="C41" s="1170"/>
      <c r="D41" s="81"/>
      <c r="E41" s="1175" t="s">
        <v>25</v>
      </c>
      <c r="F41" s="1175"/>
      <c r="G41" s="1175"/>
      <c r="H41" s="1176"/>
      <c r="I41" s="82">
        <v>50124</v>
      </c>
      <c r="J41" s="83">
        <v>48348</v>
      </c>
      <c r="K41" s="83">
        <v>47377</v>
      </c>
      <c r="L41" s="83">
        <v>50178</v>
      </c>
      <c r="M41" s="84">
        <v>49583</v>
      </c>
    </row>
    <row r="42" spans="2:13" ht="27.75" customHeight="1" x14ac:dyDescent="0.15">
      <c r="B42" s="1171"/>
      <c r="C42" s="1172"/>
      <c r="D42" s="85"/>
      <c r="E42" s="1177" t="s">
        <v>26</v>
      </c>
      <c r="F42" s="1177"/>
      <c r="G42" s="1177"/>
      <c r="H42" s="1178"/>
      <c r="I42" s="86">
        <v>786</v>
      </c>
      <c r="J42" s="87">
        <v>653</v>
      </c>
      <c r="K42" s="87">
        <v>531</v>
      </c>
      <c r="L42" s="87">
        <v>416</v>
      </c>
      <c r="M42" s="88">
        <v>318</v>
      </c>
    </row>
    <row r="43" spans="2:13" ht="27.75" customHeight="1" x14ac:dyDescent="0.15">
      <c r="B43" s="1171"/>
      <c r="C43" s="1172"/>
      <c r="D43" s="85"/>
      <c r="E43" s="1177" t="s">
        <v>27</v>
      </c>
      <c r="F43" s="1177"/>
      <c r="G43" s="1177"/>
      <c r="H43" s="1178"/>
      <c r="I43" s="86">
        <v>23002</v>
      </c>
      <c r="J43" s="87">
        <v>25254</v>
      </c>
      <c r="K43" s="87">
        <v>24511</v>
      </c>
      <c r="L43" s="87">
        <v>31211</v>
      </c>
      <c r="M43" s="88">
        <v>30379</v>
      </c>
    </row>
    <row r="44" spans="2:13" ht="27.75" customHeight="1" x14ac:dyDescent="0.15">
      <c r="B44" s="1171"/>
      <c r="C44" s="1172"/>
      <c r="D44" s="85"/>
      <c r="E44" s="1177" t="s">
        <v>28</v>
      </c>
      <c r="F44" s="1177"/>
      <c r="G44" s="1177"/>
      <c r="H44" s="1178"/>
      <c r="I44" s="86">
        <v>14926</v>
      </c>
      <c r="J44" s="87">
        <v>13892</v>
      </c>
      <c r="K44" s="87">
        <v>13309</v>
      </c>
      <c r="L44" s="87">
        <v>496</v>
      </c>
      <c r="M44" s="88">
        <v>349</v>
      </c>
    </row>
    <row r="45" spans="2:13" ht="27.75" customHeight="1" x14ac:dyDescent="0.15">
      <c r="B45" s="1171"/>
      <c r="C45" s="1172"/>
      <c r="D45" s="85"/>
      <c r="E45" s="1177" t="s">
        <v>29</v>
      </c>
      <c r="F45" s="1177"/>
      <c r="G45" s="1177"/>
      <c r="H45" s="1178"/>
      <c r="I45" s="86">
        <v>6195</v>
      </c>
      <c r="J45" s="87">
        <v>5158</v>
      </c>
      <c r="K45" s="87">
        <v>4941</v>
      </c>
      <c r="L45" s="87">
        <v>6289</v>
      </c>
      <c r="M45" s="88">
        <v>5333</v>
      </c>
    </row>
    <row r="46" spans="2:13" ht="27.75" customHeight="1" x14ac:dyDescent="0.15">
      <c r="B46" s="1171"/>
      <c r="C46" s="1172"/>
      <c r="D46" s="85"/>
      <c r="E46" s="1177" t="s">
        <v>30</v>
      </c>
      <c r="F46" s="1177"/>
      <c r="G46" s="1177"/>
      <c r="H46" s="1178"/>
      <c r="I46" s="86">
        <v>104</v>
      </c>
      <c r="J46" s="87">
        <v>89</v>
      </c>
      <c r="K46" s="87">
        <v>25</v>
      </c>
      <c r="L46" s="87">
        <v>20</v>
      </c>
      <c r="M46" s="88">
        <v>17</v>
      </c>
    </row>
    <row r="47" spans="2:13" ht="27.75" customHeight="1" x14ac:dyDescent="0.15">
      <c r="B47" s="1171"/>
      <c r="C47" s="1172"/>
      <c r="D47" s="85"/>
      <c r="E47" s="1177" t="s">
        <v>31</v>
      </c>
      <c r="F47" s="1177"/>
      <c r="G47" s="1177"/>
      <c r="H47" s="1178"/>
      <c r="I47" s="86" t="s">
        <v>488</v>
      </c>
      <c r="J47" s="87" t="s">
        <v>488</v>
      </c>
      <c r="K47" s="87" t="s">
        <v>488</v>
      </c>
      <c r="L47" s="87" t="s">
        <v>488</v>
      </c>
      <c r="M47" s="88" t="s">
        <v>488</v>
      </c>
    </row>
    <row r="48" spans="2:13" ht="27.75" customHeight="1" x14ac:dyDescent="0.15">
      <c r="B48" s="1173"/>
      <c r="C48" s="1174"/>
      <c r="D48" s="85"/>
      <c r="E48" s="1177" t="s">
        <v>32</v>
      </c>
      <c r="F48" s="1177"/>
      <c r="G48" s="1177"/>
      <c r="H48" s="1178"/>
      <c r="I48" s="86" t="s">
        <v>488</v>
      </c>
      <c r="J48" s="87" t="s">
        <v>488</v>
      </c>
      <c r="K48" s="87" t="s">
        <v>488</v>
      </c>
      <c r="L48" s="87" t="s">
        <v>488</v>
      </c>
      <c r="M48" s="88" t="s">
        <v>488</v>
      </c>
    </row>
    <row r="49" spans="2:13" ht="27.75" customHeight="1" x14ac:dyDescent="0.15">
      <c r="B49" s="1179" t="s">
        <v>33</v>
      </c>
      <c r="C49" s="1180"/>
      <c r="D49" s="89"/>
      <c r="E49" s="1177" t="s">
        <v>34</v>
      </c>
      <c r="F49" s="1177"/>
      <c r="G49" s="1177"/>
      <c r="H49" s="1178"/>
      <c r="I49" s="86">
        <v>5950</v>
      </c>
      <c r="J49" s="87">
        <v>6278</v>
      </c>
      <c r="K49" s="87">
        <v>7027</v>
      </c>
      <c r="L49" s="87">
        <v>7721</v>
      </c>
      <c r="M49" s="88">
        <v>8001</v>
      </c>
    </row>
    <row r="50" spans="2:13" ht="27.75" customHeight="1" x14ac:dyDescent="0.15">
      <c r="B50" s="1171"/>
      <c r="C50" s="1172"/>
      <c r="D50" s="85"/>
      <c r="E50" s="1177" t="s">
        <v>35</v>
      </c>
      <c r="F50" s="1177"/>
      <c r="G50" s="1177"/>
      <c r="H50" s="1178"/>
      <c r="I50" s="86">
        <v>8174</v>
      </c>
      <c r="J50" s="87">
        <v>9189</v>
      </c>
      <c r="K50" s="87">
        <v>9599</v>
      </c>
      <c r="L50" s="87">
        <v>8824</v>
      </c>
      <c r="M50" s="88">
        <v>8114</v>
      </c>
    </row>
    <row r="51" spans="2:13" ht="27.75" customHeight="1" x14ac:dyDescent="0.15">
      <c r="B51" s="1173"/>
      <c r="C51" s="1174"/>
      <c r="D51" s="85"/>
      <c r="E51" s="1177" t="s">
        <v>36</v>
      </c>
      <c r="F51" s="1177"/>
      <c r="G51" s="1177"/>
      <c r="H51" s="1178"/>
      <c r="I51" s="86">
        <v>52834</v>
      </c>
      <c r="J51" s="87">
        <v>52071</v>
      </c>
      <c r="K51" s="87">
        <v>52990</v>
      </c>
      <c r="L51" s="87">
        <v>53651</v>
      </c>
      <c r="M51" s="88">
        <v>53184</v>
      </c>
    </row>
    <row r="52" spans="2:13" ht="27.75" customHeight="1" thickBot="1" x14ac:dyDescent="0.2">
      <c r="B52" s="1181" t="s">
        <v>37</v>
      </c>
      <c r="C52" s="1182"/>
      <c r="D52" s="90"/>
      <c r="E52" s="1183" t="s">
        <v>38</v>
      </c>
      <c r="F52" s="1183"/>
      <c r="G52" s="1183"/>
      <c r="H52" s="1184"/>
      <c r="I52" s="91">
        <v>28180</v>
      </c>
      <c r="J52" s="92">
        <v>25856</v>
      </c>
      <c r="K52" s="92">
        <v>21078</v>
      </c>
      <c r="L52" s="92">
        <v>18414</v>
      </c>
      <c r="M52" s="93">
        <v>16681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525</v>
      </c>
      <c r="G2" s="111"/>
      <c r="H2" s="112"/>
    </row>
    <row r="3" spans="1:8" x14ac:dyDescent="0.15">
      <c r="A3" s="108" t="s">
        <v>518</v>
      </c>
      <c r="B3" s="113"/>
      <c r="C3" s="114"/>
      <c r="D3" s="115">
        <v>77236</v>
      </c>
      <c r="E3" s="116"/>
      <c r="F3" s="117">
        <v>61882</v>
      </c>
      <c r="G3" s="118"/>
      <c r="H3" s="119"/>
    </row>
    <row r="4" spans="1:8" x14ac:dyDescent="0.15">
      <c r="A4" s="120"/>
      <c r="B4" s="121"/>
      <c r="C4" s="122"/>
      <c r="D4" s="123">
        <v>46114</v>
      </c>
      <c r="E4" s="124"/>
      <c r="F4" s="125">
        <v>32175</v>
      </c>
      <c r="G4" s="126"/>
      <c r="H4" s="127"/>
    </row>
    <row r="5" spans="1:8" x14ac:dyDescent="0.15">
      <c r="A5" s="108" t="s">
        <v>520</v>
      </c>
      <c r="B5" s="113"/>
      <c r="C5" s="114"/>
      <c r="D5" s="115">
        <v>64597</v>
      </c>
      <c r="E5" s="116"/>
      <c r="F5" s="117">
        <v>47569</v>
      </c>
      <c r="G5" s="118"/>
      <c r="H5" s="119"/>
    </row>
    <row r="6" spans="1:8" x14ac:dyDescent="0.15">
      <c r="A6" s="120"/>
      <c r="B6" s="121"/>
      <c r="C6" s="122"/>
      <c r="D6" s="123">
        <v>24424</v>
      </c>
      <c r="E6" s="124"/>
      <c r="F6" s="125">
        <v>26255</v>
      </c>
      <c r="G6" s="126"/>
      <c r="H6" s="127"/>
    </row>
    <row r="7" spans="1:8" x14ac:dyDescent="0.15">
      <c r="A7" s="108" t="s">
        <v>521</v>
      </c>
      <c r="B7" s="113"/>
      <c r="C7" s="114"/>
      <c r="D7" s="115">
        <v>95837</v>
      </c>
      <c r="E7" s="116"/>
      <c r="F7" s="117">
        <v>50880</v>
      </c>
      <c r="G7" s="118"/>
      <c r="H7" s="119"/>
    </row>
    <row r="8" spans="1:8" x14ac:dyDescent="0.15">
      <c r="A8" s="120"/>
      <c r="B8" s="121"/>
      <c r="C8" s="122"/>
      <c r="D8" s="123">
        <v>47597</v>
      </c>
      <c r="E8" s="124"/>
      <c r="F8" s="125">
        <v>26879</v>
      </c>
      <c r="G8" s="126"/>
      <c r="H8" s="127"/>
    </row>
    <row r="9" spans="1:8" x14ac:dyDescent="0.15">
      <c r="A9" s="108" t="s">
        <v>522</v>
      </c>
      <c r="B9" s="113"/>
      <c r="C9" s="114"/>
      <c r="D9" s="115">
        <v>114645</v>
      </c>
      <c r="E9" s="116"/>
      <c r="F9" s="117">
        <v>63956</v>
      </c>
      <c r="G9" s="118"/>
      <c r="H9" s="119"/>
    </row>
    <row r="10" spans="1:8" x14ac:dyDescent="0.15">
      <c r="A10" s="120"/>
      <c r="B10" s="121"/>
      <c r="C10" s="122"/>
      <c r="D10" s="123">
        <v>50380</v>
      </c>
      <c r="E10" s="124"/>
      <c r="F10" s="125">
        <v>29239</v>
      </c>
      <c r="G10" s="126"/>
      <c r="H10" s="127"/>
    </row>
    <row r="11" spans="1:8" x14ac:dyDescent="0.15">
      <c r="A11" s="108" t="s">
        <v>523</v>
      </c>
      <c r="B11" s="113"/>
      <c r="C11" s="114"/>
      <c r="D11" s="115">
        <v>87589</v>
      </c>
      <c r="E11" s="116"/>
      <c r="F11" s="117">
        <v>66255</v>
      </c>
      <c r="G11" s="118"/>
      <c r="H11" s="119"/>
    </row>
    <row r="12" spans="1:8" x14ac:dyDescent="0.15">
      <c r="A12" s="120"/>
      <c r="B12" s="121"/>
      <c r="C12" s="128"/>
      <c r="D12" s="123">
        <v>60534</v>
      </c>
      <c r="E12" s="124"/>
      <c r="F12" s="125">
        <v>31822</v>
      </c>
      <c r="G12" s="126"/>
      <c r="H12" s="127"/>
    </row>
    <row r="13" spans="1:8" x14ac:dyDescent="0.15">
      <c r="A13" s="108"/>
      <c r="B13" s="113"/>
      <c r="C13" s="129"/>
      <c r="D13" s="130">
        <v>87981</v>
      </c>
      <c r="E13" s="131"/>
      <c r="F13" s="132">
        <v>58108</v>
      </c>
      <c r="G13" s="133"/>
      <c r="H13" s="119"/>
    </row>
    <row r="14" spans="1:8" x14ac:dyDescent="0.15">
      <c r="A14" s="120"/>
      <c r="B14" s="121"/>
      <c r="C14" s="122"/>
      <c r="D14" s="123">
        <v>45810</v>
      </c>
      <c r="E14" s="124"/>
      <c r="F14" s="125">
        <v>29274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1.1200000000000001</v>
      </c>
      <c r="C19" s="134">
        <f>ROUND(VALUE(SUBSTITUTE(実質収支比率等に係る経年分析!G$48,"▲","-")),2)</f>
        <v>0.77</v>
      </c>
      <c r="D19" s="134">
        <f>ROUND(VALUE(SUBSTITUTE(実質収支比率等に係る経年分析!H$48,"▲","-")),2)</f>
        <v>0.64</v>
      </c>
      <c r="E19" s="134">
        <f>ROUND(VALUE(SUBSTITUTE(実質収支比率等に係る経年分析!I$48,"▲","-")),2)</f>
        <v>0.72</v>
      </c>
      <c r="F19" s="134">
        <f>ROUND(VALUE(SUBSTITUTE(実質収支比率等に係る経年分析!J$48,"▲","-")),2)</f>
        <v>1.04</v>
      </c>
    </row>
    <row r="20" spans="1:11" x14ac:dyDescent="0.15">
      <c r="A20" s="134" t="s">
        <v>43</v>
      </c>
      <c r="B20" s="134">
        <f>ROUND(VALUE(SUBSTITUTE(実質収支比率等に係る経年分析!F$47,"▲","-")),2)</f>
        <v>11.4</v>
      </c>
      <c r="C20" s="134">
        <f>ROUND(VALUE(SUBSTITUTE(実質収支比率等に係る経年分析!G$47,"▲","-")),2)</f>
        <v>12.25</v>
      </c>
      <c r="D20" s="134">
        <f>ROUND(VALUE(SUBSTITUTE(実質収支比率等に係る経年分析!H$47,"▲","-")),2)</f>
        <v>22.69</v>
      </c>
      <c r="E20" s="134">
        <f>ROUND(VALUE(SUBSTITUTE(実質収支比率等に係る経年分析!I$47,"▲","-")),2)</f>
        <v>24.34</v>
      </c>
      <c r="F20" s="134">
        <f>ROUND(VALUE(SUBSTITUTE(実質収支比率等に係る経年分析!J$47,"▲","-")),2)</f>
        <v>26.09</v>
      </c>
    </row>
    <row r="21" spans="1:11" x14ac:dyDescent="0.15">
      <c r="A21" s="134" t="s">
        <v>44</v>
      </c>
      <c r="B21" s="134">
        <f>IF(ISNUMBER(VALUE(SUBSTITUTE(実質収支比率等に係る経年分析!F$49,"▲","-"))),ROUND(VALUE(SUBSTITUTE(実質収支比率等に係る経年分析!F$49,"▲","-")),2),NA())</f>
        <v>5.86</v>
      </c>
      <c r="C21" s="134">
        <f>IF(ISNUMBER(VALUE(SUBSTITUTE(実質収支比率等に係る経年分析!G$49,"▲","-"))),ROUND(VALUE(SUBSTITUTE(実質収支比率等に係る経年分析!G$49,"▲","-")),2),NA())</f>
        <v>2.5099999999999998</v>
      </c>
      <c r="D21" s="134">
        <f>IF(ISNUMBER(VALUE(SUBSTITUTE(実質収支比率等に係る経年分析!H$49,"▲","-"))),ROUND(VALUE(SUBSTITUTE(実質収支比率等に係る経年分析!H$49,"▲","-")),2),NA())</f>
        <v>16.18</v>
      </c>
      <c r="E21" s="134">
        <f>IF(ISNUMBER(VALUE(SUBSTITUTE(実質収支比率等に係る経年分析!I$49,"▲","-"))),ROUND(VALUE(SUBSTITUTE(実質収支比率等に係る経年分析!I$49,"▲","-")),2),NA())</f>
        <v>1.8</v>
      </c>
      <c r="F21" s="134">
        <f>IF(ISNUMBER(VALUE(SUBSTITUTE(実質収支比率等に係る経年分析!J$49,"▲","-"))),ROUND(VALUE(SUBSTITUTE(実質収支比率等に係る経年分析!J$49,"▲","-")),2),NA())</f>
        <v>1.55</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ケーブルテレビ事業特別会計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0.14000000000000001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1.1200000000000001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1.04</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5.83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5.88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6.13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#VALUE!</v>
      </c>
      <c r="C36" s="135" t="e">
        <f>IF(ROUND(VALUE(SUBSTITUTE(連結実質赤字比率に係る赤字・黒字の構成分析!F$34,"▲", "-")), 2) &gt;= 0, ABS(ROUND(VALUE(SUBSTITUTE(連結実質赤字比率に係る赤字・黒字の構成分析!F$34,"▲", "-")), 2)), NA())</f>
        <v>#VALUE!</v>
      </c>
      <c r="D36" s="135" t="e">
        <f>IF(ROUND(VALUE(SUBSTITUTE(連結実質赤字比率に係る赤字・黒字の構成分析!G$34,"▲", "-")), 2) &lt; 0, ABS(ROUND(VALUE(SUBSTITUTE(連結実質赤字比率に係る赤字・黒字の構成分析!G$34,"▲", "-")), 2)), NA())</f>
        <v>#VALUE!</v>
      </c>
      <c r="E36" s="135" t="e">
        <f>IF(ROUND(VALUE(SUBSTITUTE(連結実質赤字比率に係る赤字・黒字の構成分析!G$34,"▲", "-")), 2) &gt;= 0, ABS(ROUND(VALUE(SUBSTITUTE(連結実質赤字比率に係る赤字・黒字の構成分析!G$34,"▲", "-")), 2)), NA())</f>
        <v>#VALUE!</v>
      </c>
      <c r="F36" s="135" t="e">
        <f>IF(ROUND(VALUE(SUBSTITUTE(連結実質赤字比率に係る赤字・黒字の構成分析!H$34,"▲", "-")), 2) &lt; 0, ABS(ROUND(VALUE(SUBSTITUTE(連結実質赤字比率に係る赤字・黒字の構成分析!H$34,"▲", "-")), 2)), NA())</f>
        <v>#VALUE!</v>
      </c>
      <c r="G36" s="135" t="e">
        <f>IF(ROUND(VALUE(SUBSTITUTE(連結実質赤字比率に係る赤字・黒字の構成分析!H$34,"▲", "-")), 2) &gt;= 0, ABS(ROUND(VALUE(SUBSTITUTE(連結実質赤字比率に係る赤字・黒字の構成分析!H$34,"▲", "-")), 2)), NA())</f>
        <v>#VALUE!</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20.100000000000001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21.33</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5512</v>
      </c>
      <c r="E42" s="136"/>
      <c r="F42" s="136"/>
      <c r="G42" s="136">
        <f>'実質公債費比率（分子）の構造'!L$52</f>
        <v>5315</v>
      </c>
      <c r="H42" s="136"/>
      <c r="I42" s="136"/>
      <c r="J42" s="136">
        <f>'実質公債費比率（分子）の構造'!M$52</f>
        <v>5336</v>
      </c>
      <c r="K42" s="136"/>
      <c r="L42" s="136"/>
      <c r="M42" s="136">
        <f>'実質公債費比率（分子）の構造'!N$52</f>
        <v>5466</v>
      </c>
      <c r="N42" s="136"/>
      <c r="O42" s="136"/>
      <c r="P42" s="136">
        <f>'実質公債費比率（分子）の構造'!O$52</f>
        <v>5603</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151</v>
      </c>
      <c r="C44" s="136"/>
      <c r="D44" s="136"/>
      <c r="E44" s="136">
        <f>'実質公債費比率（分子）の構造'!L$50</f>
        <v>152</v>
      </c>
      <c r="F44" s="136"/>
      <c r="G44" s="136"/>
      <c r="H44" s="136">
        <f>'実質公債費比率（分子）の構造'!M$50</f>
        <v>137</v>
      </c>
      <c r="I44" s="136"/>
      <c r="J44" s="136"/>
      <c r="K44" s="136">
        <f>'実質公債費比率（分子）の構造'!N$50</f>
        <v>125</v>
      </c>
      <c r="L44" s="136"/>
      <c r="M44" s="136"/>
      <c r="N44" s="136">
        <f>'実質公債費比率（分子）の構造'!O$50</f>
        <v>104</v>
      </c>
      <c r="O44" s="136"/>
      <c r="P44" s="136"/>
    </row>
    <row r="45" spans="1:16" x14ac:dyDescent="0.15">
      <c r="A45" s="136" t="s">
        <v>54</v>
      </c>
      <c r="B45" s="136">
        <f>'実質公債費比率（分子）の構造'!K$49</f>
        <v>1312</v>
      </c>
      <c r="C45" s="136"/>
      <c r="D45" s="136"/>
      <c r="E45" s="136">
        <f>'実質公債費比率（分子）の構造'!L$49</f>
        <v>1205</v>
      </c>
      <c r="F45" s="136"/>
      <c r="G45" s="136"/>
      <c r="H45" s="136">
        <f>'実質公債費比率（分子）の構造'!M$49</f>
        <v>1147</v>
      </c>
      <c r="I45" s="136"/>
      <c r="J45" s="136"/>
      <c r="K45" s="136">
        <f>'実質公債費比率（分子）の構造'!N$49</f>
        <v>177</v>
      </c>
      <c r="L45" s="136"/>
      <c r="M45" s="136"/>
      <c r="N45" s="136">
        <f>'実質公債費比率（分子）の構造'!O$49</f>
        <v>144</v>
      </c>
      <c r="O45" s="136"/>
      <c r="P45" s="136"/>
    </row>
    <row r="46" spans="1:16" x14ac:dyDescent="0.15">
      <c r="A46" s="136" t="s">
        <v>55</v>
      </c>
      <c r="B46" s="136">
        <f>'実質公債費比率（分子）の構造'!K$48</f>
        <v>1273</v>
      </c>
      <c r="C46" s="136"/>
      <c r="D46" s="136"/>
      <c r="E46" s="136">
        <f>'実質公債費比率（分子）の構造'!L$48</f>
        <v>1196</v>
      </c>
      <c r="F46" s="136"/>
      <c r="G46" s="136"/>
      <c r="H46" s="136">
        <f>'実質公債費比率（分子）の構造'!M$48</f>
        <v>1193</v>
      </c>
      <c r="I46" s="136"/>
      <c r="J46" s="136"/>
      <c r="K46" s="136">
        <f>'実質公債費比率（分子）の構造'!N$48</f>
        <v>1861</v>
      </c>
      <c r="L46" s="136"/>
      <c r="M46" s="136"/>
      <c r="N46" s="136">
        <f>'実質公債費比率（分子）の構造'!O$48</f>
        <v>1904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5424</v>
      </c>
      <c r="C49" s="136"/>
      <c r="D49" s="136"/>
      <c r="E49" s="136">
        <f>'実質公債費比率（分子）の構造'!L$45</f>
        <v>5261</v>
      </c>
      <c r="F49" s="136"/>
      <c r="G49" s="136"/>
      <c r="H49" s="136">
        <f>'実質公債費比率（分子）の構造'!M$45</f>
        <v>5228</v>
      </c>
      <c r="I49" s="136"/>
      <c r="J49" s="136"/>
      <c r="K49" s="136">
        <f>'実質公債費比率（分子）の構造'!N$45</f>
        <v>5533</v>
      </c>
      <c r="L49" s="136"/>
      <c r="M49" s="136"/>
      <c r="N49" s="136">
        <f>'実質公債費比率（分子）の構造'!O$45</f>
        <v>5671</v>
      </c>
      <c r="O49" s="136"/>
      <c r="P49" s="136"/>
    </row>
    <row r="50" spans="1:16" x14ac:dyDescent="0.15">
      <c r="A50" s="136" t="s">
        <v>59</v>
      </c>
      <c r="B50" s="136" t="e">
        <f>NA()</f>
        <v>#N/A</v>
      </c>
      <c r="C50" s="136">
        <f>IF(ISNUMBER('実質公債費比率（分子）の構造'!K$53),'実質公債費比率（分子）の構造'!K$53,NA())</f>
        <v>2648</v>
      </c>
      <c r="D50" s="136" t="e">
        <f>NA()</f>
        <v>#N/A</v>
      </c>
      <c r="E50" s="136" t="e">
        <f>NA()</f>
        <v>#N/A</v>
      </c>
      <c r="F50" s="136">
        <f>IF(ISNUMBER('実質公債費比率（分子）の構造'!L$53),'実質公債費比率（分子）の構造'!L$53,NA())</f>
        <v>2499</v>
      </c>
      <c r="G50" s="136" t="e">
        <f>NA()</f>
        <v>#N/A</v>
      </c>
      <c r="H50" s="136" t="e">
        <f>NA()</f>
        <v>#N/A</v>
      </c>
      <c r="I50" s="136">
        <f>IF(ISNUMBER('実質公債費比率（分子）の構造'!M$53),'実質公債費比率（分子）の構造'!M$53,NA())</f>
        <v>2369</v>
      </c>
      <c r="J50" s="136" t="e">
        <f>NA()</f>
        <v>#N/A</v>
      </c>
      <c r="K50" s="136" t="e">
        <f>NA()</f>
        <v>#N/A</v>
      </c>
      <c r="L50" s="136">
        <f>IF(ISNUMBER('実質公債費比率（分子）の構造'!N$53),'実質公債費比率（分子）の構造'!N$53,NA())</f>
        <v>2230</v>
      </c>
      <c r="M50" s="136" t="e">
        <f>NA()</f>
        <v>#N/A</v>
      </c>
      <c r="N50" s="136" t="e">
        <f>NA()</f>
        <v>#N/A</v>
      </c>
      <c r="O50" s="136">
        <f>IF(ISNUMBER('実質公債費比率（分子）の構造'!O$53),'実質公債費比率（分子）の構造'!O$53,NA())</f>
        <v>2220</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52834</v>
      </c>
      <c r="E56" s="135"/>
      <c r="F56" s="135"/>
      <c r="G56" s="135">
        <f>'将来負担比率（分子）の構造'!J$51</f>
        <v>52071</v>
      </c>
      <c r="H56" s="135"/>
      <c r="I56" s="135"/>
      <c r="J56" s="135">
        <f>'将来負担比率（分子）の構造'!K$51</f>
        <v>52990</v>
      </c>
      <c r="K56" s="135"/>
      <c r="L56" s="135"/>
      <c r="M56" s="135">
        <f>'将来負担比率（分子）の構造'!L$51</f>
        <v>53651</v>
      </c>
      <c r="N56" s="135"/>
      <c r="O56" s="135"/>
      <c r="P56" s="135">
        <f>'将来負担比率（分子）の構造'!M$51</f>
        <v>53184</v>
      </c>
    </row>
    <row r="57" spans="1:16" x14ac:dyDescent="0.15">
      <c r="A57" s="135" t="s">
        <v>35</v>
      </c>
      <c r="B57" s="135"/>
      <c r="C57" s="135"/>
      <c r="D57" s="135">
        <f>'将来負担比率（分子）の構造'!I$50</f>
        <v>8174</v>
      </c>
      <c r="E57" s="135"/>
      <c r="F57" s="135"/>
      <c r="G57" s="135">
        <f>'将来負担比率（分子）の構造'!J$50</f>
        <v>9189</v>
      </c>
      <c r="H57" s="135"/>
      <c r="I57" s="135"/>
      <c r="J57" s="135">
        <f>'将来負担比率（分子）の構造'!K$50</f>
        <v>9599</v>
      </c>
      <c r="K57" s="135"/>
      <c r="L57" s="135"/>
      <c r="M57" s="135">
        <f>'将来負担比率（分子）の構造'!L$50</f>
        <v>8824</v>
      </c>
      <c r="N57" s="135"/>
      <c r="O57" s="135"/>
      <c r="P57" s="135">
        <f>'将来負担比率（分子）の構造'!M$50</f>
        <v>8114</v>
      </c>
    </row>
    <row r="58" spans="1:16" x14ac:dyDescent="0.15">
      <c r="A58" s="135" t="s">
        <v>34</v>
      </c>
      <c r="B58" s="135"/>
      <c r="C58" s="135"/>
      <c r="D58" s="135">
        <f>'将来負担比率（分子）の構造'!I$49</f>
        <v>5950</v>
      </c>
      <c r="E58" s="135"/>
      <c r="F58" s="135"/>
      <c r="G58" s="135">
        <f>'将来負担比率（分子）の構造'!J$49</f>
        <v>6278</v>
      </c>
      <c r="H58" s="135"/>
      <c r="I58" s="135"/>
      <c r="J58" s="135">
        <f>'将来負担比率（分子）の構造'!K$49</f>
        <v>7027</v>
      </c>
      <c r="K58" s="135"/>
      <c r="L58" s="135"/>
      <c r="M58" s="135">
        <f>'将来負担比率（分子）の構造'!L$49</f>
        <v>7721</v>
      </c>
      <c r="N58" s="135"/>
      <c r="O58" s="135"/>
      <c r="P58" s="135">
        <f>'将来負担比率（分子）の構造'!M$49</f>
        <v>8001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104</v>
      </c>
      <c r="C61" s="135"/>
      <c r="D61" s="135"/>
      <c r="E61" s="135">
        <f>'将来負担比率（分子）の構造'!J$46</f>
        <v>89</v>
      </c>
      <c r="F61" s="135"/>
      <c r="G61" s="135"/>
      <c r="H61" s="135">
        <f>'将来負担比率（分子）の構造'!K$46</f>
        <v>25</v>
      </c>
      <c r="I61" s="135"/>
      <c r="J61" s="135"/>
      <c r="K61" s="135">
        <f>'将来負担比率（分子）の構造'!L$46</f>
        <v>20</v>
      </c>
      <c r="L61" s="135"/>
      <c r="M61" s="135"/>
      <c r="N61" s="135">
        <f>'将来負担比率（分子）の構造'!M$46</f>
        <v>17</v>
      </c>
      <c r="O61" s="135"/>
      <c r="P61" s="135"/>
    </row>
    <row r="62" spans="1:16" x14ac:dyDescent="0.15">
      <c r="A62" s="135" t="s">
        <v>29</v>
      </c>
      <c r="B62" s="135">
        <f>'将来負担比率（分子）の構造'!I$45</f>
        <v>6195</v>
      </c>
      <c r="C62" s="135"/>
      <c r="D62" s="135"/>
      <c r="E62" s="135">
        <f>'将来負担比率（分子）の構造'!J$45</f>
        <v>5158</v>
      </c>
      <c r="F62" s="135"/>
      <c r="G62" s="135"/>
      <c r="H62" s="135">
        <f>'将来負担比率（分子）の構造'!K$45</f>
        <v>4941</v>
      </c>
      <c r="I62" s="135"/>
      <c r="J62" s="135"/>
      <c r="K62" s="135">
        <f>'将来負担比率（分子）の構造'!L$45</f>
        <v>6289</v>
      </c>
      <c r="L62" s="135"/>
      <c r="M62" s="135"/>
      <c r="N62" s="135">
        <f>'将来負担比率（分子）の構造'!M$45</f>
        <v>5333</v>
      </c>
      <c r="O62" s="135"/>
      <c r="P62" s="135"/>
    </row>
    <row r="63" spans="1:16" x14ac:dyDescent="0.15">
      <c r="A63" s="135" t="s">
        <v>28</v>
      </c>
      <c r="B63" s="135">
        <f>'将来負担比率（分子）の構造'!I$44</f>
        <v>14926</v>
      </c>
      <c r="C63" s="135"/>
      <c r="D63" s="135"/>
      <c r="E63" s="135">
        <f>'将来負担比率（分子）の構造'!J$44</f>
        <v>13892</v>
      </c>
      <c r="F63" s="135"/>
      <c r="G63" s="135"/>
      <c r="H63" s="135">
        <f>'将来負担比率（分子）の構造'!K$44</f>
        <v>13309</v>
      </c>
      <c r="I63" s="135"/>
      <c r="J63" s="135"/>
      <c r="K63" s="135">
        <f>'将来負担比率（分子）の構造'!L$44</f>
        <v>496</v>
      </c>
      <c r="L63" s="135"/>
      <c r="M63" s="135"/>
      <c r="N63" s="135">
        <f>'将来負担比率（分子）の構造'!M$44</f>
        <v>349</v>
      </c>
      <c r="O63" s="135"/>
      <c r="P63" s="135"/>
    </row>
    <row r="64" spans="1:16" x14ac:dyDescent="0.15">
      <c r="A64" s="135" t="s">
        <v>27</v>
      </c>
      <c r="B64" s="135">
        <f>'将来負担比率（分子）の構造'!I$43</f>
        <v>23002</v>
      </c>
      <c r="C64" s="135"/>
      <c r="D64" s="135"/>
      <c r="E64" s="135">
        <f>'将来負担比率（分子）の構造'!J$43</f>
        <v>25254</v>
      </c>
      <c r="F64" s="135"/>
      <c r="G64" s="135"/>
      <c r="H64" s="135">
        <f>'将来負担比率（分子）の構造'!K$43</f>
        <v>24511</v>
      </c>
      <c r="I64" s="135"/>
      <c r="J64" s="135"/>
      <c r="K64" s="135">
        <f>'将来負担比率（分子）の構造'!L$43</f>
        <v>31211</v>
      </c>
      <c r="L64" s="135"/>
      <c r="M64" s="135"/>
      <c r="N64" s="135">
        <f>'将来負担比率（分子）の構造'!M$43</f>
        <v>30379</v>
      </c>
      <c r="O64" s="135"/>
      <c r="P64" s="135"/>
    </row>
    <row r="65" spans="1:16" x14ac:dyDescent="0.15">
      <c r="A65" s="135" t="s">
        <v>26</v>
      </c>
      <c r="B65" s="135">
        <f>'将来負担比率（分子）の構造'!I$42</f>
        <v>786</v>
      </c>
      <c r="C65" s="135"/>
      <c r="D65" s="135"/>
      <c r="E65" s="135">
        <f>'将来負担比率（分子）の構造'!J$42</f>
        <v>653</v>
      </c>
      <c r="F65" s="135"/>
      <c r="G65" s="135"/>
      <c r="H65" s="135">
        <f>'将来負担比率（分子）の構造'!K$42</f>
        <v>531</v>
      </c>
      <c r="I65" s="135"/>
      <c r="J65" s="135"/>
      <c r="K65" s="135">
        <f>'将来負担比率（分子）の構造'!L$42</f>
        <v>416</v>
      </c>
      <c r="L65" s="135"/>
      <c r="M65" s="135"/>
      <c r="N65" s="135">
        <f>'将来負担比率（分子）の構造'!M$42</f>
        <v>318</v>
      </c>
      <c r="O65" s="135"/>
      <c r="P65" s="135"/>
    </row>
    <row r="66" spans="1:16" x14ac:dyDescent="0.15">
      <c r="A66" s="135" t="s">
        <v>25</v>
      </c>
      <c r="B66" s="135">
        <f>'将来負担比率（分子）の構造'!I$41</f>
        <v>50124</v>
      </c>
      <c r="C66" s="135"/>
      <c r="D66" s="135"/>
      <c r="E66" s="135">
        <f>'将来負担比率（分子）の構造'!J$41</f>
        <v>48348</v>
      </c>
      <c r="F66" s="135"/>
      <c r="G66" s="135"/>
      <c r="H66" s="135">
        <f>'将来負担比率（分子）の構造'!K$41</f>
        <v>47377</v>
      </c>
      <c r="I66" s="135"/>
      <c r="J66" s="135"/>
      <c r="K66" s="135">
        <f>'将来負担比率（分子）の構造'!L$41</f>
        <v>50178</v>
      </c>
      <c r="L66" s="135"/>
      <c r="M66" s="135"/>
      <c r="N66" s="135">
        <f>'将来負担比率（分子）の構造'!M$41</f>
        <v>49583</v>
      </c>
      <c r="O66" s="135"/>
      <c r="P66" s="135"/>
    </row>
    <row r="67" spans="1:16" x14ac:dyDescent="0.15">
      <c r="A67" s="135" t="s">
        <v>63</v>
      </c>
      <c r="B67" s="135" t="e">
        <f>NA()</f>
        <v>#N/A</v>
      </c>
      <c r="C67" s="135">
        <f>IF(ISNUMBER('将来負担比率（分子）の構造'!I$52), IF('将来負担比率（分子）の構造'!I$52 &lt; 0, 0, '将来負担比率（分子）の構造'!I$52), NA())</f>
        <v>28180</v>
      </c>
      <c r="D67" s="135" t="e">
        <f>NA()</f>
        <v>#N/A</v>
      </c>
      <c r="E67" s="135" t="e">
        <f>NA()</f>
        <v>#N/A</v>
      </c>
      <c r="F67" s="135">
        <f>IF(ISNUMBER('将来負担比率（分子）の構造'!J$52), IF('将来負担比率（分子）の構造'!J$52 &lt; 0, 0, '将来負担比率（分子）の構造'!J$52), NA())</f>
        <v>25856</v>
      </c>
      <c r="G67" s="135" t="e">
        <f>NA()</f>
        <v>#N/A</v>
      </c>
      <c r="H67" s="135" t="e">
        <f>NA()</f>
        <v>#N/A</v>
      </c>
      <c r="I67" s="135">
        <f>IF(ISNUMBER('将来負担比率（分子）の構造'!K$52), IF('将来負担比率（分子）の構造'!K$52 &lt; 0, 0, '将来負担比率（分子）の構造'!K$52), NA())</f>
        <v>21078</v>
      </c>
      <c r="J67" s="135" t="e">
        <f>NA()</f>
        <v>#N/A</v>
      </c>
      <c r="K67" s="135" t="e">
        <f>NA()</f>
        <v>#N/A</v>
      </c>
      <c r="L67" s="135">
        <f>IF(ISNUMBER('将来負担比率（分子）の構造'!L$52), IF('将来負担比率（分子）の構造'!L$52 &lt; 0, 0, '将来負担比率（分子）の構造'!L$52), NA())</f>
        <v>18414</v>
      </c>
      <c r="M67" s="135" t="e">
        <f>NA()</f>
        <v>#N/A</v>
      </c>
      <c r="N67" s="135" t="e">
        <f>NA()</f>
        <v>#N/A</v>
      </c>
      <c r="O67" s="135">
        <f>IF(ISNUMBER('将来負担比率（分子）の構造'!M$52), IF('将来負担比率（分子）の構造'!M$52 &lt; 0, 0, '将来負担比率（分子）の構造'!M$52), NA())</f>
        <v>16681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X13" workbookViewId="0">
      <selection activeCell="AD6" sqref="AD6:AK6"/>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7989531</v>
      </c>
      <c r="S5" s="583"/>
      <c r="T5" s="583"/>
      <c r="U5" s="583"/>
      <c r="V5" s="583"/>
      <c r="W5" s="583"/>
      <c r="X5" s="583"/>
      <c r="Y5" s="584"/>
      <c r="Z5" s="585">
        <v>23.8</v>
      </c>
      <c r="AA5" s="585"/>
      <c r="AB5" s="585"/>
      <c r="AC5" s="585"/>
      <c r="AD5" s="586">
        <v>7494491</v>
      </c>
      <c r="AE5" s="586"/>
      <c r="AF5" s="586"/>
      <c r="AG5" s="586"/>
      <c r="AH5" s="586"/>
      <c r="AI5" s="586"/>
      <c r="AJ5" s="586"/>
      <c r="AK5" s="586"/>
      <c r="AL5" s="587">
        <v>39.700000000000003</v>
      </c>
      <c r="AM5" s="588"/>
      <c r="AN5" s="588"/>
      <c r="AO5" s="589"/>
      <c r="AP5" s="579" t="s">
        <v>208</v>
      </c>
      <c r="AQ5" s="580"/>
      <c r="AR5" s="580"/>
      <c r="AS5" s="580"/>
      <c r="AT5" s="580"/>
      <c r="AU5" s="580"/>
      <c r="AV5" s="580"/>
      <c r="AW5" s="580"/>
      <c r="AX5" s="580"/>
      <c r="AY5" s="580"/>
      <c r="AZ5" s="580"/>
      <c r="BA5" s="580"/>
      <c r="BB5" s="580"/>
      <c r="BC5" s="580"/>
      <c r="BD5" s="580"/>
      <c r="BE5" s="580"/>
      <c r="BF5" s="581"/>
      <c r="BG5" s="593">
        <v>7377629</v>
      </c>
      <c r="BH5" s="594"/>
      <c r="BI5" s="594"/>
      <c r="BJ5" s="594"/>
      <c r="BK5" s="594"/>
      <c r="BL5" s="594"/>
      <c r="BM5" s="594"/>
      <c r="BN5" s="595"/>
      <c r="BO5" s="596">
        <v>92.3</v>
      </c>
      <c r="BP5" s="596"/>
      <c r="BQ5" s="596"/>
      <c r="BR5" s="596"/>
      <c r="BS5" s="597">
        <v>342023</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318696</v>
      </c>
      <c r="S6" s="594"/>
      <c r="T6" s="594"/>
      <c r="U6" s="594"/>
      <c r="V6" s="594"/>
      <c r="W6" s="594"/>
      <c r="X6" s="594"/>
      <c r="Y6" s="595"/>
      <c r="Z6" s="596">
        <v>0.9</v>
      </c>
      <c r="AA6" s="596"/>
      <c r="AB6" s="596"/>
      <c r="AC6" s="596"/>
      <c r="AD6" s="597">
        <v>318696</v>
      </c>
      <c r="AE6" s="597"/>
      <c r="AF6" s="597"/>
      <c r="AG6" s="597"/>
      <c r="AH6" s="597"/>
      <c r="AI6" s="597"/>
      <c r="AJ6" s="597"/>
      <c r="AK6" s="597"/>
      <c r="AL6" s="598">
        <v>1.7</v>
      </c>
      <c r="AM6" s="599"/>
      <c r="AN6" s="599"/>
      <c r="AO6" s="600"/>
      <c r="AP6" s="590" t="s">
        <v>213</v>
      </c>
      <c r="AQ6" s="591"/>
      <c r="AR6" s="591"/>
      <c r="AS6" s="591"/>
      <c r="AT6" s="591"/>
      <c r="AU6" s="591"/>
      <c r="AV6" s="591"/>
      <c r="AW6" s="591"/>
      <c r="AX6" s="591"/>
      <c r="AY6" s="591"/>
      <c r="AZ6" s="591"/>
      <c r="BA6" s="591"/>
      <c r="BB6" s="591"/>
      <c r="BC6" s="591"/>
      <c r="BD6" s="591"/>
      <c r="BE6" s="591"/>
      <c r="BF6" s="592"/>
      <c r="BG6" s="593">
        <v>7377629</v>
      </c>
      <c r="BH6" s="594"/>
      <c r="BI6" s="594"/>
      <c r="BJ6" s="594"/>
      <c r="BK6" s="594"/>
      <c r="BL6" s="594"/>
      <c r="BM6" s="594"/>
      <c r="BN6" s="595"/>
      <c r="BO6" s="596">
        <v>92.3</v>
      </c>
      <c r="BP6" s="596"/>
      <c r="BQ6" s="596"/>
      <c r="BR6" s="596"/>
      <c r="BS6" s="597">
        <v>342023</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245743</v>
      </c>
      <c r="CS6" s="594"/>
      <c r="CT6" s="594"/>
      <c r="CU6" s="594"/>
      <c r="CV6" s="594"/>
      <c r="CW6" s="594"/>
      <c r="CX6" s="594"/>
      <c r="CY6" s="595"/>
      <c r="CZ6" s="596">
        <v>0.7</v>
      </c>
      <c r="DA6" s="596"/>
      <c r="DB6" s="596"/>
      <c r="DC6" s="596"/>
      <c r="DD6" s="602" t="s">
        <v>215</v>
      </c>
      <c r="DE6" s="594"/>
      <c r="DF6" s="594"/>
      <c r="DG6" s="594"/>
      <c r="DH6" s="594"/>
      <c r="DI6" s="594"/>
      <c r="DJ6" s="594"/>
      <c r="DK6" s="594"/>
      <c r="DL6" s="594"/>
      <c r="DM6" s="594"/>
      <c r="DN6" s="594"/>
      <c r="DO6" s="594"/>
      <c r="DP6" s="595"/>
      <c r="DQ6" s="602">
        <v>245743</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16135</v>
      </c>
      <c r="S7" s="594"/>
      <c r="T7" s="594"/>
      <c r="U7" s="594"/>
      <c r="V7" s="594"/>
      <c r="W7" s="594"/>
      <c r="X7" s="594"/>
      <c r="Y7" s="595"/>
      <c r="Z7" s="596">
        <v>0</v>
      </c>
      <c r="AA7" s="596"/>
      <c r="AB7" s="596"/>
      <c r="AC7" s="596"/>
      <c r="AD7" s="597">
        <v>16135</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2783298</v>
      </c>
      <c r="BH7" s="594"/>
      <c r="BI7" s="594"/>
      <c r="BJ7" s="594"/>
      <c r="BK7" s="594"/>
      <c r="BL7" s="594"/>
      <c r="BM7" s="594"/>
      <c r="BN7" s="595"/>
      <c r="BO7" s="596">
        <v>34.799999999999997</v>
      </c>
      <c r="BP7" s="596"/>
      <c r="BQ7" s="596"/>
      <c r="BR7" s="596"/>
      <c r="BS7" s="597">
        <v>93939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4283531</v>
      </c>
      <c r="CS7" s="594"/>
      <c r="CT7" s="594"/>
      <c r="CU7" s="594"/>
      <c r="CV7" s="594"/>
      <c r="CW7" s="594"/>
      <c r="CX7" s="594"/>
      <c r="CY7" s="595"/>
      <c r="CZ7" s="596">
        <v>12.9</v>
      </c>
      <c r="DA7" s="596"/>
      <c r="DB7" s="596"/>
      <c r="DC7" s="596"/>
      <c r="DD7" s="602">
        <v>255177</v>
      </c>
      <c r="DE7" s="594"/>
      <c r="DF7" s="594"/>
      <c r="DG7" s="594"/>
      <c r="DH7" s="594"/>
      <c r="DI7" s="594"/>
      <c r="DJ7" s="594"/>
      <c r="DK7" s="594"/>
      <c r="DL7" s="594"/>
      <c r="DM7" s="594"/>
      <c r="DN7" s="594"/>
      <c r="DO7" s="594"/>
      <c r="DP7" s="595"/>
      <c r="DQ7" s="602">
        <v>3235792</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38949</v>
      </c>
      <c r="S8" s="594"/>
      <c r="T8" s="594"/>
      <c r="U8" s="594"/>
      <c r="V8" s="594"/>
      <c r="W8" s="594"/>
      <c r="X8" s="594"/>
      <c r="Y8" s="595"/>
      <c r="Z8" s="596">
        <v>0.1</v>
      </c>
      <c r="AA8" s="596"/>
      <c r="AB8" s="596"/>
      <c r="AC8" s="596"/>
      <c r="AD8" s="597">
        <v>38949</v>
      </c>
      <c r="AE8" s="597"/>
      <c r="AF8" s="597"/>
      <c r="AG8" s="597"/>
      <c r="AH8" s="597"/>
      <c r="AI8" s="597"/>
      <c r="AJ8" s="597"/>
      <c r="AK8" s="597"/>
      <c r="AL8" s="598">
        <v>0.2</v>
      </c>
      <c r="AM8" s="599"/>
      <c r="AN8" s="599"/>
      <c r="AO8" s="600"/>
      <c r="AP8" s="590" t="s">
        <v>220</v>
      </c>
      <c r="AQ8" s="591"/>
      <c r="AR8" s="591"/>
      <c r="AS8" s="591"/>
      <c r="AT8" s="591"/>
      <c r="AU8" s="591"/>
      <c r="AV8" s="591"/>
      <c r="AW8" s="591"/>
      <c r="AX8" s="591"/>
      <c r="AY8" s="591"/>
      <c r="AZ8" s="591"/>
      <c r="BA8" s="591"/>
      <c r="BB8" s="591"/>
      <c r="BC8" s="591"/>
      <c r="BD8" s="591"/>
      <c r="BE8" s="591"/>
      <c r="BF8" s="592"/>
      <c r="BG8" s="593">
        <v>97858</v>
      </c>
      <c r="BH8" s="594"/>
      <c r="BI8" s="594"/>
      <c r="BJ8" s="594"/>
      <c r="BK8" s="594"/>
      <c r="BL8" s="594"/>
      <c r="BM8" s="594"/>
      <c r="BN8" s="595"/>
      <c r="BO8" s="596">
        <v>1.2</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8704128</v>
      </c>
      <c r="CS8" s="594"/>
      <c r="CT8" s="594"/>
      <c r="CU8" s="594"/>
      <c r="CV8" s="594"/>
      <c r="CW8" s="594"/>
      <c r="CX8" s="594"/>
      <c r="CY8" s="595"/>
      <c r="CZ8" s="596">
        <v>26.2</v>
      </c>
      <c r="DA8" s="596"/>
      <c r="DB8" s="596"/>
      <c r="DC8" s="596"/>
      <c r="DD8" s="602">
        <v>178986</v>
      </c>
      <c r="DE8" s="594"/>
      <c r="DF8" s="594"/>
      <c r="DG8" s="594"/>
      <c r="DH8" s="594"/>
      <c r="DI8" s="594"/>
      <c r="DJ8" s="594"/>
      <c r="DK8" s="594"/>
      <c r="DL8" s="594"/>
      <c r="DM8" s="594"/>
      <c r="DN8" s="594"/>
      <c r="DO8" s="594"/>
      <c r="DP8" s="595"/>
      <c r="DQ8" s="602">
        <v>4515236</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23797</v>
      </c>
      <c r="S9" s="594"/>
      <c r="T9" s="594"/>
      <c r="U9" s="594"/>
      <c r="V9" s="594"/>
      <c r="W9" s="594"/>
      <c r="X9" s="594"/>
      <c r="Y9" s="595"/>
      <c r="Z9" s="596">
        <v>0.1</v>
      </c>
      <c r="AA9" s="596"/>
      <c r="AB9" s="596"/>
      <c r="AC9" s="596"/>
      <c r="AD9" s="597">
        <v>23797</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2113789</v>
      </c>
      <c r="BH9" s="594"/>
      <c r="BI9" s="594"/>
      <c r="BJ9" s="594"/>
      <c r="BK9" s="594"/>
      <c r="BL9" s="594"/>
      <c r="BM9" s="594"/>
      <c r="BN9" s="595"/>
      <c r="BO9" s="596">
        <v>26.5</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3487242</v>
      </c>
      <c r="CS9" s="594"/>
      <c r="CT9" s="594"/>
      <c r="CU9" s="594"/>
      <c r="CV9" s="594"/>
      <c r="CW9" s="594"/>
      <c r="CX9" s="594"/>
      <c r="CY9" s="595"/>
      <c r="CZ9" s="596">
        <v>10.5</v>
      </c>
      <c r="DA9" s="596"/>
      <c r="DB9" s="596"/>
      <c r="DC9" s="596"/>
      <c r="DD9" s="602">
        <v>395061</v>
      </c>
      <c r="DE9" s="594"/>
      <c r="DF9" s="594"/>
      <c r="DG9" s="594"/>
      <c r="DH9" s="594"/>
      <c r="DI9" s="594"/>
      <c r="DJ9" s="594"/>
      <c r="DK9" s="594"/>
      <c r="DL9" s="594"/>
      <c r="DM9" s="594"/>
      <c r="DN9" s="594"/>
      <c r="DO9" s="594"/>
      <c r="DP9" s="595"/>
      <c r="DQ9" s="602">
        <v>2511926</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705301</v>
      </c>
      <c r="S10" s="594"/>
      <c r="T10" s="594"/>
      <c r="U10" s="594"/>
      <c r="V10" s="594"/>
      <c r="W10" s="594"/>
      <c r="X10" s="594"/>
      <c r="Y10" s="595"/>
      <c r="Z10" s="596">
        <v>2.1</v>
      </c>
      <c r="AA10" s="596"/>
      <c r="AB10" s="596"/>
      <c r="AC10" s="596"/>
      <c r="AD10" s="597">
        <v>705301</v>
      </c>
      <c r="AE10" s="597"/>
      <c r="AF10" s="597"/>
      <c r="AG10" s="597"/>
      <c r="AH10" s="597"/>
      <c r="AI10" s="597"/>
      <c r="AJ10" s="597"/>
      <c r="AK10" s="597"/>
      <c r="AL10" s="598">
        <v>3.7</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215760</v>
      </c>
      <c r="BH10" s="594"/>
      <c r="BI10" s="594"/>
      <c r="BJ10" s="594"/>
      <c r="BK10" s="594"/>
      <c r="BL10" s="594"/>
      <c r="BM10" s="594"/>
      <c r="BN10" s="595"/>
      <c r="BO10" s="596">
        <v>2.7</v>
      </c>
      <c r="BP10" s="596"/>
      <c r="BQ10" s="596"/>
      <c r="BR10" s="596"/>
      <c r="BS10" s="602">
        <v>35836</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17650</v>
      </c>
      <c r="CS10" s="594"/>
      <c r="CT10" s="594"/>
      <c r="CU10" s="594"/>
      <c r="CV10" s="594"/>
      <c r="CW10" s="594"/>
      <c r="CX10" s="594"/>
      <c r="CY10" s="595"/>
      <c r="CZ10" s="596">
        <v>0.1</v>
      </c>
      <c r="DA10" s="596"/>
      <c r="DB10" s="596"/>
      <c r="DC10" s="596"/>
      <c r="DD10" s="602" t="s">
        <v>112</v>
      </c>
      <c r="DE10" s="594"/>
      <c r="DF10" s="594"/>
      <c r="DG10" s="594"/>
      <c r="DH10" s="594"/>
      <c r="DI10" s="594"/>
      <c r="DJ10" s="594"/>
      <c r="DK10" s="594"/>
      <c r="DL10" s="594"/>
      <c r="DM10" s="594"/>
      <c r="DN10" s="594"/>
      <c r="DO10" s="594"/>
      <c r="DP10" s="595"/>
      <c r="DQ10" s="602">
        <v>16129</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v>19799</v>
      </c>
      <c r="S11" s="594"/>
      <c r="T11" s="594"/>
      <c r="U11" s="594"/>
      <c r="V11" s="594"/>
      <c r="W11" s="594"/>
      <c r="X11" s="594"/>
      <c r="Y11" s="595"/>
      <c r="Z11" s="596">
        <v>0.1</v>
      </c>
      <c r="AA11" s="596"/>
      <c r="AB11" s="596"/>
      <c r="AC11" s="596"/>
      <c r="AD11" s="597">
        <v>19799</v>
      </c>
      <c r="AE11" s="597"/>
      <c r="AF11" s="597"/>
      <c r="AG11" s="597"/>
      <c r="AH11" s="597"/>
      <c r="AI11" s="597"/>
      <c r="AJ11" s="597"/>
      <c r="AK11" s="597"/>
      <c r="AL11" s="598">
        <v>0.1</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355891</v>
      </c>
      <c r="BH11" s="594"/>
      <c r="BI11" s="594"/>
      <c r="BJ11" s="594"/>
      <c r="BK11" s="594"/>
      <c r="BL11" s="594"/>
      <c r="BM11" s="594"/>
      <c r="BN11" s="595"/>
      <c r="BO11" s="596">
        <v>4.5</v>
      </c>
      <c r="BP11" s="596"/>
      <c r="BQ11" s="596"/>
      <c r="BR11" s="596"/>
      <c r="BS11" s="602">
        <v>58103</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1749498</v>
      </c>
      <c r="CS11" s="594"/>
      <c r="CT11" s="594"/>
      <c r="CU11" s="594"/>
      <c r="CV11" s="594"/>
      <c r="CW11" s="594"/>
      <c r="CX11" s="594"/>
      <c r="CY11" s="595"/>
      <c r="CZ11" s="596">
        <v>5.3</v>
      </c>
      <c r="DA11" s="596"/>
      <c r="DB11" s="596"/>
      <c r="DC11" s="596"/>
      <c r="DD11" s="602">
        <v>491641</v>
      </c>
      <c r="DE11" s="594"/>
      <c r="DF11" s="594"/>
      <c r="DG11" s="594"/>
      <c r="DH11" s="594"/>
      <c r="DI11" s="594"/>
      <c r="DJ11" s="594"/>
      <c r="DK11" s="594"/>
      <c r="DL11" s="594"/>
      <c r="DM11" s="594"/>
      <c r="DN11" s="594"/>
      <c r="DO11" s="594"/>
      <c r="DP11" s="595"/>
      <c r="DQ11" s="602">
        <v>1123160</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4024249</v>
      </c>
      <c r="BH12" s="594"/>
      <c r="BI12" s="594"/>
      <c r="BJ12" s="594"/>
      <c r="BK12" s="594"/>
      <c r="BL12" s="594"/>
      <c r="BM12" s="594"/>
      <c r="BN12" s="595"/>
      <c r="BO12" s="596">
        <v>50.4</v>
      </c>
      <c r="BP12" s="596"/>
      <c r="BQ12" s="596"/>
      <c r="BR12" s="596"/>
      <c r="BS12" s="602">
        <v>248084</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1098295</v>
      </c>
      <c r="CS12" s="594"/>
      <c r="CT12" s="594"/>
      <c r="CU12" s="594"/>
      <c r="CV12" s="594"/>
      <c r="CW12" s="594"/>
      <c r="CX12" s="594"/>
      <c r="CY12" s="595"/>
      <c r="CZ12" s="596">
        <v>3.3</v>
      </c>
      <c r="DA12" s="596"/>
      <c r="DB12" s="596"/>
      <c r="DC12" s="596"/>
      <c r="DD12" s="602">
        <v>586761</v>
      </c>
      <c r="DE12" s="594"/>
      <c r="DF12" s="594"/>
      <c r="DG12" s="594"/>
      <c r="DH12" s="594"/>
      <c r="DI12" s="594"/>
      <c r="DJ12" s="594"/>
      <c r="DK12" s="594"/>
      <c r="DL12" s="594"/>
      <c r="DM12" s="594"/>
      <c r="DN12" s="594"/>
      <c r="DO12" s="594"/>
      <c r="DP12" s="595"/>
      <c r="DQ12" s="602">
        <v>536703</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45597</v>
      </c>
      <c r="S13" s="594"/>
      <c r="T13" s="594"/>
      <c r="U13" s="594"/>
      <c r="V13" s="594"/>
      <c r="W13" s="594"/>
      <c r="X13" s="594"/>
      <c r="Y13" s="595"/>
      <c r="Z13" s="596">
        <v>0.1</v>
      </c>
      <c r="AA13" s="596"/>
      <c r="AB13" s="596"/>
      <c r="AC13" s="596"/>
      <c r="AD13" s="597">
        <v>45597</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3779264</v>
      </c>
      <c r="BH13" s="594"/>
      <c r="BI13" s="594"/>
      <c r="BJ13" s="594"/>
      <c r="BK13" s="594"/>
      <c r="BL13" s="594"/>
      <c r="BM13" s="594"/>
      <c r="BN13" s="595"/>
      <c r="BO13" s="596">
        <v>47.3</v>
      </c>
      <c r="BP13" s="596"/>
      <c r="BQ13" s="596"/>
      <c r="BR13" s="596"/>
      <c r="BS13" s="602">
        <v>248084</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2455177</v>
      </c>
      <c r="CS13" s="594"/>
      <c r="CT13" s="594"/>
      <c r="CU13" s="594"/>
      <c r="CV13" s="594"/>
      <c r="CW13" s="594"/>
      <c r="CX13" s="594"/>
      <c r="CY13" s="595"/>
      <c r="CZ13" s="596">
        <v>7.4</v>
      </c>
      <c r="DA13" s="596"/>
      <c r="DB13" s="596"/>
      <c r="DC13" s="596"/>
      <c r="DD13" s="602">
        <v>945427</v>
      </c>
      <c r="DE13" s="594"/>
      <c r="DF13" s="594"/>
      <c r="DG13" s="594"/>
      <c r="DH13" s="594"/>
      <c r="DI13" s="594"/>
      <c r="DJ13" s="594"/>
      <c r="DK13" s="594"/>
      <c r="DL13" s="594"/>
      <c r="DM13" s="594"/>
      <c r="DN13" s="594"/>
      <c r="DO13" s="594"/>
      <c r="DP13" s="595"/>
      <c r="DQ13" s="602">
        <v>1611748</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121288</v>
      </c>
      <c r="BH14" s="594"/>
      <c r="BI14" s="594"/>
      <c r="BJ14" s="594"/>
      <c r="BK14" s="594"/>
      <c r="BL14" s="594"/>
      <c r="BM14" s="594"/>
      <c r="BN14" s="595"/>
      <c r="BO14" s="596">
        <v>1.5</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1558325</v>
      </c>
      <c r="CS14" s="594"/>
      <c r="CT14" s="594"/>
      <c r="CU14" s="594"/>
      <c r="CV14" s="594"/>
      <c r="CW14" s="594"/>
      <c r="CX14" s="594"/>
      <c r="CY14" s="595"/>
      <c r="CZ14" s="596">
        <v>4.7</v>
      </c>
      <c r="DA14" s="596"/>
      <c r="DB14" s="596"/>
      <c r="DC14" s="596"/>
      <c r="DD14" s="602">
        <v>386808</v>
      </c>
      <c r="DE14" s="594"/>
      <c r="DF14" s="594"/>
      <c r="DG14" s="594"/>
      <c r="DH14" s="594"/>
      <c r="DI14" s="594"/>
      <c r="DJ14" s="594"/>
      <c r="DK14" s="594"/>
      <c r="DL14" s="594"/>
      <c r="DM14" s="594"/>
      <c r="DN14" s="594"/>
      <c r="DO14" s="594"/>
      <c r="DP14" s="595"/>
      <c r="DQ14" s="602">
        <v>1053449</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15843</v>
      </c>
      <c r="S15" s="594"/>
      <c r="T15" s="594"/>
      <c r="U15" s="594"/>
      <c r="V15" s="594"/>
      <c r="W15" s="594"/>
      <c r="X15" s="594"/>
      <c r="Y15" s="595"/>
      <c r="Z15" s="596">
        <v>0</v>
      </c>
      <c r="AA15" s="596"/>
      <c r="AB15" s="596"/>
      <c r="AC15" s="596"/>
      <c r="AD15" s="597">
        <v>15843</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448794</v>
      </c>
      <c r="BH15" s="594"/>
      <c r="BI15" s="594"/>
      <c r="BJ15" s="594"/>
      <c r="BK15" s="594"/>
      <c r="BL15" s="594"/>
      <c r="BM15" s="594"/>
      <c r="BN15" s="595"/>
      <c r="BO15" s="596">
        <v>5.6</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3817740</v>
      </c>
      <c r="CS15" s="594"/>
      <c r="CT15" s="594"/>
      <c r="CU15" s="594"/>
      <c r="CV15" s="594"/>
      <c r="CW15" s="594"/>
      <c r="CX15" s="594"/>
      <c r="CY15" s="595"/>
      <c r="CZ15" s="596">
        <v>11.5</v>
      </c>
      <c r="DA15" s="596"/>
      <c r="DB15" s="596"/>
      <c r="DC15" s="596"/>
      <c r="DD15" s="602">
        <v>1682224</v>
      </c>
      <c r="DE15" s="594"/>
      <c r="DF15" s="594"/>
      <c r="DG15" s="594"/>
      <c r="DH15" s="594"/>
      <c r="DI15" s="594"/>
      <c r="DJ15" s="594"/>
      <c r="DK15" s="594"/>
      <c r="DL15" s="594"/>
      <c r="DM15" s="594"/>
      <c r="DN15" s="594"/>
      <c r="DO15" s="594"/>
      <c r="DP15" s="595"/>
      <c r="DQ15" s="602">
        <v>2100177</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11726546</v>
      </c>
      <c r="S16" s="594"/>
      <c r="T16" s="594"/>
      <c r="U16" s="594"/>
      <c r="V16" s="594"/>
      <c r="W16" s="594"/>
      <c r="X16" s="594"/>
      <c r="Y16" s="595"/>
      <c r="Z16" s="596">
        <v>34.9</v>
      </c>
      <c r="AA16" s="596"/>
      <c r="AB16" s="596"/>
      <c r="AC16" s="596"/>
      <c r="AD16" s="597">
        <v>10140490</v>
      </c>
      <c r="AE16" s="597"/>
      <c r="AF16" s="597"/>
      <c r="AG16" s="597"/>
      <c r="AH16" s="597"/>
      <c r="AI16" s="597"/>
      <c r="AJ16" s="597"/>
      <c r="AK16" s="597"/>
      <c r="AL16" s="598">
        <v>53.7</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168268</v>
      </c>
      <c r="CS16" s="594"/>
      <c r="CT16" s="594"/>
      <c r="CU16" s="594"/>
      <c r="CV16" s="594"/>
      <c r="CW16" s="594"/>
      <c r="CX16" s="594"/>
      <c r="CY16" s="595"/>
      <c r="CZ16" s="596">
        <v>0.5</v>
      </c>
      <c r="DA16" s="596"/>
      <c r="DB16" s="596"/>
      <c r="DC16" s="596"/>
      <c r="DD16" s="602" t="s">
        <v>112</v>
      </c>
      <c r="DE16" s="594"/>
      <c r="DF16" s="594"/>
      <c r="DG16" s="594"/>
      <c r="DH16" s="594"/>
      <c r="DI16" s="594"/>
      <c r="DJ16" s="594"/>
      <c r="DK16" s="594"/>
      <c r="DL16" s="594"/>
      <c r="DM16" s="594"/>
      <c r="DN16" s="594"/>
      <c r="DO16" s="594"/>
      <c r="DP16" s="595"/>
      <c r="DQ16" s="602">
        <v>73534</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10140490</v>
      </c>
      <c r="S17" s="594"/>
      <c r="T17" s="594"/>
      <c r="U17" s="594"/>
      <c r="V17" s="594"/>
      <c r="W17" s="594"/>
      <c r="X17" s="594"/>
      <c r="Y17" s="595"/>
      <c r="Z17" s="596">
        <v>30.2</v>
      </c>
      <c r="AA17" s="596"/>
      <c r="AB17" s="596"/>
      <c r="AC17" s="596"/>
      <c r="AD17" s="597">
        <v>10140490</v>
      </c>
      <c r="AE17" s="597"/>
      <c r="AF17" s="597"/>
      <c r="AG17" s="597"/>
      <c r="AH17" s="597"/>
      <c r="AI17" s="597"/>
      <c r="AJ17" s="597"/>
      <c r="AK17" s="597"/>
      <c r="AL17" s="598">
        <v>53.7</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5636615</v>
      </c>
      <c r="CS17" s="594"/>
      <c r="CT17" s="594"/>
      <c r="CU17" s="594"/>
      <c r="CV17" s="594"/>
      <c r="CW17" s="594"/>
      <c r="CX17" s="594"/>
      <c r="CY17" s="595"/>
      <c r="CZ17" s="596">
        <v>17</v>
      </c>
      <c r="DA17" s="596"/>
      <c r="DB17" s="596"/>
      <c r="DC17" s="596"/>
      <c r="DD17" s="602" t="s">
        <v>112</v>
      </c>
      <c r="DE17" s="594"/>
      <c r="DF17" s="594"/>
      <c r="DG17" s="594"/>
      <c r="DH17" s="594"/>
      <c r="DI17" s="594"/>
      <c r="DJ17" s="594"/>
      <c r="DK17" s="594"/>
      <c r="DL17" s="594"/>
      <c r="DM17" s="594"/>
      <c r="DN17" s="594"/>
      <c r="DO17" s="594"/>
      <c r="DP17" s="595"/>
      <c r="DQ17" s="602">
        <v>5489683</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1586056</v>
      </c>
      <c r="S18" s="594"/>
      <c r="T18" s="594"/>
      <c r="U18" s="594"/>
      <c r="V18" s="594"/>
      <c r="W18" s="594"/>
      <c r="X18" s="594"/>
      <c r="Y18" s="595"/>
      <c r="Z18" s="596">
        <v>4.7</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611902</v>
      </c>
      <c r="BH19" s="594"/>
      <c r="BI19" s="594"/>
      <c r="BJ19" s="594"/>
      <c r="BK19" s="594"/>
      <c r="BL19" s="594"/>
      <c r="BM19" s="594"/>
      <c r="BN19" s="595"/>
      <c r="BO19" s="596">
        <v>7.7</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20900194</v>
      </c>
      <c r="S20" s="594"/>
      <c r="T20" s="594"/>
      <c r="U20" s="594"/>
      <c r="V20" s="594"/>
      <c r="W20" s="594"/>
      <c r="X20" s="594"/>
      <c r="Y20" s="595"/>
      <c r="Z20" s="596">
        <v>62.3</v>
      </c>
      <c r="AA20" s="596"/>
      <c r="AB20" s="596"/>
      <c r="AC20" s="596"/>
      <c r="AD20" s="597">
        <v>18819098</v>
      </c>
      <c r="AE20" s="597"/>
      <c r="AF20" s="597"/>
      <c r="AG20" s="597"/>
      <c r="AH20" s="597"/>
      <c r="AI20" s="597"/>
      <c r="AJ20" s="597"/>
      <c r="AK20" s="597"/>
      <c r="AL20" s="598">
        <v>99.7</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611902</v>
      </c>
      <c r="BH20" s="594"/>
      <c r="BI20" s="594"/>
      <c r="BJ20" s="594"/>
      <c r="BK20" s="594"/>
      <c r="BL20" s="594"/>
      <c r="BM20" s="594"/>
      <c r="BN20" s="595"/>
      <c r="BO20" s="596">
        <v>7.7</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33222212</v>
      </c>
      <c r="CS20" s="594"/>
      <c r="CT20" s="594"/>
      <c r="CU20" s="594"/>
      <c r="CV20" s="594"/>
      <c r="CW20" s="594"/>
      <c r="CX20" s="594"/>
      <c r="CY20" s="595"/>
      <c r="CZ20" s="596">
        <v>100</v>
      </c>
      <c r="DA20" s="596"/>
      <c r="DB20" s="596"/>
      <c r="DC20" s="596"/>
      <c r="DD20" s="602">
        <v>4922085</v>
      </c>
      <c r="DE20" s="594"/>
      <c r="DF20" s="594"/>
      <c r="DG20" s="594"/>
      <c r="DH20" s="594"/>
      <c r="DI20" s="594"/>
      <c r="DJ20" s="594"/>
      <c r="DK20" s="594"/>
      <c r="DL20" s="594"/>
      <c r="DM20" s="594"/>
      <c r="DN20" s="594"/>
      <c r="DO20" s="594"/>
      <c r="DP20" s="595"/>
      <c r="DQ20" s="602">
        <v>22513280</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v>6898</v>
      </c>
      <c r="S21" s="594"/>
      <c r="T21" s="594"/>
      <c r="U21" s="594"/>
      <c r="V21" s="594"/>
      <c r="W21" s="594"/>
      <c r="X21" s="594"/>
      <c r="Y21" s="595"/>
      <c r="Z21" s="596">
        <v>0</v>
      </c>
      <c r="AA21" s="596"/>
      <c r="AB21" s="596"/>
      <c r="AC21" s="596"/>
      <c r="AD21" s="597">
        <v>6898</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116862</v>
      </c>
      <c r="BH21" s="594"/>
      <c r="BI21" s="594"/>
      <c r="BJ21" s="594"/>
      <c r="BK21" s="594"/>
      <c r="BL21" s="594"/>
      <c r="BM21" s="594"/>
      <c r="BN21" s="595"/>
      <c r="BO21" s="596">
        <v>1.5</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537318</v>
      </c>
      <c r="S22" s="594"/>
      <c r="T22" s="594"/>
      <c r="U22" s="594"/>
      <c r="V22" s="594"/>
      <c r="W22" s="594"/>
      <c r="X22" s="594"/>
      <c r="Y22" s="595"/>
      <c r="Z22" s="596">
        <v>1.6</v>
      </c>
      <c r="AA22" s="596"/>
      <c r="AB22" s="596"/>
      <c r="AC22" s="596"/>
      <c r="AD22" s="597" t="s">
        <v>112</v>
      </c>
      <c r="AE22" s="597"/>
      <c r="AF22" s="597"/>
      <c r="AG22" s="597"/>
      <c r="AH22" s="597"/>
      <c r="AI22" s="597"/>
      <c r="AJ22" s="597"/>
      <c r="AK22" s="597"/>
      <c r="AL22" s="598" t="s">
        <v>112</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668589</v>
      </c>
      <c r="S23" s="594"/>
      <c r="T23" s="594"/>
      <c r="U23" s="594"/>
      <c r="V23" s="594"/>
      <c r="W23" s="594"/>
      <c r="X23" s="594"/>
      <c r="Y23" s="595"/>
      <c r="Z23" s="596">
        <v>2</v>
      </c>
      <c r="AA23" s="596"/>
      <c r="AB23" s="596"/>
      <c r="AC23" s="596"/>
      <c r="AD23" s="597">
        <v>24802</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495040</v>
      </c>
      <c r="BH23" s="594"/>
      <c r="BI23" s="594"/>
      <c r="BJ23" s="594"/>
      <c r="BK23" s="594"/>
      <c r="BL23" s="594"/>
      <c r="BM23" s="594"/>
      <c r="BN23" s="595"/>
      <c r="BO23" s="596">
        <v>6.2</v>
      </c>
      <c r="BP23" s="596"/>
      <c r="BQ23" s="596"/>
      <c r="BR23" s="596"/>
      <c r="BS23" s="602" t="s">
        <v>112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333682</v>
      </c>
      <c r="S24" s="594"/>
      <c r="T24" s="594"/>
      <c r="U24" s="594"/>
      <c r="V24" s="594"/>
      <c r="W24" s="594"/>
      <c r="X24" s="594"/>
      <c r="Y24" s="595"/>
      <c r="Z24" s="596">
        <v>1</v>
      </c>
      <c r="AA24" s="596"/>
      <c r="AB24" s="596"/>
      <c r="AC24" s="596"/>
      <c r="AD24" s="597" t="s">
        <v>112</v>
      </c>
      <c r="AE24" s="597"/>
      <c r="AF24" s="597"/>
      <c r="AG24" s="597"/>
      <c r="AH24" s="597"/>
      <c r="AI24" s="597"/>
      <c r="AJ24" s="597"/>
      <c r="AK24" s="597"/>
      <c r="AL24" s="598" t="s">
        <v>112</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16600974</v>
      </c>
      <c r="CS24" s="583"/>
      <c r="CT24" s="583"/>
      <c r="CU24" s="583"/>
      <c r="CV24" s="583"/>
      <c r="CW24" s="583"/>
      <c r="CX24" s="583"/>
      <c r="CY24" s="584"/>
      <c r="CZ24" s="620">
        <v>50</v>
      </c>
      <c r="DA24" s="621"/>
      <c r="DB24" s="621"/>
      <c r="DC24" s="622"/>
      <c r="DD24" s="619">
        <v>12285585</v>
      </c>
      <c r="DE24" s="583"/>
      <c r="DF24" s="583"/>
      <c r="DG24" s="583"/>
      <c r="DH24" s="583"/>
      <c r="DI24" s="583"/>
      <c r="DJ24" s="583"/>
      <c r="DK24" s="584"/>
      <c r="DL24" s="619">
        <v>12031080</v>
      </c>
      <c r="DM24" s="583"/>
      <c r="DN24" s="583"/>
      <c r="DO24" s="583"/>
      <c r="DP24" s="583"/>
      <c r="DQ24" s="583"/>
      <c r="DR24" s="583"/>
      <c r="DS24" s="583"/>
      <c r="DT24" s="583"/>
      <c r="DU24" s="583"/>
      <c r="DV24" s="584"/>
      <c r="DW24" s="587">
        <v>59.3</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2975674</v>
      </c>
      <c r="S25" s="594"/>
      <c r="T25" s="594"/>
      <c r="U25" s="594"/>
      <c r="V25" s="594"/>
      <c r="W25" s="594"/>
      <c r="X25" s="594"/>
      <c r="Y25" s="595"/>
      <c r="Z25" s="596">
        <v>8.9</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6120418</v>
      </c>
      <c r="CS25" s="623"/>
      <c r="CT25" s="623"/>
      <c r="CU25" s="623"/>
      <c r="CV25" s="623"/>
      <c r="CW25" s="623"/>
      <c r="CX25" s="623"/>
      <c r="CY25" s="624"/>
      <c r="CZ25" s="631">
        <v>18.399999999999999</v>
      </c>
      <c r="DA25" s="632"/>
      <c r="DB25" s="632"/>
      <c r="DC25" s="633"/>
      <c r="DD25" s="602">
        <v>5272934</v>
      </c>
      <c r="DE25" s="623"/>
      <c r="DF25" s="623"/>
      <c r="DG25" s="623"/>
      <c r="DH25" s="623"/>
      <c r="DI25" s="623"/>
      <c r="DJ25" s="623"/>
      <c r="DK25" s="624"/>
      <c r="DL25" s="602">
        <v>5018429</v>
      </c>
      <c r="DM25" s="623"/>
      <c r="DN25" s="623"/>
      <c r="DO25" s="623"/>
      <c r="DP25" s="623"/>
      <c r="DQ25" s="623"/>
      <c r="DR25" s="623"/>
      <c r="DS25" s="623"/>
      <c r="DT25" s="623"/>
      <c r="DU25" s="623"/>
      <c r="DV25" s="624"/>
      <c r="DW25" s="598">
        <v>24.7</v>
      </c>
      <c r="DX25" s="625"/>
      <c r="DY25" s="625"/>
      <c r="DZ25" s="625"/>
      <c r="EA25" s="625"/>
      <c r="EB25" s="625"/>
      <c r="EC25" s="626"/>
    </row>
    <row r="26" spans="2:133" ht="11.25" customHeight="1" x14ac:dyDescent="0.15">
      <c r="B26" s="627" t="s">
        <v>276</v>
      </c>
      <c r="C26" s="628"/>
      <c r="D26" s="628"/>
      <c r="E26" s="628"/>
      <c r="F26" s="628"/>
      <c r="G26" s="628"/>
      <c r="H26" s="628"/>
      <c r="I26" s="628"/>
      <c r="J26" s="628"/>
      <c r="K26" s="628"/>
      <c r="L26" s="628"/>
      <c r="M26" s="628"/>
      <c r="N26" s="628"/>
      <c r="O26" s="628"/>
      <c r="P26" s="628"/>
      <c r="Q26" s="629"/>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277</v>
      </c>
      <c r="AQ26" s="630"/>
      <c r="AR26" s="630"/>
      <c r="AS26" s="630"/>
      <c r="AT26" s="630"/>
      <c r="AU26" s="630"/>
      <c r="AV26" s="630"/>
      <c r="AW26" s="630"/>
      <c r="AX26" s="630"/>
      <c r="AY26" s="630"/>
      <c r="AZ26" s="630"/>
      <c r="BA26" s="630"/>
      <c r="BB26" s="630"/>
      <c r="BC26" s="630"/>
      <c r="BD26" s="630"/>
      <c r="BE26" s="630"/>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3732929</v>
      </c>
      <c r="CS26" s="594"/>
      <c r="CT26" s="594"/>
      <c r="CU26" s="594"/>
      <c r="CV26" s="594"/>
      <c r="CW26" s="594"/>
      <c r="CX26" s="594"/>
      <c r="CY26" s="595"/>
      <c r="CZ26" s="631">
        <v>11.2</v>
      </c>
      <c r="DA26" s="632"/>
      <c r="DB26" s="632"/>
      <c r="DC26" s="633"/>
      <c r="DD26" s="602">
        <v>3148507</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5"/>
      <c r="DY26" s="625"/>
      <c r="DZ26" s="625"/>
      <c r="EA26" s="625"/>
      <c r="EB26" s="625"/>
      <c r="EC26" s="626"/>
    </row>
    <row r="27" spans="2:133" ht="11.25" customHeight="1" x14ac:dyDescent="0.15">
      <c r="B27" s="590" t="s">
        <v>279</v>
      </c>
      <c r="C27" s="591"/>
      <c r="D27" s="591"/>
      <c r="E27" s="591"/>
      <c r="F27" s="591"/>
      <c r="G27" s="591"/>
      <c r="H27" s="591"/>
      <c r="I27" s="591"/>
      <c r="J27" s="591"/>
      <c r="K27" s="591"/>
      <c r="L27" s="591"/>
      <c r="M27" s="591"/>
      <c r="N27" s="591"/>
      <c r="O27" s="591"/>
      <c r="P27" s="591"/>
      <c r="Q27" s="592"/>
      <c r="R27" s="593">
        <v>1979126</v>
      </c>
      <c r="S27" s="594"/>
      <c r="T27" s="594"/>
      <c r="U27" s="594"/>
      <c r="V27" s="594"/>
      <c r="W27" s="594"/>
      <c r="X27" s="594"/>
      <c r="Y27" s="595"/>
      <c r="Z27" s="596">
        <v>5.9</v>
      </c>
      <c r="AA27" s="596"/>
      <c r="AB27" s="596"/>
      <c r="AC27" s="596"/>
      <c r="AD27" s="597" t="s">
        <v>112</v>
      </c>
      <c r="AE27" s="597"/>
      <c r="AF27" s="597"/>
      <c r="AG27" s="597"/>
      <c r="AH27" s="597"/>
      <c r="AI27" s="597"/>
      <c r="AJ27" s="597"/>
      <c r="AK27" s="597"/>
      <c r="AL27" s="598" t="s">
        <v>112</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7989531</v>
      </c>
      <c r="BH27" s="594"/>
      <c r="BI27" s="594"/>
      <c r="BJ27" s="594"/>
      <c r="BK27" s="594"/>
      <c r="BL27" s="594"/>
      <c r="BM27" s="594"/>
      <c r="BN27" s="595"/>
      <c r="BO27" s="596">
        <v>100</v>
      </c>
      <c r="BP27" s="596"/>
      <c r="BQ27" s="596"/>
      <c r="BR27" s="596"/>
      <c r="BS27" s="602">
        <v>342023</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4843943</v>
      </c>
      <c r="CS27" s="623"/>
      <c r="CT27" s="623"/>
      <c r="CU27" s="623"/>
      <c r="CV27" s="623"/>
      <c r="CW27" s="623"/>
      <c r="CX27" s="623"/>
      <c r="CY27" s="624"/>
      <c r="CZ27" s="631">
        <v>14.6</v>
      </c>
      <c r="DA27" s="632"/>
      <c r="DB27" s="632"/>
      <c r="DC27" s="633"/>
      <c r="DD27" s="602">
        <v>1522970</v>
      </c>
      <c r="DE27" s="623"/>
      <c r="DF27" s="623"/>
      <c r="DG27" s="623"/>
      <c r="DH27" s="623"/>
      <c r="DI27" s="623"/>
      <c r="DJ27" s="623"/>
      <c r="DK27" s="624"/>
      <c r="DL27" s="602">
        <v>1522970</v>
      </c>
      <c r="DM27" s="623"/>
      <c r="DN27" s="623"/>
      <c r="DO27" s="623"/>
      <c r="DP27" s="623"/>
      <c r="DQ27" s="623"/>
      <c r="DR27" s="623"/>
      <c r="DS27" s="623"/>
      <c r="DT27" s="623"/>
      <c r="DU27" s="623"/>
      <c r="DV27" s="624"/>
      <c r="DW27" s="598">
        <v>7.5</v>
      </c>
      <c r="DX27" s="625"/>
      <c r="DY27" s="625"/>
      <c r="DZ27" s="625"/>
      <c r="EA27" s="625"/>
      <c r="EB27" s="625"/>
      <c r="EC27" s="626"/>
    </row>
    <row r="28" spans="2:133" ht="11.25" customHeight="1" x14ac:dyDescent="0.15">
      <c r="B28" s="590" t="s">
        <v>282</v>
      </c>
      <c r="C28" s="591"/>
      <c r="D28" s="591"/>
      <c r="E28" s="591"/>
      <c r="F28" s="591"/>
      <c r="G28" s="591"/>
      <c r="H28" s="591"/>
      <c r="I28" s="591"/>
      <c r="J28" s="591"/>
      <c r="K28" s="591"/>
      <c r="L28" s="591"/>
      <c r="M28" s="591"/>
      <c r="N28" s="591"/>
      <c r="O28" s="591"/>
      <c r="P28" s="591"/>
      <c r="Q28" s="592"/>
      <c r="R28" s="593">
        <v>72534</v>
      </c>
      <c r="S28" s="594"/>
      <c r="T28" s="594"/>
      <c r="U28" s="594"/>
      <c r="V28" s="594"/>
      <c r="W28" s="594"/>
      <c r="X28" s="594"/>
      <c r="Y28" s="595"/>
      <c r="Z28" s="596">
        <v>0.2</v>
      </c>
      <c r="AA28" s="596"/>
      <c r="AB28" s="596"/>
      <c r="AC28" s="596"/>
      <c r="AD28" s="597">
        <v>10339</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5636613</v>
      </c>
      <c r="CS28" s="594"/>
      <c r="CT28" s="594"/>
      <c r="CU28" s="594"/>
      <c r="CV28" s="594"/>
      <c r="CW28" s="594"/>
      <c r="CX28" s="594"/>
      <c r="CY28" s="595"/>
      <c r="CZ28" s="631">
        <v>17</v>
      </c>
      <c r="DA28" s="632"/>
      <c r="DB28" s="632"/>
      <c r="DC28" s="633"/>
      <c r="DD28" s="602">
        <v>5489681</v>
      </c>
      <c r="DE28" s="594"/>
      <c r="DF28" s="594"/>
      <c r="DG28" s="594"/>
      <c r="DH28" s="594"/>
      <c r="DI28" s="594"/>
      <c r="DJ28" s="594"/>
      <c r="DK28" s="595"/>
      <c r="DL28" s="602">
        <v>5489681</v>
      </c>
      <c r="DM28" s="594"/>
      <c r="DN28" s="594"/>
      <c r="DO28" s="594"/>
      <c r="DP28" s="594"/>
      <c r="DQ28" s="594"/>
      <c r="DR28" s="594"/>
      <c r="DS28" s="594"/>
      <c r="DT28" s="594"/>
      <c r="DU28" s="594"/>
      <c r="DV28" s="595"/>
      <c r="DW28" s="598">
        <v>27</v>
      </c>
      <c r="DX28" s="625"/>
      <c r="DY28" s="625"/>
      <c r="DZ28" s="625"/>
      <c r="EA28" s="625"/>
      <c r="EB28" s="625"/>
      <c r="EC28" s="626"/>
    </row>
    <row r="29" spans="2:133" ht="11.25" customHeight="1" x14ac:dyDescent="0.15">
      <c r="B29" s="590" t="s">
        <v>284</v>
      </c>
      <c r="C29" s="591"/>
      <c r="D29" s="591"/>
      <c r="E29" s="591"/>
      <c r="F29" s="591"/>
      <c r="G29" s="591"/>
      <c r="H29" s="591"/>
      <c r="I29" s="591"/>
      <c r="J29" s="591"/>
      <c r="K29" s="591"/>
      <c r="L29" s="591"/>
      <c r="M29" s="591"/>
      <c r="N29" s="591"/>
      <c r="O29" s="591"/>
      <c r="P29" s="591"/>
      <c r="Q29" s="592"/>
      <c r="R29" s="593">
        <v>21140</v>
      </c>
      <c r="S29" s="594"/>
      <c r="T29" s="594"/>
      <c r="U29" s="594"/>
      <c r="V29" s="594"/>
      <c r="W29" s="594"/>
      <c r="X29" s="594"/>
      <c r="Y29" s="595"/>
      <c r="Z29" s="596">
        <v>0.1</v>
      </c>
      <c r="AA29" s="596"/>
      <c r="AB29" s="596"/>
      <c r="AC29" s="596"/>
      <c r="AD29" s="597" t="s">
        <v>112</v>
      </c>
      <c r="AE29" s="597"/>
      <c r="AF29" s="597"/>
      <c r="AG29" s="597"/>
      <c r="AH29" s="597"/>
      <c r="AI29" s="597"/>
      <c r="AJ29" s="597"/>
      <c r="AK29" s="597"/>
      <c r="AL29" s="598" t="s">
        <v>112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48" t="s">
        <v>287</v>
      </c>
      <c r="CE29" s="649"/>
      <c r="CF29" s="607" t="s">
        <v>58</v>
      </c>
      <c r="CG29" s="608"/>
      <c r="CH29" s="608"/>
      <c r="CI29" s="608"/>
      <c r="CJ29" s="608"/>
      <c r="CK29" s="608"/>
      <c r="CL29" s="608"/>
      <c r="CM29" s="608"/>
      <c r="CN29" s="608"/>
      <c r="CO29" s="608"/>
      <c r="CP29" s="608"/>
      <c r="CQ29" s="609"/>
      <c r="CR29" s="593">
        <v>5635747</v>
      </c>
      <c r="CS29" s="623"/>
      <c r="CT29" s="623"/>
      <c r="CU29" s="623"/>
      <c r="CV29" s="623"/>
      <c r="CW29" s="623"/>
      <c r="CX29" s="623"/>
      <c r="CY29" s="624"/>
      <c r="CZ29" s="631">
        <v>17</v>
      </c>
      <c r="DA29" s="632"/>
      <c r="DB29" s="632"/>
      <c r="DC29" s="633"/>
      <c r="DD29" s="602">
        <v>5488815</v>
      </c>
      <c r="DE29" s="623"/>
      <c r="DF29" s="623"/>
      <c r="DG29" s="623"/>
      <c r="DH29" s="623"/>
      <c r="DI29" s="623"/>
      <c r="DJ29" s="623"/>
      <c r="DK29" s="624"/>
      <c r="DL29" s="602">
        <v>5488815</v>
      </c>
      <c r="DM29" s="623"/>
      <c r="DN29" s="623"/>
      <c r="DO29" s="623"/>
      <c r="DP29" s="623"/>
      <c r="DQ29" s="623"/>
      <c r="DR29" s="623"/>
      <c r="DS29" s="623"/>
      <c r="DT29" s="623"/>
      <c r="DU29" s="623"/>
      <c r="DV29" s="624"/>
      <c r="DW29" s="598">
        <v>27</v>
      </c>
      <c r="DX29" s="625"/>
      <c r="DY29" s="625"/>
      <c r="DZ29" s="625"/>
      <c r="EA29" s="625"/>
      <c r="EB29" s="625"/>
      <c r="EC29" s="626"/>
    </row>
    <row r="30" spans="2:133" ht="11.25" customHeight="1" x14ac:dyDescent="0.15">
      <c r="B30" s="590" t="s">
        <v>288</v>
      </c>
      <c r="C30" s="591"/>
      <c r="D30" s="591"/>
      <c r="E30" s="591"/>
      <c r="F30" s="591"/>
      <c r="G30" s="591"/>
      <c r="H30" s="591"/>
      <c r="I30" s="591"/>
      <c r="J30" s="591"/>
      <c r="K30" s="591"/>
      <c r="L30" s="591"/>
      <c r="M30" s="591"/>
      <c r="N30" s="591"/>
      <c r="O30" s="591"/>
      <c r="P30" s="591"/>
      <c r="Q30" s="592"/>
      <c r="R30" s="593">
        <v>391656</v>
      </c>
      <c r="S30" s="594"/>
      <c r="T30" s="594"/>
      <c r="U30" s="594"/>
      <c r="V30" s="594"/>
      <c r="W30" s="594"/>
      <c r="X30" s="594"/>
      <c r="Y30" s="595"/>
      <c r="Z30" s="596">
        <v>1.2</v>
      </c>
      <c r="AA30" s="596"/>
      <c r="AB30" s="596"/>
      <c r="AC30" s="596"/>
      <c r="AD30" s="597" t="s">
        <v>112</v>
      </c>
      <c r="AE30" s="597"/>
      <c r="AF30" s="597"/>
      <c r="AG30" s="597"/>
      <c r="AH30" s="597"/>
      <c r="AI30" s="597"/>
      <c r="AJ30" s="597"/>
      <c r="AK30" s="597"/>
      <c r="AL30" s="598" t="s">
        <v>112</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7">
        <v>98.1</v>
      </c>
      <c r="BH30" s="658"/>
      <c r="BI30" s="658"/>
      <c r="BJ30" s="658"/>
      <c r="BK30" s="658"/>
      <c r="BL30" s="658"/>
      <c r="BM30" s="588">
        <v>91.7</v>
      </c>
      <c r="BN30" s="658"/>
      <c r="BO30" s="658"/>
      <c r="BP30" s="658"/>
      <c r="BQ30" s="659"/>
      <c r="BR30" s="657">
        <v>98.2</v>
      </c>
      <c r="BS30" s="658"/>
      <c r="BT30" s="658"/>
      <c r="BU30" s="658"/>
      <c r="BV30" s="658"/>
      <c r="BW30" s="658"/>
      <c r="BX30" s="588">
        <v>91.6</v>
      </c>
      <c r="BY30" s="658"/>
      <c r="BZ30" s="658"/>
      <c r="CA30" s="658"/>
      <c r="CB30" s="659"/>
      <c r="CD30" s="650"/>
      <c r="CE30" s="651"/>
      <c r="CF30" s="607" t="s">
        <v>291</v>
      </c>
      <c r="CG30" s="608"/>
      <c r="CH30" s="608"/>
      <c r="CI30" s="608"/>
      <c r="CJ30" s="608"/>
      <c r="CK30" s="608"/>
      <c r="CL30" s="608"/>
      <c r="CM30" s="608"/>
      <c r="CN30" s="608"/>
      <c r="CO30" s="608"/>
      <c r="CP30" s="608"/>
      <c r="CQ30" s="609"/>
      <c r="CR30" s="593">
        <v>5043335</v>
      </c>
      <c r="CS30" s="594"/>
      <c r="CT30" s="594"/>
      <c r="CU30" s="594"/>
      <c r="CV30" s="594"/>
      <c r="CW30" s="594"/>
      <c r="CX30" s="594"/>
      <c r="CY30" s="595"/>
      <c r="CZ30" s="631">
        <v>15.2</v>
      </c>
      <c r="DA30" s="632"/>
      <c r="DB30" s="632"/>
      <c r="DC30" s="633"/>
      <c r="DD30" s="602">
        <v>4916097</v>
      </c>
      <c r="DE30" s="594"/>
      <c r="DF30" s="594"/>
      <c r="DG30" s="594"/>
      <c r="DH30" s="594"/>
      <c r="DI30" s="594"/>
      <c r="DJ30" s="594"/>
      <c r="DK30" s="595"/>
      <c r="DL30" s="602">
        <v>4916097</v>
      </c>
      <c r="DM30" s="594"/>
      <c r="DN30" s="594"/>
      <c r="DO30" s="594"/>
      <c r="DP30" s="594"/>
      <c r="DQ30" s="594"/>
      <c r="DR30" s="594"/>
      <c r="DS30" s="594"/>
      <c r="DT30" s="594"/>
      <c r="DU30" s="594"/>
      <c r="DV30" s="595"/>
      <c r="DW30" s="598">
        <v>24.2</v>
      </c>
      <c r="DX30" s="625"/>
      <c r="DY30" s="625"/>
      <c r="DZ30" s="625"/>
      <c r="EA30" s="625"/>
      <c r="EB30" s="625"/>
      <c r="EC30" s="626"/>
    </row>
    <row r="31" spans="2:133" ht="11.25" customHeight="1" x14ac:dyDescent="0.15">
      <c r="B31" s="590" t="s">
        <v>292</v>
      </c>
      <c r="C31" s="591"/>
      <c r="D31" s="591"/>
      <c r="E31" s="591"/>
      <c r="F31" s="591"/>
      <c r="G31" s="591"/>
      <c r="H31" s="591"/>
      <c r="I31" s="591"/>
      <c r="J31" s="591"/>
      <c r="K31" s="591"/>
      <c r="L31" s="591"/>
      <c r="M31" s="591"/>
      <c r="N31" s="591"/>
      <c r="O31" s="591"/>
      <c r="P31" s="591"/>
      <c r="Q31" s="592"/>
      <c r="R31" s="593">
        <v>197179</v>
      </c>
      <c r="S31" s="594"/>
      <c r="T31" s="594"/>
      <c r="U31" s="594"/>
      <c r="V31" s="594"/>
      <c r="W31" s="594"/>
      <c r="X31" s="594"/>
      <c r="Y31" s="595"/>
      <c r="Z31" s="596">
        <v>0.6</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54">
        <v>98.7</v>
      </c>
      <c r="BH31" s="623"/>
      <c r="BI31" s="623"/>
      <c r="BJ31" s="623"/>
      <c r="BK31" s="623"/>
      <c r="BL31" s="623"/>
      <c r="BM31" s="599">
        <v>95.4</v>
      </c>
      <c r="BN31" s="655"/>
      <c r="BO31" s="655"/>
      <c r="BP31" s="655"/>
      <c r="BQ31" s="656"/>
      <c r="BR31" s="654">
        <v>98.7</v>
      </c>
      <c r="BS31" s="623"/>
      <c r="BT31" s="623"/>
      <c r="BU31" s="623"/>
      <c r="BV31" s="623"/>
      <c r="BW31" s="623"/>
      <c r="BX31" s="599">
        <v>95.2</v>
      </c>
      <c r="BY31" s="655"/>
      <c r="BZ31" s="655"/>
      <c r="CA31" s="655"/>
      <c r="CB31" s="656"/>
      <c r="CD31" s="650"/>
      <c r="CE31" s="651"/>
      <c r="CF31" s="607" t="s">
        <v>295</v>
      </c>
      <c r="CG31" s="608"/>
      <c r="CH31" s="608"/>
      <c r="CI31" s="608"/>
      <c r="CJ31" s="608"/>
      <c r="CK31" s="608"/>
      <c r="CL31" s="608"/>
      <c r="CM31" s="608"/>
      <c r="CN31" s="608"/>
      <c r="CO31" s="608"/>
      <c r="CP31" s="608"/>
      <c r="CQ31" s="609"/>
      <c r="CR31" s="593">
        <v>592412</v>
      </c>
      <c r="CS31" s="623"/>
      <c r="CT31" s="623"/>
      <c r="CU31" s="623"/>
      <c r="CV31" s="623"/>
      <c r="CW31" s="623"/>
      <c r="CX31" s="623"/>
      <c r="CY31" s="624"/>
      <c r="CZ31" s="631">
        <v>1.8</v>
      </c>
      <c r="DA31" s="632"/>
      <c r="DB31" s="632"/>
      <c r="DC31" s="633"/>
      <c r="DD31" s="602">
        <v>572718</v>
      </c>
      <c r="DE31" s="623"/>
      <c r="DF31" s="623"/>
      <c r="DG31" s="623"/>
      <c r="DH31" s="623"/>
      <c r="DI31" s="623"/>
      <c r="DJ31" s="623"/>
      <c r="DK31" s="624"/>
      <c r="DL31" s="602">
        <v>572718</v>
      </c>
      <c r="DM31" s="623"/>
      <c r="DN31" s="623"/>
      <c r="DO31" s="623"/>
      <c r="DP31" s="623"/>
      <c r="DQ31" s="623"/>
      <c r="DR31" s="623"/>
      <c r="DS31" s="623"/>
      <c r="DT31" s="623"/>
      <c r="DU31" s="623"/>
      <c r="DV31" s="624"/>
      <c r="DW31" s="598">
        <v>2.8</v>
      </c>
      <c r="DX31" s="625"/>
      <c r="DY31" s="625"/>
      <c r="DZ31" s="625"/>
      <c r="EA31" s="625"/>
      <c r="EB31" s="625"/>
      <c r="EC31" s="626"/>
    </row>
    <row r="32" spans="2:133" ht="11.25" customHeight="1" x14ac:dyDescent="0.15">
      <c r="B32" s="590" t="s">
        <v>296</v>
      </c>
      <c r="C32" s="591"/>
      <c r="D32" s="591"/>
      <c r="E32" s="591"/>
      <c r="F32" s="591"/>
      <c r="G32" s="591"/>
      <c r="H32" s="591"/>
      <c r="I32" s="591"/>
      <c r="J32" s="591"/>
      <c r="K32" s="591"/>
      <c r="L32" s="591"/>
      <c r="M32" s="591"/>
      <c r="N32" s="591"/>
      <c r="O32" s="591"/>
      <c r="P32" s="591"/>
      <c r="Q32" s="592"/>
      <c r="R32" s="593">
        <v>993307</v>
      </c>
      <c r="S32" s="594"/>
      <c r="T32" s="594"/>
      <c r="U32" s="594"/>
      <c r="V32" s="594"/>
      <c r="W32" s="594"/>
      <c r="X32" s="594"/>
      <c r="Y32" s="595"/>
      <c r="Z32" s="596">
        <v>3</v>
      </c>
      <c r="AA32" s="596"/>
      <c r="AB32" s="596"/>
      <c r="AC32" s="596"/>
      <c r="AD32" s="597">
        <v>12899</v>
      </c>
      <c r="AE32" s="597"/>
      <c r="AF32" s="597"/>
      <c r="AG32" s="597"/>
      <c r="AH32" s="597"/>
      <c r="AI32" s="597"/>
      <c r="AJ32" s="597"/>
      <c r="AK32" s="597"/>
      <c r="AL32" s="598">
        <v>0.1</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97.6</v>
      </c>
      <c r="BH32" s="661"/>
      <c r="BI32" s="661"/>
      <c r="BJ32" s="661"/>
      <c r="BK32" s="661"/>
      <c r="BL32" s="661"/>
      <c r="BM32" s="662">
        <v>87.9</v>
      </c>
      <c r="BN32" s="661"/>
      <c r="BO32" s="661"/>
      <c r="BP32" s="661"/>
      <c r="BQ32" s="663"/>
      <c r="BR32" s="660">
        <v>97.7</v>
      </c>
      <c r="BS32" s="661"/>
      <c r="BT32" s="661"/>
      <c r="BU32" s="661"/>
      <c r="BV32" s="661"/>
      <c r="BW32" s="661"/>
      <c r="BX32" s="662">
        <v>88</v>
      </c>
      <c r="BY32" s="661"/>
      <c r="BZ32" s="661"/>
      <c r="CA32" s="661"/>
      <c r="CB32" s="663"/>
      <c r="CD32" s="652"/>
      <c r="CE32" s="653"/>
      <c r="CF32" s="607" t="s">
        <v>298</v>
      </c>
      <c r="CG32" s="608"/>
      <c r="CH32" s="608"/>
      <c r="CI32" s="608"/>
      <c r="CJ32" s="608"/>
      <c r="CK32" s="608"/>
      <c r="CL32" s="608"/>
      <c r="CM32" s="608"/>
      <c r="CN32" s="608"/>
      <c r="CO32" s="608"/>
      <c r="CP32" s="608"/>
      <c r="CQ32" s="609"/>
      <c r="CR32" s="593">
        <v>866</v>
      </c>
      <c r="CS32" s="594"/>
      <c r="CT32" s="594"/>
      <c r="CU32" s="594"/>
      <c r="CV32" s="594"/>
      <c r="CW32" s="594"/>
      <c r="CX32" s="594"/>
      <c r="CY32" s="595"/>
      <c r="CZ32" s="631">
        <v>0</v>
      </c>
      <c r="DA32" s="632"/>
      <c r="DB32" s="632"/>
      <c r="DC32" s="633"/>
      <c r="DD32" s="602">
        <v>866</v>
      </c>
      <c r="DE32" s="594"/>
      <c r="DF32" s="594"/>
      <c r="DG32" s="594"/>
      <c r="DH32" s="594"/>
      <c r="DI32" s="594"/>
      <c r="DJ32" s="594"/>
      <c r="DK32" s="595"/>
      <c r="DL32" s="602">
        <v>866</v>
      </c>
      <c r="DM32" s="594"/>
      <c r="DN32" s="594"/>
      <c r="DO32" s="594"/>
      <c r="DP32" s="594"/>
      <c r="DQ32" s="594"/>
      <c r="DR32" s="594"/>
      <c r="DS32" s="594"/>
      <c r="DT32" s="594"/>
      <c r="DU32" s="594"/>
      <c r="DV32" s="595"/>
      <c r="DW32" s="598">
        <v>0</v>
      </c>
      <c r="DX32" s="625"/>
      <c r="DY32" s="625"/>
      <c r="DZ32" s="625"/>
      <c r="EA32" s="625"/>
      <c r="EB32" s="625"/>
      <c r="EC32" s="626"/>
    </row>
    <row r="33" spans="2:133" ht="11.25" customHeight="1" x14ac:dyDescent="0.15">
      <c r="B33" s="590" t="s">
        <v>299</v>
      </c>
      <c r="C33" s="591"/>
      <c r="D33" s="591"/>
      <c r="E33" s="591"/>
      <c r="F33" s="591"/>
      <c r="G33" s="591"/>
      <c r="H33" s="591"/>
      <c r="I33" s="591"/>
      <c r="J33" s="591"/>
      <c r="K33" s="591"/>
      <c r="L33" s="591"/>
      <c r="M33" s="591"/>
      <c r="N33" s="591"/>
      <c r="O33" s="591"/>
      <c r="P33" s="591"/>
      <c r="Q33" s="592"/>
      <c r="R33" s="593">
        <v>4483700</v>
      </c>
      <c r="S33" s="594"/>
      <c r="T33" s="594"/>
      <c r="U33" s="594"/>
      <c r="V33" s="594"/>
      <c r="W33" s="594"/>
      <c r="X33" s="594"/>
      <c r="Y33" s="595"/>
      <c r="Z33" s="596">
        <v>13.4</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11530885</v>
      </c>
      <c r="CS33" s="623"/>
      <c r="CT33" s="623"/>
      <c r="CU33" s="623"/>
      <c r="CV33" s="623"/>
      <c r="CW33" s="623"/>
      <c r="CX33" s="623"/>
      <c r="CY33" s="624"/>
      <c r="CZ33" s="631">
        <v>34.700000000000003</v>
      </c>
      <c r="DA33" s="632"/>
      <c r="DB33" s="632"/>
      <c r="DC33" s="633"/>
      <c r="DD33" s="602">
        <v>9379179</v>
      </c>
      <c r="DE33" s="623"/>
      <c r="DF33" s="623"/>
      <c r="DG33" s="623"/>
      <c r="DH33" s="623"/>
      <c r="DI33" s="623"/>
      <c r="DJ33" s="623"/>
      <c r="DK33" s="624"/>
      <c r="DL33" s="602">
        <v>7591306</v>
      </c>
      <c r="DM33" s="623"/>
      <c r="DN33" s="623"/>
      <c r="DO33" s="623"/>
      <c r="DP33" s="623"/>
      <c r="DQ33" s="623"/>
      <c r="DR33" s="623"/>
      <c r="DS33" s="623"/>
      <c r="DT33" s="623"/>
      <c r="DU33" s="623"/>
      <c r="DV33" s="624"/>
      <c r="DW33" s="598">
        <v>37.4</v>
      </c>
      <c r="DX33" s="625"/>
      <c r="DY33" s="625"/>
      <c r="DZ33" s="625"/>
      <c r="EA33" s="625"/>
      <c r="EB33" s="625"/>
      <c r="EC33" s="626"/>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3785939</v>
      </c>
      <c r="CS34" s="594"/>
      <c r="CT34" s="594"/>
      <c r="CU34" s="594"/>
      <c r="CV34" s="594"/>
      <c r="CW34" s="594"/>
      <c r="CX34" s="594"/>
      <c r="CY34" s="595"/>
      <c r="CZ34" s="631">
        <v>11.4</v>
      </c>
      <c r="DA34" s="632"/>
      <c r="DB34" s="632"/>
      <c r="DC34" s="633"/>
      <c r="DD34" s="602">
        <v>2902089</v>
      </c>
      <c r="DE34" s="594"/>
      <c r="DF34" s="594"/>
      <c r="DG34" s="594"/>
      <c r="DH34" s="594"/>
      <c r="DI34" s="594"/>
      <c r="DJ34" s="594"/>
      <c r="DK34" s="595"/>
      <c r="DL34" s="602">
        <v>2816968</v>
      </c>
      <c r="DM34" s="594"/>
      <c r="DN34" s="594"/>
      <c r="DO34" s="594"/>
      <c r="DP34" s="594"/>
      <c r="DQ34" s="594"/>
      <c r="DR34" s="594"/>
      <c r="DS34" s="594"/>
      <c r="DT34" s="594"/>
      <c r="DU34" s="594"/>
      <c r="DV34" s="595"/>
      <c r="DW34" s="598">
        <v>13.9</v>
      </c>
      <c r="DX34" s="625"/>
      <c r="DY34" s="625"/>
      <c r="DZ34" s="625"/>
      <c r="EA34" s="625"/>
      <c r="EB34" s="625"/>
      <c r="EC34" s="626"/>
    </row>
    <row r="35" spans="2:133" ht="11.25" customHeight="1" x14ac:dyDescent="0.15">
      <c r="B35" s="590" t="s">
        <v>305</v>
      </c>
      <c r="C35" s="591"/>
      <c r="D35" s="591"/>
      <c r="E35" s="591"/>
      <c r="F35" s="591"/>
      <c r="G35" s="591"/>
      <c r="H35" s="591"/>
      <c r="I35" s="591"/>
      <c r="J35" s="591"/>
      <c r="K35" s="591"/>
      <c r="L35" s="591"/>
      <c r="M35" s="591"/>
      <c r="N35" s="591"/>
      <c r="O35" s="591"/>
      <c r="P35" s="591"/>
      <c r="Q35" s="592"/>
      <c r="R35" s="593">
        <v>1423900</v>
      </c>
      <c r="S35" s="594"/>
      <c r="T35" s="594"/>
      <c r="U35" s="594"/>
      <c r="V35" s="594"/>
      <c r="W35" s="594"/>
      <c r="X35" s="594"/>
      <c r="Y35" s="595"/>
      <c r="Z35" s="596">
        <v>4.2</v>
      </c>
      <c r="AA35" s="596"/>
      <c r="AB35" s="596"/>
      <c r="AC35" s="596"/>
      <c r="AD35" s="597" t="s">
        <v>112</v>
      </c>
      <c r="AE35" s="597"/>
      <c r="AF35" s="597"/>
      <c r="AG35" s="597"/>
      <c r="AH35" s="597"/>
      <c r="AI35" s="597"/>
      <c r="AJ35" s="597"/>
      <c r="AK35" s="597"/>
      <c r="AL35" s="598" t="s">
        <v>112</v>
      </c>
      <c r="AM35" s="599"/>
      <c r="AN35" s="599"/>
      <c r="AO35" s="600"/>
      <c r="AP35" s="186"/>
      <c r="AQ35" s="604" t="s">
        <v>306</v>
      </c>
      <c r="AR35" s="605"/>
      <c r="AS35" s="605"/>
      <c r="AT35" s="605"/>
      <c r="AU35" s="605"/>
      <c r="AV35" s="605"/>
      <c r="AW35" s="605"/>
      <c r="AX35" s="605"/>
      <c r="AY35" s="606"/>
      <c r="AZ35" s="582">
        <v>5056597</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40602</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729203</v>
      </c>
      <c r="CS35" s="623"/>
      <c r="CT35" s="623"/>
      <c r="CU35" s="623"/>
      <c r="CV35" s="623"/>
      <c r="CW35" s="623"/>
      <c r="CX35" s="623"/>
      <c r="CY35" s="624"/>
      <c r="CZ35" s="631">
        <v>2.2000000000000002</v>
      </c>
      <c r="DA35" s="632"/>
      <c r="DB35" s="632"/>
      <c r="DC35" s="633"/>
      <c r="DD35" s="602">
        <v>412339</v>
      </c>
      <c r="DE35" s="623"/>
      <c r="DF35" s="623"/>
      <c r="DG35" s="623"/>
      <c r="DH35" s="623"/>
      <c r="DI35" s="623"/>
      <c r="DJ35" s="623"/>
      <c r="DK35" s="624"/>
      <c r="DL35" s="602">
        <v>341288</v>
      </c>
      <c r="DM35" s="623"/>
      <c r="DN35" s="623"/>
      <c r="DO35" s="623"/>
      <c r="DP35" s="623"/>
      <c r="DQ35" s="623"/>
      <c r="DR35" s="623"/>
      <c r="DS35" s="623"/>
      <c r="DT35" s="623"/>
      <c r="DU35" s="623"/>
      <c r="DV35" s="624"/>
      <c r="DW35" s="598">
        <v>1.7</v>
      </c>
      <c r="DX35" s="625"/>
      <c r="DY35" s="625"/>
      <c r="DZ35" s="625"/>
      <c r="EA35" s="625"/>
      <c r="EB35" s="625"/>
      <c r="EC35" s="626"/>
    </row>
    <row r="36" spans="2:133" ht="11.25" customHeight="1" x14ac:dyDescent="0.15">
      <c r="B36" s="636" t="s">
        <v>309</v>
      </c>
      <c r="C36" s="637"/>
      <c r="D36" s="637"/>
      <c r="E36" s="637"/>
      <c r="F36" s="637"/>
      <c r="G36" s="637"/>
      <c r="H36" s="637"/>
      <c r="I36" s="637"/>
      <c r="J36" s="637"/>
      <c r="K36" s="637"/>
      <c r="L36" s="637"/>
      <c r="M36" s="637"/>
      <c r="N36" s="637"/>
      <c r="O36" s="637"/>
      <c r="P36" s="637"/>
      <c r="Q36" s="638"/>
      <c r="R36" s="665">
        <v>33560997</v>
      </c>
      <c r="S36" s="666"/>
      <c r="T36" s="666"/>
      <c r="U36" s="666"/>
      <c r="V36" s="666"/>
      <c r="W36" s="666"/>
      <c r="X36" s="666"/>
      <c r="Y36" s="667"/>
      <c r="Z36" s="668">
        <v>100</v>
      </c>
      <c r="AA36" s="668"/>
      <c r="AB36" s="668"/>
      <c r="AC36" s="668"/>
      <c r="AD36" s="669">
        <v>18874036</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1460116</v>
      </c>
      <c r="BA36" s="594"/>
      <c r="BB36" s="594"/>
      <c r="BC36" s="594"/>
      <c r="BD36" s="623"/>
      <c r="BE36" s="623"/>
      <c r="BF36" s="656"/>
      <c r="BG36" s="607" t="s">
        <v>311</v>
      </c>
      <c r="BH36" s="608"/>
      <c r="BI36" s="608"/>
      <c r="BJ36" s="608"/>
      <c r="BK36" s="608"/>
      <c r="BL36" s="608"/>
      <c r="BM36" s="608"/>
      <c r="BN36" s="608"/>
      <c r="BO36" s="608"/>
      <c r="BP36" s="608"/>
      <c r="BQ36" s="608"/>
      <c r="BR36" s="608"/>
      <c r="BS36" s="608"/>
      <c r="BT36" s="608"/>
      <c r="BU36" s="609"/>
      <c r="BV36" s="593">
        <v>-20570</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2797076</v>
      </c>
      <c r="CS36" s="594"/>
      <c r="CT36" s="594"/>
      <c r="CU36" s="594"/>
      <c r="CV36" s="594"/>
      <c r="CW36" s="594"/>
      <c r="CX36" s="594"/>
      <c r="CY36" s="595"/>
      <c r="CZ36" s="631">
        <v>8.4</v>
      </c>
      <c r="DA36" s="632"/>
      <c r="DB36" s="632"/>
      <c r="DC36" s="633"/>
      <c r="DD36" s="602">
        <v>2240059</v>
      </c>
      <c r="DE36" s="594"/>
      <c r="DF36" s="594"/>
      <c r="DG36" s="594"/>
      <c r="DH36" s="594"/>
      <c r="DI36" s="594"/>
      <c r="DJ36" s="594"/>
      <c r="DK36" s="595"/>
      <c r="DL36" s="602">
        <v>1939164</v>
      </c>
      <c r="DM36" s="594"/>
      <c r="DN36" s="594"/>
      <c r="DO36" s="594"/>
      <c r="DP36" s="594"/>
      <c r="DQ36" s="594"/>
      <c r="DR36" s="594"/>
      <c r="DS36" s="594"/>
      <c r="DT36" s="594"/>
      <c r="DU36" s="594"/>
      <c r="DV36" s="595"/>
      <c r="DW36" s="598">
        <v>9.6</v>
      </c>
      <c r="DX36" s="625"/>
      <c r="DY36" s="625"/>
      <c r="DZ36" s="625"/>
      <c r="EA36" s="625"/>
      <c r="EB36" s="625"/>
      <c r="EC36" s="626"/>
    </row>
    <row r="37" spans="2:133" ht="11.25" customHeight="1" x14ac:dyDescent="0.15">
      <c r="AQ37" s="672" t="s">
        <v>313</v>
      </c>
      <c r="AR37" s="673"/>
      <c r="AS37" s="673"/>
      <c r="AT37" s="673"/>
      <c r="AU37" s="673"/>
      <c r="AV37" s="673"/>
      <c r="AW37" s="673"/>
      <c r="AX37" s="673"/>
      <c r="AY37" s="674"/>
      <c r="AZ37" s="593">
        <v>1091176</v>
      </c>
      <c r="BA37" s="594"/>
      <c r="BB37" s="594"/>
      <c r="BC37" s="594"/>
      <c r="BD37" s="623"/>
      <c r="BE37" s="623"/>
      <c r="BF37" s="656"/>
      <c r="BG37" s="607" t="s">
        <v>314</v>
      </c>
      <c r="BH37" s="608"/>
      <c r="BI37" s="608"/>
      <c r="BJ37" s="608"/>
      <c r="BK37" s="608"/>
      <c r="BL37" s="608"/>
      <c r="BM37" s="608"/>
      <c r="BN37" s="608"/>
      <c r="BO37" s="608"/>
      <c r="BP37" s="608"/>
      <c r="BQ37" s="608"/>
      <c r="BR37" s="608"/>
      <c r="BS37" s="608"/>
      <c r="BT37" s="608"/>
      <c r="BU37" s="609"/>
      <c r="BV37" s="593">
        <v>8634</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346626</v>
      </c>
      <c r="CS37" s="623"/>
      <c r="CT37" s="623"/>
      <c r="CU37" s="623"/>
      <c r="CV37" s="623"/>
      <c r="CW37" s="623"/>
      <c r="CX37" s="623"/>
      <c r="CY37" s="624"/>
      <c r="CZ37" s="631">
        <v>1</v>
      </c>
      <c r="DA37" s="632"/>
      <c r="DB37" s="632"/>
      <c r="DC37" s="633"/>
      <c r="DD37" s="602">
        <v>214058</v>
      </c>
      <c r="DE37" s="623"/>
      <c r="DF37" s="623"/>
      <c r="DG37" s="623"/>
      <c r="DH37" s="623"/>
      <c r="DI37" s="623"/>
      <c r="DJ37" s="623"/>
      <c r="DK37" s="624"/>
      <c r="DL37" s="602">
        <v>213978</v>
      </c>
      <c r="DM37" s="623"/>
      <c r="DN37" s="623"/>
      <c r="DO37" s="623"/>
      <c r="DP37" s="623"/>
      <c r="DQ37" s="623"/>
      <c r="DR37" s="623"/>
      <c r="DS37" s="623"/>
      <c r="DT37" s="623"/>
      <c r="DU37" s="623"/>
      <c r="DV37" s="624"/>
      <c r="DW37" s="598">
        <v>1.1000000000000001</v>
      </c>
      <c r="DX37" s="625"/>
      <c r="DY37" s="625"/>
      <c r="DZ37" s="625"/>
      <c r="EA37" s="625"/>
      <c r="EB37" s="625"/>
      <c r="EC37" s="626"/>
    </row>
    <row r="38" spans="2:133" ht="11.25" customHeight="1" x14ac:dyDescent="0.15">
      <c r="AQ38" s="672" t="s">
        <v>316</v>
      </c>
      <c r="AR38" s="673"/>
      <c r="AS38" s="673"/>
      <c r="AT38" s="673"/>
      <c r="AU38" s="673"/>
      <c r="AV38" s="673"/>
      <c r="AW38" s="673"/>
      <c r="AX38" s="673"/>
      <c r="AY38" s="674"/>
      <c r="AZ38" s="593">
        <v>47984</v>
      </c>
      <c r="BA38" s="594"/>
      <c r="BB38" s="594"/>
      <c r="BC38" s="594"/>
      <c r="BD38" s="623"/>
      <c r="BE38" s="623"/>
      <c r="BF38" s="656"/>
      <c r="BG38" s="607" t="s">
        <v>317</v>
      </c>
      <c r="BH38" s="608"/>
      <c r="BI38" s="608"/>
      <c r="BJ38" s="608"/>
      <c r="BK38" s="608"/>
      <c r="BL38" s="608"/>
      <c r="BM38" s="608"/>
      <c r="BN38" s="608"/>
      <c r="BO38" s="608"/>
      <c r="BP38" s="608"/>
      <c r="BQ38" s="608"/>
      <c r="BR38" s="608"/>
      <c r="BS38" s="608"/>
      <c r="BT38" s="608"/>
      <c r="BU38" s="609"/>
      <c r="BV38" s="593">
        <v>14133</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3946088</v>
      </c>
      <c r="CS38" s="594"/>
      <c r="CT38" s="594"/>
      <c r="CU38" s="594"/>
      <c r="CV38" s="594"/>
      <c r="CW38" s="594"/>
      <c r="CX38" s="594"/>
      <c r="CY38" s="595"/>
      <c r="CZ38" s="631">
        <v>11.9</v>
      </c>
      <c r="DA38" s="632"/>
      <c r="DB38" s="632"/>
      <c r="DC38" s="633"/>
      <c r="DD38" s="602">
        <v>3569341</v>
      </c>
      <c r="DE38" s="594"/>
      <c r="DF38" s="594"/>
      <c r="DG38" s="594"/>
      <c r="DH38" s="594"/>
      <c r="DI38" s="594"/>
      <c r="DJ38" s="594"/>
      <c r="DK38" s="595"/>
      <c r="DL38" s="602">
        <v>2493886</v>
      </c>
      <c r="DM38" s="594"/>
      <c r="DN38" s="594"/>
      <c r="DO38" s="594"/>
      <c r="DP38" s="594"/>
      <c r="DQ38" s="594"/>
      <c r="DR38" s="594"/>
      <c r="DS38" s="594"/>
      <c r="DT38" s="594"/>
      <c r="DU38" s="594"/>
      <c r="DV38" s="595"/>
      <c r="DW38" s="598">
        <v>12.3</v>
      </c>
      <c r="DX38" s="625"/>
      <c r="DY38" s="625"/>
      <c r="DZ38" s="625"/>
      <c r="EA38" s="625"/>
      <c r="EB38" s="625"/>
      <c r="EC38" s="626"/>
    </row>
    <row r="39" spans="2:133" ht="11.25" customHeight="1" x14ac:dyDescent="0.15">
      <c r="AQ39" s="672" t="s">
        <v>319</v>
      </c>
      <c r="AR39" s="673"/>
      <c r="AS39" s="673"/>
      <c r="AT39" s="673"/>
      <c r="AU39" s="673"/>
      <c r="AV39" s="673"/>
      <c r="AW39" s="673"/>
      <c r="AX39" s="673"/>
      <c r="AY39" s="674"/>
      <c r="AZ39" s="593">
        <v>39147</v>
      </c>
      <c r="BA39" s="594"/>
      <c r="BB39" s="594"/>
      <c r="BC39" s="594"/>
      <c r="BD39" s="623"/>
      <c r="BE39" s="623"/>
      <c r="BF39" s="656"/>
      <c r="BG39" s="675" t="s">
        <v>320</v>
      </c>
      <c r="BH39" s="676"/>
      <c r="BI39" s="676"/>
      <c r="BJ39" s="676"/>
      <c r="BK39" s="676"/>
      <c r="BL39" s="187"/>
      <c r="BM39" s="608" t="s">
        <v>321</v>
      </c>
      <c r="BN39" s="608"/>
      <c r="BO39" s="608"/>
      <c r="BP39" s="608"/>
      <c r="BQ39" s="608"/>
      <c r="BR39" s="608"/>
      <c r="BS39" s="608"/>
      <c r="BT39" s="608"/>
      <c r="BU39" s="609"/>
      <c r="BV39" s="593">
        <v>105</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272579</v>
      </c>
      <c r="CS39" s="623"/>
      <c r="CT39" s="623"/>
      <c r="CU39" s="623"/>
      <c r="CV39" s="623"/>
      <c r="CW39" s="623"/>
      <c r="CX39" s="623"/>
      <c r="CY39" s="624"/>
      <c r="CZ39" s="631">
        <v>0.8</v>
      </c>
      <c r="DA39" s="632"/>
      <c r="DB39" s="632"/>
      <c r="DC39" s="633"/>
      <c r="DD39" s="602">
        <v>255351</v>
      </c>
      <c r="DE39" s="623"/>
      <c r="DF39" s="623"/>
      <c r="DG39" s="623"/>
      <c r="DH39" s="623"/>
      <c r="DI39" s="623"/>
      <c r="DJ39" s="623"/>
      <c r="DK39" s="624"/>
      <c r="DL39" s="602" t="s">
        <v>323</v>
      </c>
      <c r="DM39" s="623"/>
      <c r="DN39" s="623"/>
      <c r="DO39" s="623"/>
      <c r="DP39" s="623"/>
      <c r="DQ39" s="623"/>
      <c r="DR39" s="623"/>
      <c r="DS39" s="623"/>
      <c r="DT39" s="623"/>
      <c r="DU39" s="623"/>
      <c r="DV39" s="624"/>
      <c r="DW39" s="598" t="s">
        <v>323</v>
      </c>
      <c r="DX39" s="625"/>
      <c r="DY39" s="625"/>
      <c r="DZ39" s="625"/>
      <c r="EA39" s="625"/>
      <c r="EB39" s="625"/>
      <c r="EC39" s="62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451217</v>
      </c>
      <c r="BA40" s="594"/>
      <c r="BB40" s="594"/>
      <c r="BC40" s="594"/>
      <c r="BD40" s="623"/>
      <c r="BE40" s="623"/>
      <c r="BF40" s="656"/>
      <c r="BG40" s="675"/>
      <c r="BH40" s="676"/>
      <c r="BI40" s="676"/>
      <c r="BJ40" s="676"/>
      <c r="BK40" s="676"/>
      <c r="BL40" s="187"/>
      <c r="BM40" s="608" t="s">
        <v>325</v>
      </c>
      <c r="BN40" s="608"/>
      <c r="BO40" s="608"/>
      <c r="BP40" s="608"/>
      <c r="BQ40" s="608"/>
      <c r="BR40" s="608"/>
      <c r="BS40" s="608"/>
      <c r="BT40" s="608"/>
      <c r="BU40" s="609"/>
      <c r="BV40" s="593">
        <v>107</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t="s">
        <v>323</v>
      </c>
      <c r="CS40" s="594"/>
      <c r="CT40" s="594"/>
      <c r="CU40" s="594"/>
      <c r="CV40" s="594"/>
      <c r="CW40" s="594"/>
      <c r="CX40" s="594"/>
      <c r="CY40" s="595"/>
      <c r="CZ40" s="631" t="s">
        <v>323</v>
      </c>
      <c r="DA40" s="632"/>
      <c r="DB40" s="632"/>
      <c r="DC40" s="633"/>
      <c r="DD40" s="602" t="s">
        <v>323</v>
      </c>
      <c r="DE40" s="594"/>
      <c r="DF40" s="594"/>
      <c r="DG40" s="594"/>
      <c r="DH40" s="594"/>
      <c r="DI40" s="594"/>
      <c r="DJ40" s="594"/>
      <c r="DK40" s="595"/>
      <c r="DL40" s="602" t="s">
        <v>323</v>
      </c>
      <c r="DM40" s="594"/>
      <c r="DN40" s="594"/>
      <c r="DO40" s="594"/>
      <c r="DP40" s="594"/>
      <c r="DQ40" s="594"/>
      <c r="DR40" s="594"/>
      <c r="DS40" s="594"/>
      <c r="DT40" s="594"/>
      <c r="DU40" s="594"/>
      <c r="DV40" s="595"/>
      <c r="DW40" s="598" t="s">
        <v>323</v>
      </c>
      <c r="DX40" s="625"/>
      <c r="DY40" s="625"/>
      <c r="DZ40" s="625"/>
      <c r="EA40" s="625"/>
      <c r="EB40" s="625"/>
      <c r="EC40" s="62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1966957</v>
      </c>
      <c r="BA41" s="666"/>
      <c r="BB41" s="666"/>
      <c r="BC41" s="666"/>
      <c r="BD41" s="661"/>
      <c r="BE41" s="661"/>
      <c r="BF41" s="663"/>
      <c r="BG41" s="677"/>
      <c r="BH41" s="678"/>
      <c r="BI41" s="678"/>
      <c r="BJ41" s="678"/>
      <c r="BK41" s="678"/>
      <c r="BL41" s="189"/>
      <c r="BM41" s="614" t="s">
        <v>328</v>
      </c>
      <c r="BN41" s="614"/>
      <c r="BO41" s="614"/>
      <c r="BP41" s="614"/>
      <c r="BQ41" s="614"/>
      <c r="BR41" s="614"/>
      <c r="BS41" s="614"/>
      <c r="BT41" s="614"/>
      <c r="BU41" s="615"/>
      <c r="BV41" s="665">
        <v>330</v>
      </c>
      <c r="BW41" s="666"/>
      <c r="BX41" s="666"/>
      <c r="BY41" s="666"/>
      <c r="BZ41" s="666"/>
      <c r="CA41" s="666"/>
      <c r="CB41" s="679"/>
      <c r="CD41" s="607" t="s">
        <v>329</v>
      </c>
      <c r="CE41" s="608"/>
      <c r="CF41" s="608"/>
      <c r="CG41" s="608"/>
      <c r="CH41" s="608"/>
      <c r="CI41" s="608"/>
      <c r="CJ41" s="608"/>
      <c r="CK41" s="608"/>
      <c r="CL41" s="608"/>
      <c r="CM41" s="608"/>
      <c r="CN41" s="608"/>
      <c r="CO41" s="608"/>
      <c r="CP41" s="608"/>
      <c r="CQ41" s="609"/>
      <c r="CR41" s="593" t="s">
        <v>330</v>
      </c>
      <c r="CS41" s="623"/>
      <c r="CT41" s="623"/>
      <c r="CU41" s="623"/>
      <c r="CV41" s="623"/>
      <c r="CW41" s="623"/>
      <c r="CX41" s="623"/>
      <c r="CY41" s="624"/>
      <c r="CZ41" s="631" t="s">
        <v>330</v>
      </c>
      <c r="DA41" s="632"/>
      <c r="DB41" s="632"/>
      <c r="DC41" s="633"/>
      <c r="DD41" s="602" t="s">
        <v>330</v>
      </c>
      <c r="DE41" s="623"/>
      <c r="DF41" s="623"/>
      <c r="DG41" s="623"/>
      <c r="DH41" s="623"/>
      <c r="DI41" s="623"/>
      <c r="DJ41" s="623"/>
      <c r="DK41" s="624"/>
      <c r="DL41" s="683"/>
      <c r="DM41" s="684"/>
      <c r="DN41" s="684"/>
      <c r="DO41" s="684"/>
      <c r="DP41" s="684"/>
      <c r="DQ41" s="684"/>
      <c r="DR41" s="684"/>
      <c r="DS41" s="684"/>
      <c r="DT41" s="684"/>
      <c r="DU41" s="684"/>
      <c r="DV41" s="685"/>
      <c r="DW41" s="680"/>
      <c r="DX41" s="681"/>
      <c r="DY41" s="681"/>
      <c r="DZ41" s="681"/>
      <c r="EA41" s="681"/>
      <c r="EB41" s="681"/>
      <c r="EC41" s="682"/>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5090353</v>
      </c>
      <c r="CS42" s="594"/>
      <c r="CT42" s="594"/>
      <c r="CU42" s="594"/>
      <c r="CV42" s="594"/>
      <c r="CW42" s="594"/>
      <c r="CX42" s="594"/>
      <c r="CY42" s="595"/>
      <c r="CZ42" s="631">
        <v>15.3</v>
      </c>
      <c r="DA42" s="686"/>
      <c r="DB42" s="686"/>
      <c r="DC42" s="687"/>
      <c r="DD42" s="602">
        <v>848516</v>
      </c>
      <c r="DE42" s="594"/>
      <c r="DF42" s="594"/>
      <c r="DG42" s="594"/>
      <c r="DH42" s="594"/>
      <c r="DI42" s="594"/>
      <c r="DJ42" s="594"/>
      <c r="DK42" s="595"/>
      <c r="DL42" s="683"/>
      <c r="DM42" s="684"/>
      <c r="DN42" s="684"/>
      <c r="DO42" s="684"/>
      <c r="DP42" s="684"/>
      <c r="DQ42" s="684"/>
      <c r="DR42" s="684"/>
      <c r="DS42" s="684"/>
      <c r="DT42" s="684"/>
      <c r="DU42" s="684"/>
      <c r="DV42" s="685"/>
      <c r="DW42" s="680"/>
      <c r="DX42" s="681"/>
      <c r="DY42" s="681"/>
      <c r="DZ42" s="681"/>
      <c r="EA42" s="681"/>
      <c r="EB42" s="681"/>
      <c r="EC42" s="682"/>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88642</v>
      </c>
      <c r="CS43" s="623"/>
      <c r="CT43" s="623"/>
      <c r="CU43" s="623"/>
      <c r="CV43" s="623"/>
      <c r="CW43" s="623"/>
      <c r="CX43" s="623"/>
      <c r="CY43" s="624"/>
      <c r="CZ43" s="631">
        <v>0.3</v>
      </c>
      <c r="DA43" s="632"/>
      <c r="DB43" s="632"/>
      <c r="DC43" s="633"/>
      <c r="DD43" s="602">
        <v>88642</v>
      </c>
      <c r="DE43" s="623"/>
      <c r="DF43" s="623"/>
      <c r="DG43" s="623"/>
      <c r="DH43" s="623"/>
      <c r="DI43" s="623"/>
      <c r="DJ43" s="623"/>
      <c r="DK43" s="624"/>
      <c r="DL43" s="683"/>
      <c r="DM43" s="684"/>
      <c r="DN43" s="684"/>
      <c r="DO43" s="684"/>
      <c r="DP43" s="684"/>
      <c r="DQ43" s="684"/>
      <c r="DR43" s="684"/>
      <c r="DS43" s="684"/>
      <c r="DT43" s="684"/>
      <c r="DU43" s="684"/>
      <c r="DV43" s="685"/>
      <c r="DW43" s="680"/>
      <c r="DX43" s="681"/>
      <c r="DY43" s="681"/>
      <c r="DZ43" s="681"/>
      <c r="EA43" s="681"/>
      <c r="EB43" s="681"/>
      <c r="EC43" s="682"/>
    </row>
    <row r="44" spans="2:133" ht="11.25" customHeight="1" x14ac:dyDescent="0.15">
      <c r="B44" s="192" t="s">
        <v>335</v>
      </c>
      <c r="CD44" s="699" t="s">
        <v>287</v>
      </c>
      <c r="CE44" s="700"/>
      <c r="CF44" s="590" t="s">
        <v>336</v>
      </c>
      <c r="CG44" s="591"/>
      <c r="CH44" s="591"/>
      <c r="CI44" s="591"/>
      <c r="CJ44" s="591"/>
      <c r="CK44" s="591"/>
      <c r="CL44" s="591"/>
      <c r="CM44" s="591"/>
      <c r="CN44" s="591"/>
      <c r="CO44" s="591"/>
      <c r="CP44" s="591"/>
      <c r="CQ44" s="592"/>
      <c r="CR44" s="593">
        <v>4922085</v>
      </c>
      <c r="CS44" s="594"/>
      <c r="CT44" s="594"/>
      <c r="CU44" s="594"/>
      <c r="CV44" s="594"/>
      <c r="CW44" s="594"/>
      <c r="CX44" s="594"/>
      <c r="CY44" s="595"/>
      <c r="CZ44" s="631">
        <v>14.8</v>
      </c>
      <c r="DA44" s="686"/>
      <c r="DB44" s="686"/>
      <c r="DC44" s="687"/>
      <c r="DD44" s="602">
        <v>774982</v>
      </c>
      <c r="DE44" s="594"/>
      <c r="DF44" s="594"/>
      <c r="DG44" s="594"/>
      <c r="DH44" s="594"/>
      <c r="DI44" s="594"/>
      <c r="DJ44" s="594"/>
      <c r="DK44" s="595"/>
      <c r="DL44" s="683"/>
      <c r="DM44" s="684"/>
      <c r="DN44" s="684"/>
      <c r="DO44" s="684"/>
      <c r="DP44" s="684"/>
      <c r="DQ44" s="684"/>
      <c r="DR44" s="684"/>
      <c r="DS44" s="684"/>
      <c r="DT44" s="684"/>
      <c r="DU44" s="684"/>
      <c r="DV44" s="685"/>
      <c r="DW44" s="680"/>
      <c r="DX44" s="681"/>
      <c r="DY44" s="681"/>
      <c r="DZ44" s="681"/>
      <c r="EA44" s="681"/>
      <c r="EB44" s="681"/>
      <c r="EC44" s="682"/>
    </row>
    <row r="45" spans="2:133" ht="11.25" customHeight="1" x14ac:dyDescent="0.15">
      <c r="CD45" s="701"/>
      <c r="CE45" s="702"/>
      <c r="CF45" s="590" t="s">
        <v>337</v>
      </c>
      <c r="CG45" s="591"/>
      <c r="CH45" s="591"/>
      <c r="CI45" s="591"/>
      <c r="CJ45" s="591"/>
      <c r="CK45" s="591"/>
      <c r="CL45" s="591"/>
      <c r="CM45" s="591"/>
      <c r="CN45" s="591"/>
      <c r="CO45" s="591"/>
      <c r="CP45" s="591"/>
      <c r="CQ45" s="592"/>
      <c r="CR45" s="593">
        <v>1049059</v>
      </c>
      <c r="CS45" s="623"/>
      <c r="CT45" s="623"/>
      <c r="CU45" s="623"/>
      <c r="CV45" s="623"/>
      <c r="CW45" s="623"/>
      <c r="CX45" s="623"/>
      <c r="CY45" s="624"/>
      <c r="CZ45" s="631">
        <v>3.2</v>
      </c>
      <c r="DA45" s="632"/>
      <c r="DB45" s="632"/>
      <c r="DC45" s="633"/>
      <c r="DD45" s="602">
        <v>35304</v>
      </c>
      <c r="DE45" s="623"/>
      <c r="DF45" s="623"/>
      <c r="DG45" s="623"/>
      <c r="DH45" s="623"/>
      <c r="DI45" s="623"/>
      <c r="DJ45" s="623"/>
      <c r="DK45" s="624"/>
      <c r="DL45" s="683"/>
      <c r="DM45" s="684"/>
      <c r="DN45" s="684"/>
      <c r="DO45" s="684"/>
      <c r="DP45" s="684"/>
      <c r="DQ45" s="684"/>
      <c r="DR45" s="684"/>
      <c r="DS45" s="684"/>
      <c r="DT45" s="684"/>
      <c r="DU45" s="684"/>
      <c r="DV45" s="685"/>
      <c r="DW45" s="680"/>
      <c r="DX45" s="681"/>
      <c r="DY45" s="681"/>
      <c r="DZ45" s="681"/>
      <c r="EA45" s="681"/>
      <c r="EB45" s="681"/>
      <c r="EC45" s="682"/>
    </row>
    <row r="46" spans="2:133" ht="11.25" customHeight="1" x14ac:dyDescent="0.15">
      <c r="CD46" s="701"/>
      <c r="CE46" s="702"/>
      <c r="CF46" s="590" t="s">
        <v>338</v>
      </c>
      <c r="CG46" s="591"/>
      <c r="CH46" s="591"/>
      <c r="CI46" s="591"/>
      <c r="CJ46" s="591"/>
      <c r="CK46" s="591"/>
      <c r="CL46" s="591"/>
      <c r="CM46" s="591"/>
      <c r="CN46" s="591"/>
      <c r="CO46" s="591"/>
      <c r="CP46" s="591"/>
      <c r="CQ46" s="592"/>
      <c r="CR46" s="593">
        <v>3401718</v>
      </c>
      <c r="CS46" s="594"/>
      <c r="CT46" s="594"/>
      <c r="CU46" s="594"/>
      <c r="CV46" s="594"/>
      <c r="CW46" s="594"/>
      <c r="CX46" s="594"/>
      <c r="CY46" s="595"/>
      <c r="CZ46" s="631">
        <v>10.199999999999999</v>
      </c>
      <c r="DA46" s="686"/>
      <c r="DB46" s="686"/>
      <c r="DC46" s="687"/>
      <c r="DD46" s="602">
        <v>689520</v>
      </c>
      <c r="DE46" s="594"/>
      <c r="DF46" s="594"/>
      <c r="DG46" s="594"/>
      <c r="DH46" s="594"/>
      <c r="DI46" s="594"/>
      <c r="DJ46" s="594"/>
      <c r="DK46" s="595"/>
      <c r="DL46" s="683"/>
      <c r="DM46" s="684"/>
      <c r="DN46" s="684"/>
      <c r="DO46" s="684"/>
      <c r="DP46" s="684"/>
      <c r="DQ46" s="684"/>
      <c r="DR46" s="684"/>
      <c r="DS46" s="684"/>
      <c r="DT46" s="684"/>
      <c r="DU46" s="684"/>
      <c r="DV46" s="685"/>
      <c r="DW46" s="680"/>
      <c r="DX46" s="681"/>
      <c r="DY46" s="681"/>
      <c r="DZ46" s="681"/>
      <c r="EA46" s="681"/>
      <c r="EB46" s="681"/>
      <c r="EC46" s="682"/>
    </row>
    <row r="47" spans="2:133" ht="11.25" customHeight="1" x14ac:dyDescent="0.15">
      <c r="CD47" s="701"/>
      <c r="CE47" s="702"/>
      <c r="CF47" s="590" t="s">
        <v>339</v>
      </c>
      <c r="CG47" s="591"/>
      <c r="CH47" s="591"/>
      <c r="CI47" s="591"/>
      <c r="CJ47" s="591"/>
      <c r="CK47" s="591"/>
      <c r="CL47" s="591"/>
      <c r="CM47" s="591"/>
      <c r="CN47" s="591"/>
      <c r="CO47" s="591"/>
      <c r="CP47" s="591"/>
      <c r="CQ47" s="592"/>
      <c r="CR47" s="593">
        <v>168268</v>
      </c>
      <c r="CS47" s="623"/>
      <c r="CT47" s="623"/>
      <c r="CU47" s="623"/>
      <c r="CV47" s="623"/>
      <c r="CW47" s="623"/>
      <c r="CX47" s="623"/>
      <c r="CY47" s="624"/>
      <c r="CZ47" s="631">
        <v>0.5</v>
      </c>
      <c r="DA47" s="632"/>
      <c r="DB47" s="632"/>
      <c r="DC47" s="633"/>
      <c r="DD47" s="602">
        <v>73534</v>
      </c>
      <c r="DE47" s="623"/>
      <c r="DF47" s="623"/>
      <c r="DG47" s="623"/>
      <c r="DH47" s="623"/>
      <c r="DI47" s="623"/>
      <c r="DJ47" s="623"/>
      <c r="DK47" s="624"/>
      <c r="DL47" s="683"/>
      <c r="DM47" s="684"/>
      <c r="DN47" s="684"/>
      <c r="DO47" s="684"/>
      <c r="DP47" s="684"/>
      <c r="DQ47" s="684"/>
      <c r="DR47" s="684"/>
      <c r="DS47" s="684"/>
      <c r="DT47" s="684"/>
      <c r="DU47" s="684"/>
      <c r="DV47" s="685"/>
      <c r="DW47" s="680"/>
      <c r="DX47" s="681"/>
      <c r="DY47" s="681"/>
      <c r="DZ47" s="681"/>
      <c r="EA47" s="681"/>
      <c r="EB47" s="681"/>
      <c r="EC47" s="682"/>
    </row>
    <row r="48" spans="2:133" x14ac:dyDescent="0.15">
      <c r="CD48" s="703"/>
      <c r="CE48" s="704"/>
      <c r="CF48" s="590" t="s">
        <v>340</v>
      </c>
      <c r="CG48" s="591"/>
      <c r="CH48" s="591"/>
      <c r="CI48" s="591"/>
      <c r="CJ48" s="591"/>
      <c r="CK48" s="591"/>
      <c r="CL48" s="591"/>
      <c r="CM48" s="591"/>
      <c r="CN48" s="591"/>
      <c r="CO48" s="591"/>
      <c r="CP48" s="591"/>
      <c r="CQ48" s="592"/>
      <c r="CR48" s="593" t="s">
        <v>323</v>
      </c>
      <c r="CS48" s="594"/>
      <c r="CT48" s="594"/>
      <c r="CU48" s="594"/>
      <c r="CV48" s="594"/>
      <c r="CW48" s="594"/>
      <c r="CX48" s="594"/>
      <c r="CY48" s="595"/>
      <c r="CZ48" s="631" t="s">
        <v>323</v>
      </c>
      <c r="DA48" s="686"/>
      <c r="DB48" s="686"/>
      <c r="DC48" s="687"/>
      <c r="DD48" s="602" t="s">
        <v>323</v>
      </c>
      <c r="DE48" s="594"/>
      <c r="DF48" s="594"/>
      <c r="DG48" s="594"/>
      <c r="DH48" s="594"/>
      <c r="DI48" s="594"/>
      <c r="DJ48" s="594"/>
      <c r="DK48" s="595"/>
      <c r="DL48" s="683"/>
      <c r="DM48" s="684"/>
      <c r="DN48" s="684"/>
      <c r="DO48" s="684"/>
      <c r="DP48" s="684"/>
      <c r="DQ48" s="684"/>
      <c r="DR48" s="684"/>
      <c r="DS48" s="684"/>
      <c r="DT48" s="684"/>
      <c r="DU48" s="684"/>
      <c r="DV48" s="685"/>
      <c r="DW48" s="680"/>
      <c r="DX48" s="681"/>
      <c r="DY48" s="681"/>
      <c r="DZ48" s="681"/>
      <c r="EA48" s="681"/>
      <c r="EB48" s="681"/>
      <c r="EC48" s="682"/>
    </row>
    <row r="49" spans="82:133" ht="11.25" customHeight="1" x14ac:dyDescent="0.15">
      <c r="CD49" s="636" t="s">
        <v>341</v>
      </c>
      <c r="CE49" s="637"/>
      <c r="CF49" s="637"/>
      <c r="CG49" s="637"/>
      <c r="CH49" s="637"/>
      <c r="CI49" s="637"/>
      <c r="CJ49" s="637"/>
      <c r="CK49" s="637"/>
      <c r="CL49" s="637"/>
      <c r="CM49" s="637"/>
      <c r="CN49" s="637"/>
      <c r="CO49" s="637"/>
      <c r="CP49" s="637"/>
      <c r="CQ49" s="638"/>
      <c r="CR49" s="665">
        <v>33222212</v>
      </c>
      <c r="CS49" s="661"/>
      <c r="CT49" s="661"/>
      <c r="CU49" s="661"/>
      <c r="CV49" s="661"/>
      <c r="CW49" s="661"/>
      <c r="CX49" s="661"/>
      <c r="CY49" s="688"/>
      <c r="CZ49" s="689">
        <v>100</v>
      </c>
      <c r="DA49" s="690"/>
      <c r="DB49" s="690"/>
      <c r="DC49" s="691"/>
      <c r="DD49" s="692">
        <v>22513280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58" zoomScale="70" zoomScaleNormal="25" zoomScaleSheetLayoutView="70" workbookViewId="0">
      <selection activeCell="AK71" sqref="AK71:AO71"/>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364</v>
      </c>
      <c r="C7" s="720"/>
      <c r="D7" s="720"/>
      <c r="E7" s="720"/>
      <c r="F7" s="720"/>
      <c r="G7" s="720"/>
      <c r="H7" s="720"/>
      <c r="I7" s="720"/>
      <c r="J7" s="720"/>
      <c r="K7" s="720"/>
      <c r="L7" s="720"/>
      <c r="M7" s="720"/>
      <c r="N7" s="720"/>
      <c r="O7" s="720"/>
      <c r="P7" s="721"/>
      <c r="Q7" s="722">
        <v>33295</v>
      </c>
      <c r="R7" s="723"/>
      <c r="S7" s="723"/>
      <c r="T7" s="723"/>
      <c r="U7" s="723"/>
      <c r="V7" s="723">
        <v>32956</v>
      </c>
      <c r="W7" s="723"/>
      <c r="X7" s="723"/>
      <c r="Y7" s="723"/>
      <c r="Z7" s="723"/>
      <c r="AA7" s="723">
        <v>339</v>
      </c>
      <c r="AB7" s="723"/>
      <c r="AC7" s="723"/>
      <c r="AD7" s="723"/>
      <c r="AE7" s="724"/>
      <c r="AF7" s="725">
        <v>206</v>
      </c>
      <c r="AG7" s="726"/>
      <c r="AH7" s="726"/>
      <c r="AI7" s="726"/>
      <c r="AJ7" s="727"/>
      <c r="AK7" s="762">
        <v>392</v>
      </c>
      <c r="AL7" s="763"/>
      <c r="AM7" s="763"/>
      <c r="AN7" s="763"/>
      <c r="AO7" s="763"/>
      <c r="AP7" s="763">
        <v>47998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550</v>
      </c>
      <c r="BT7" s="767"/>
      <c r="BU7" s="767"/>
      <c r="BV7" s="767"/>
      <c r="BW7" s="767"/>
      <c r="BX7" s="767"/>
      <c r="BY7" s="767"/>
      <c r="BZ7" s="767"/>
      <c r="CA7" s="767"/>
      <c r="CB7" s="767"/>
      <c r="CC7" s="767"/>
      <c r="CD7" s="767"/>
      <c r="CE7" s="767"/>
      <c r="CF7" s="767"/>
      <c r="CG7" s="768"/>
      <c r="CH7" s="759">
        <v>0</v>
      </c>
      <c r="CI7" s="760"/>
      <c r="CJ7" s="760"/>
      <c r="CK7" s="760"/>
      <c r="CL7" s="761"/>
      <c r="CM7" s="759">
        <v>19</v>
      </c>
      <c r="CN7" s="760"/>
      <c r="CO7" s="760"/>
      <c r="CP7" s="760"/>
      <c r="CQ7" s="761"/>
      <c r="CR7" s="759">
        <v>10</v>
      </c>
      <c r="CS7" s="760"/>
      <c r="CT7" s="760"/>
      <c r="CU7" s="760"/>
      <c r="CV7" s="761"/>
      <c r="CW7" s="759" t="s">
        <v>558</v>
      </c>
      <c r="CX7" s="760"/>
      <c r="CY7" s="760"/>
      <c r="CZ7" s="760"/>
      <c r="DA7" s="761"/>
      <c r="DB7" s="759" t="s">
        <v>558</v>
      </c>
      <c r="DC7" s="760"/>
      <c r="DD7" s="760"/>
      <c r="DE7" s="760"/>
      <c r="DF7" s="761"/>
      <c r="DG7" s="759" t="s">
        <v>558</v>
      </c>
      <c r="DH7" s="760"/>
      <c r="DI7" s="760"/>
      <c r="DJ7" s="760"/>
      <c r="DK7" s="761"/>
      <c r="DL7" s="759" t="s">
        <v>558</v>
      </c>
      <c r="DM7" s="760"/>
      <c r="DN7" s="760"/>
      <c r="DO7" s="760"/>
      <c r="DP7" s="761"/>
      <c r="DQ7" s="759" t="s">
        <v>541</v>
      </c>
      <c r="DR7" s="760"/>
      <c r="DS7" s="760"/>
      <c r="DT7" s="760"/>
      <c r="DU7" s="761"/>
      <c r="DV7" s="740"/>
      <c r="DW7" s="741"/>
      <c r="DX7" s="741"/>
      <c r="DY7" s="741"/>
      <c r="DZ7" s="742"/>
      <c r="EA7" s="205"/>
    </row>
    <row r="8" spans="1:131" s="206" customFormat="1" ht="26.25" customHeight="1" x14ac:dyDescent="0.15">
      <c r="A8" s="212">
        <v>2</v>
      </c>
      <c r="B8" s="743" t="s">
        <v>365</v>
      </c>
      <c r="C8" s="744"/>
      <c r="D8" s="744"/>
      <c r="E8" s="744"/>
      <c r="F8" s="744"/>
      <c r="G8" s="744"/>
      <c r="H8" s="744"/>
      <c r="I8" s="744"/>
      <c r="J8" s="744"/>
      <c r="K8" s="744"/>
      <c r="L8" s="744"/>
      <c r="M8" s="744"/>
      <c r="N8" s="744"/>
      <c r="O8" s="744"/>
      <c r="P8" s="745"/>
      <c r="Q8" s="746">
        <v>545</v>
      </c>
      <c r="R8" s="747"/>
      <c r="S8" s="747"/>
      <c r="T8" s="747"/>
      <c r="U8" s="747"/>
      <c r="V8" s="747">
        <v>545</v>
      </c>
      <c r="W8" s="747"/>
      <c r="X8" s="747"/>
      <c r="Y8" s="747"/>
      <c r="Z8" s="747"/>
      <c r="AA8" s="747">
        <v>0</v>
      </c>
      <c r="AB8" s="747"/>
      <c r="AC8" s="747"/>
      <c r="AD8" s="747"/>
      <c r="AE8" s="748"/>
      <c r="AF8" s="749" t="s">
        <v>323</v>
      </c>
      <c r="AG8" s="750"/>
      <c r="AH8" s="750"/>
      <c r="AI8" s="750"/>
      <c r="AJ8" s="751"/>
      <c r="AK8" s="752">
        <v>19</v>
      </c>
      <c r="AL8" s="753"/>
      <c r="AM8" s="753"/>
      <c r="AN8" s="753"/>
      <c r="AO8" s="753"/>
      <c r="AP8" s="753">
        <v>1585</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551</v>
      </c>
      <c r="BT8" s="757"/>
      <c r="BU8" s="757"/>
      <c r="BV8" s="757"/>
      <c r="BW8" s="757"/>
      <c r="BX8" s="757"/>
      <c r="BY8" s="757"/>
      <c r="BZ8" s="757"/>
      <c r="CA8" s="757"/>
      <c r="CB8" s="757"/>
      <c r="CC8" s="757"/>
      <c r="CD8" s="757"/>
      <c r="CE8" s="757"/>
      <c r="CF8" s="757"/>
      <c r="CG8" s="758"/>
      <c r="CH8" s="769">
        <v>5</v>
      </c>
      <c r="CI8" s="770"/>
      <c r="CJ8" s="770"/>
      <c r="CK8" s="770"/>
      <c r="CL8" s="771"/>
      <c r="CM8" s="769">
        <v>25</v>
      </c>
      <c r="CN8" s="770"/>
      <c r="CO8" s="770"/>
      <c r="CP8" s="770"/>
      <c r="CQ8" s="771"/>
      <c r="CR8" s="769">
        <v>10</v>
      </c>
      <c r="CS8" s="770"/>
      <c r="CT8" s="770"/>
      <c r="CU8" s="770"/>
      <c r="CV8" s="771"/>
      <c r="CW8" s="769" t="s">
        <v>558</v>
      </c>
      <c r="CX8" s="770"/>
      <c r="CY8" s="770"/>
      <c r="CZ8" s="770"/>
      <c r="DA8" s="771"/>
      <c r="DB8" s="769" t="s">
        <v>558</v>
      </c>
      <c r="DC8" s="770"/>
      <c r="DD8" s="770"/>
      <c r="DE8" s="770"/>
      <c r="DF8" s="771"/>
      <c r="DG8" s="769" t="s">
        <v>558</v>
      </c>
      <c r="DH8" s="770"/>
      <c r="DI8" s="770"/>
      <c r="DJ8" s="770"/>
      <c r="DK8" s="771"/>
      <c r="DL8" s="769" t="s">
        <v>558</v>
      </c>
      <c r="DM8" s="770"/>
      <c r="DN8" s="770"/>
      <c r="DO8" s="770"/>
      <c r="DP8" s="771"/>
      <c r="DQ8" s="769" t="s">
        <v>541</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552</v>
      </c>
      <c r="BT9" s="757"/>
      <c r="BU9" s="757"/>
      <c r="BV9" s="757"/>
      <c r="BW9" s="757"/>
      <c r="BX9" s="757"/>
      <c r="BY9" s="757"/>
      <c r="BZ9" s="757"/>
      <c r="CA9" s="757"/>
      <c r="CB9" s="757"/>
      <c r="CC9" s="757"/>
      <c r="CD9" s="757"/>
      <c r="CE9" s="757"/>
      <c r="CF9" s="757"/>
      <c r="CG9" s="758"/>
      <c r="CH9" s="769">
        <v>-2</v>
      </c>
      <c r="CI9" s="770"/>
      <c r="CJ9" s="770"/>
      <c r="CK9" s="770"/>
      <c r="CL9" s="771"/>
      <c r="CM9" s="769">
        <v>46</v>
      </c>
      <c r="CN9" s="770"/>
      <c r="CO9" s="770"/>
      <c r="CP9" s="770"/>
      <c r="CQ9" s="771"/>
      <c r="CR9" s="769">
        <v>45</v>
      </c>
      <c r="CS9" s="770"/>
      <c r="CT9" s="770"/>
      <c r="CU9" s="770"/>
      <c r="CV9" s="771"/>
      <c r="CW9" s="769">
        <v>20</v>
      </c>
      <c r="CX9" s="770"/>
      <c r="CY9" s="770"/>
      <c r="CZ9" s="770"/>
      <c r="DA9" s="771"/>
      <c r="DB9" s="769" t="s">
        <v>558</v>
      </c>
      <c r="DC9" s="770"/>
      <c r="DD9" s="770"/>
      <c r="DE9" s="770"/>
      <c r="DF9" s="771"/>
      <c r="DG9" s="769" t="s">
        <v>558</v>
      </c>
      <c r="DH9" s="770"/>
      <c r="DI9" s="770"/>
      <c r="DJ9" s="770"/>
      <c r="DK9" s="771"/>
      <c r="DL9" s="769" t="s">
        <v>558</v>
      </c>
      <c r="DM9" s="770"/>
      <c r="DN9" s="770"/>
      <c r="DO9" s="770"/>
      <c r="DP9" s="771"/>
      <c r="DQ9" s="769" t="s">
        <v>558</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553</v>
      </c>
      <c r="BT10" s="757"/>
      <c r="BU10" s="757"/>
      <c r="BV10" s="757"/>
      <c r="BW10" s="757"/>
      <c r="BX10" s="757"/>
      <c r="BY10" s="757"/>
      <c r="BZ10" s="757"/>
      <c r="CA10" s="757"/>
      <c r="CB10" s="757"/>
      <c r="CC10" s="757"/>
      <c r="CD10" s="757"/>
      <c r="CE10" s="757"/>
      <c r="CF10" s="757"/>
      <c r="CG10" s="758"/>
      <c r="CH10" s="769">
        <v>-5</v>
      </c>
      <c r="CI10" s="770"/>
      <c r="CJ10" s="770"/>
      <c r="CK10" s="770"/>
      <c r="CL10" s="771"/>
      <c r="CM10" s="769">
        <v>43</v>
      </c>
      <c r="CN10" s="770"/>
      <c r="CO10" s="770"/>
      <c r="CP10" s="770"/>
      <c r="CQ10" s="771"/>
      <c r="CR10" s="769">
        <v>56</v>
      </c>
      <c r="CS10" s="770"/>
      <c r="CT10" s="770"/>
      <c r="CU10" s="770"/>
      <c r="CV10" s="771"/>
      <c r="CW10" s="769" t="s">
        <v>558</v>
      </c>
      <c r="CX10" s="770"/>
      <c r="CY10" s="770"/>
      <c r="CZ10" s="770"/>
      <c r="DA10" s="771"/>
      <c r="DB10" s="769" t="s">
        <v>558</v>
      </c>
      <c r="DC10" s="770"/>
      <c r="DD10" s="770"/>
      <c r="DE10" s="770"/>
      <c r="DF10" s="771"/>
      <c r="DG10" s="769" t="s">
        <v>558</v>
      </c>
      <c r="DH10" s="770"/>
      <c r="DI10" s="770"/>
      <c r="DJ10" s="770"/>
      <c r="DK10" s="771"/>
      <c r="DL10" s="769" t="s">
        <v>558</v>
      </c>
      <c r="DM10" s="770"/>
      <c r="DN10" s="770"/>
      <c r="DO10" s="770"/>
      <c r="DP10" s="771"/>
      <c r="DQ10" s="769" t="s">
        <v>559</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554</v>
      </c>
      <c r="BT11" s="757"/>
      <c r="BU11" s="757"/>
      <c r="BV11" s="757"/>
      <c r="BW11" s="757"/>
      <c r="BX11" s="757"/>
      <c r="BY11" s="757"/>
      <c r="BZ11" s="757"/>
      <c r="CA11" s="757"/>
      <c r="CB11" s="757"/>
      <c r="CC11" s="757"/>
      <c r="CD11" s="757"/>
      <c r="CE11" s="757"/>
      <c r="CF11" s="757"/>
      <c r="CG11" s="758"/>
      <c r="CH11" s="769">
        <v>0</v>
      </c>
      <c r="CI11" s="770"/>
      <c r="CJ11" s="770"/>
      <c r="CK11" s="770"/>
      <c r="CL11" s="771"/>
      <c r="CM11" s="769">
        <v>130</v>
      </c>
      <c r="CN11" s="770"/>
      <c r="CO11" s="770"/>
      <c r="CP11" s="770"/>
      <c r="CQ11" s="771"/>
      <c r="CR11" s="769">
        <v>96</v>
      </c>
      <c r="CS11" s="770"/>
      <c r="CT11" s="770"/>
      <c r="CU11" s="770"/>
      <c r="CV11" s="771"/>
      <c r="CW11" s="769" t="s">
        <v>541</v>
      </c>
      <c r="CX11" s="770"/>
      <c r="CY11" s="770"/>
      <c r="CZ11" s="770"/>
      <c r="DA11" s="771"/>
      <c r="DB11" s="769" t="s">
        <v>541</v>
      </c>
      <c r="DC11" s="770"/>
      <c r="DD11" s="770"/>
      <c r="DE11" s="770"/>
      <c r="DF11" s="771"/>
      <c r="DG11" s="769" t="s">
        <v>541</v>
      </c>
      <c r="DH11" s="770"/>
      <c r="DI11" s="770"/>
      <c r="DJ11" s="770"/>
      <c r="DK11" s="771"/>
      <c r="DL11" s="769" t="s">
        <v>541</v>
      </c>
      <c r="DM11" s="770"/>
      <c r="DN11" s="770"/>
      <c r="DO11" s="770"/>
      <c r="DP11" s="771"/>
      <c r="DQ11" s="769" t="s">
        <v>541</v>
      </c>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555</v>
      </c>
      <c r="BT12" s="757"/>
      <c r="BU12" s="757"/>
      <c r="BV12" s="757"/>
      <c r="BW12" s="757"/>
      <c r="BX12" s="757"/>
      <c r="BY12" s="757"/>
      <c r="BZ12" s="757"/>
      <c r="CA12" s="757"/>
      <c r="CB12" s="757"/>
      <c r="CC12" s="757"/>
      <c r="CD12" s="757"/>
      <c r="CE12" s="757"/>
      <c r="CF12" s="757"/>
      <c r="CG12" s="758"/>
      <c r="CH12" s="769">
        <v>0</v>
      </c>
      <c r="CI12" s="770"/>
      <c r="CJ12" s="770"/>
      <c r="CK12" s="770"/>
      <c r="CL12" s="771"/>
      <c r="CM12" s="769">
        <v>9</v>
      </c>
      <c r="CN12" s="770"/>
      <c r="CO12" s="770"/>
      <c r="CP12" s="770"/>
      <c r="CQ12" s="771"/>
      <c r="CR12" s="769">
        <v>5</v>
      </c>
      <c r="CS12" s="770"/>
      <c r="CT12" s="770"/>
      <c r="CU12" s="770"/>
      <c r="CV12" s="771"/>
      <c r="CW12" s="769" t="s">
        <v>541</v>
      </c>
      <c r="CX12" s="770"/>
      <c r="CY12" s="770"/>
      <c r="CZ12" s="770"/>
      <c r="DA12" s="771"/>
      <c r="DB12" s="769" t="s">
        <v>541</v>
      </c>
      <c r="DC12" s="770"/>
      <c r="DD12" s="770"/>
      <c r="DE12" s="770"/>
      <c r="DF12" s="771"/>
      <c r="DG12" s="769" t="s">
        <v>541</v>
      </c>
      <c r="DH12" s="770"/>
      <c r="DI12" s="770"/>
      <c r="DJ12" s="770"/>
      <c r="DK12" s="771"/>
      <c r="DL12" s="769" t="s">
        <v>541</v>
      </c>
      <c r="DM12" s="770"/>
      <c r="DN12" s="770"/>
      <c r="DO12" s="770"/>
      <c r="DP12" s="771"/>
      <c r="DQ12" s="769" t="s">
        <v>541</v>
      </c>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556</v>
      </c>
      <c r="BT13" s="757"/>
      <c r="BU13" s="757"/>
      <c r="BV13" s="757"/>
      <c r="BW13" s="757"/>
      <c r="BX13" s="757"/>
      <c r="BY13" s="757"/>
      <c r="BZ13" s="757"/>
      <c r="CA13" s="757"/>
      <c r="CB13" s="757"/>
      <c r="CC13" s="757"/>
      <c r="CD13" s="757"/>
      <c r="CE13" s="757"/>
      <c r="CF13" s="757"/>
      <c r="CG13" s="758"/>
      <c r="CH13" s="769">
        <v>0</v>
      </c>
      <c r="CI13" s="770"/>
      <c r="CJ13" s="770"/>
      <c r="CK13" s="770"/>
      <c r="CL13" s="771"/>
      <c r="CM13" s="769">
        <v>10</v>
      </c>
      <c r="CN13" s="770"/>
      <c r="CO13" s="770"/>
      <c r="CP13" s="770"/>
      <c r="CQ13" s="771"/>
      <c r="CR13" s="769">
        <v>7</v>
      </c>
      <c r="CS13" s="770"/>
      <c r="CT13" s="770"/>
      <c r="CU13" s="770"/>
      <c r="CV13" s="771"/>
      <c r="CW13" s="769" t="s">
        <v>541</v>
      </c>
      <c r="CX13" s="770"/>
      <c r="CY13" s="770"/>
      <c r="CZ13" s="770"/>
      <c r="DA13" s="771"/>
      <c r="DB13" s="769" t="s">
        <v>541</v>
      </c>
      <c r="DC13" s="770"/>
      <c r="DD13" s="770"/>
      <c r="DE13" s="770"/>
      <c r="DF13" s="771"/>
      <c r="DG13" s="769" t="s">
        <v>541</v>
      </c>
      <c r="DH13" s="770"/>
      <c r="DI13" s="770"/>
      <c r="DJ13" s="770"/>
      <c r="DK13" s="771"/>
      <c r="DL13" s="769" t="s">
        <v>541</v>
      </c>
      <c r="DM13" s="770"/>
      <c r="DN13" s="770"/>
      <c r="DO13" s="770"/>
      <c r="DP13" s="771"/>
      <c r="DQ13" s="769" t="s">
        <v>541</v>
      </c>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557</v>
      </c>
      <c r="BT14" s="757"/>
      <c r="BU14" s="757"/>
      <c r="BV14" s="757"/>
      <c r="BW14" s="757"/>
      <c r="BX14" s="757"/>
      <c r="BY14" s="757"/>
      <c r="BZ14" s="757"/>
      <c r="CA14" s="757"/>
      <c r="CB14" s="757"/>
      <c r="CC14" s="757"/>
      <c r="CD14" s="757"/>
      <c r="CE14" s="757"/>
      <c r="CF14" s="757"/>
      <c r="CG14" s="758"/>
      <c r="CH14" s="769">
        <v>14</v>
      </c>
      <c r="CI14" s="770"/>
      <c r="CJ14" s="770"/>
      <c r="CK14" s="770"/>
      <c r="CL14" s="771"/>
      <c r="CM14" s="769">
        <v>41</v>
      </c>
      <c r="CN14" s="770"/>
      <c r="CO14" s="770"/>
      <c r="CP14" s="770"/>
      <c r="CQ14" s="771"/>
      <c r="CR14" s="769">
        <v>33</v>
      </c>
      <c r="CS14" s="770"/>
      <c r="CT14" s="770"/>
      <c r="CU14" s="770"/>
      <c r="CV14" s="771"/>
      <c r="CW14" s="769" t="s">
        <v>541</v>
      </c>
      <c r="CX14" s="770"/>
      <c r="CY14" s="770"/>
      <c r="CZ14" s="770"/>
      <c r="DA14" s="771"/>
      <c r="DB14" s="769" t="s">
        <v>541</v>
      </c>
      <c r="DC14" s="770"/>
      <c r="DD14" s="770"/>
      <c r="DE14" s="770"/>
      <c r="DF14" s="771"/>
      <c r="DG14" s="769" t="s">
        <v>541</v>
      </c>
      <c r="DH14" s="770"/>
      <c r="DI14" s="770"/>
      <c r="DJ14" s="770"/>
      <c r="DK14" s="771"/>
      <c r="DL14" s="769">
        <v>151</v>
      </c>
      <c r="DM14" s="770"/>
      <c r="DN14" s="770"/>
      <c r="DO14" s="770"/>
      <c r="DP14" s="771"/>
      <c r="DQ14" s="769" t="s">
        <v>541</v>
      </c>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367</v>
      </c>
      <c r="B23" s="778" t="s">
        <v>368</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206</v>
      </c>
      <c r="AG23" s="782"/>
      <c r="AH23" s="782"/>
      <c r="AI23" s="782"/>
      <c r="AJ23" s="785"/>
      <c r="AK23" s="786"/>
      <c r="AL23" s="787"/>
      <c r="AM23" s="787"/>
      <c r="AN23" s="787"/>
      <c r="AO23" s="787"/>
      <c r="AP23" s="782"/>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347</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379</v>
      </c>
      <c r="C28" s="720"/>
      <c r="D28" s="720"/>
      <c r="E28" s="720"/>
      <c r="F28" s="720"/>
      <c r="G28" s="720"/>
      <c r="H28" s="720"/>
      <c r="I28" s="720"/>
      <c r="J28" s="720"/>
      <c r="K28" s="720"/>
      <c r="L28" s="720"/>
      <c r="M28" s="720"/>
      <c r="N28" s="720"/>
      <c r="O28" s="720"/>
      <c r="P28" s="721"/>
      <c r="Q28" s="810">
        <v>6940</v>
      </c>
      <c r="R28" s="811"/>
      <c r="S28" s="811"/>
      <c r="T28" s="811"/>
      <c r="U28" s="811"/>
      <c r="V28" s="811">
        <v>6899</v>
      </c>
      <c r="W28" s="811"/>
      <c r="X28" s="811"/>
      <c r="Y28" s="811"/>
      <c r="Z28" s="811"/>
      <c r="AA28" s="811">
        <v>41</v>
      </c>
      <c r="AB28" s="811"/>
      <c r="AC28" s="811"/>
      <c r="AD28" s="811"/>
      <c r="AE28" s="812"/>
      <c r="AF28" s="813">
        <v>41</v>
      </c>
      <c r="AG28" s="811"/>
      <c r="AH28" s="811"/>
      <c r="AI28" s="811"/>
      <c r="AJ28" s="814"/>
      <c r="AK28" s="815">
        <v>451</v>
      </c>
      <c r="AL28" s="806"/>
      <c r="AM28" s="806"/>
      <c r="AN28" s="806"/>
      <c r="AO28" s="806"/>
      <c r="AP28" s="806" t="s">
        <v>541</v>
      </c>
      <c r="AQ28" s="806"/>
      <c r="AR28" s="806"/>
      <c r="AS28" s="806"/>
      <c r="AT28" s="806"/>
      <c r="AU28" s="806" t="s">
        <v>541</v>
      </c>
      <c r="AV28" s="806"/>
      <c r="AW28" s="806"/>
      <c r="AX28" s="806"/>
      <c r="AY28" s="806"/>
      <c r="AZ28" s="807" t="s">
        <v>541</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380</v>
      </c>
      <c r="C29" s="744"/>
      <c r="D29" s="744"/>
      <c r="E29" s="744"/>
      <c r="F29" s="744"/>
      <c r="G29" s="744"/>
      <c r="H29" s="744"/>
      <c r="I29" s="744"/>
      <c r="J29" s="744"/>
      <c r="K29" s="744"/>
      <c r="L29" s="744"/>
      <c r="M29" s="744"/>
      <c r="N29" s="744"/>
      <c r="O29" s="744"/>
      <c r="P29" s="745"/>
      <c r="Q29" s="746">
        <v>6664</v>
      </c>
      <c r="R29" s="747"/>
      <c r="S29" s="747"/>
      <c r="T29" s="747"/>
      <c r="U29" s="747"/>
      <c r="V29" s="747">
        <v>6585</v>
      </c>
      <c r="W29" s="747"/>
      <c r="X29" s="747"/>
      <c r="Y29" s="747"/>
      <c r="Z29" s="747"/>
      <c r="AA29" s="747">
        <v>79</v>
      </c>
      <c r="AB29" s="747"/>
      <c r="AC29" s="747"/>
      <c r="AD29" s="747"/>
      <c r="AE29" s="748"/>
      <c r="AF29" s="749">
        <v>79</v>
      </c>
      <c r="AG29" s="750"/>
      <c r="AH29" s="750"/>
      <c r="AI29" s="750"/>
      <c r="AJ29" s="751"/>
      <c r="AK29" s="818">
        <v>954</v>
      </c>
      <c r="AL29" s="819"/>
      <c r="AM29" s="819"/>
      <c r="AN29" s="819"/>
      <c r="AO29" s="819"/>
      <c r="AP29" s="819" t="s">
        <v>541</v>
      </c>
      <c r="AQ29" s="819"/>
      <c r="AR29" s="819"/>
      <c r="AS29" s="819"/>
      <c r="AT29" s="819"/>
      <c r="AU29" s="819" t="s">
        <v>541</v>
      </c>
      <c r="AV29" s="819"/>
      <c r="AW29" s="819"/>
      <c r="AX29" s="819"/>
      <c r="AY29" s="819"/>
      <c r="AZ29" s="820" t="s">
        <v>541</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381</v>
      </c>
      <c r="C30" s="744"/>
      <c r="D30" s="744"/>
      <c r="E30" s="744"/>
      <c r="F30" s="744"/>
      <c r="G30" s="744"/>
      <c r="H30" s="744"/>
      <c r="I30" s="744"/>
      <c r="J30" s="744"/>
      <c r="K30" s="744"/>
      <c r="L30" s="744"/>
      <c r="M30" s="744"/>
      <c r="N30" s="744"/>
      <c r="O30" s="744"/>
      <c r="P30" s="745"/>
      <c r="Q30" s="746">
        <v>705</v>
      </c>
      <c r="R30" s="747"/>
      <c r="S30" s="747"/>
      <c r="T30" s="747"/>
      <c r="U30" s="747"/>
      <c r="V30" s="747">
        <v>702</v>
      </c>
      <c r="W30" s="747"/>
      <c r="X30" s="747"/>
      <c r="Y30" s="747"/>
      <c r="Z30" s="747"/>
      <c r="AA30" s="747">
        <v>2</v>
      </c>
      <c r="AB30" s="747"/>
      <c r="AC30" s="747"/>
      <c r="AD30" s="747"/>
      <c r="AE30" s="748"/>
      <c r="AF30" s="749">
        <v>2</v>
      </c>
      <c r="AG30" s="750"/>
      <c r="AH30" s="750"/>
      <c r="AI30" s="750"/>
      <c r="AJ30" s="751"/>
      <c r="AK30" s="818">
        <v>238</v>
      </c>
      <c r="AL30" s="819"/>
      <c r="AM30" s="819"/>
      <c r="AN30" s="819"/>
      <c r="AO30" s="819"/>
      <c r="AP30" s="819" t="s">
        <v>542</v>
      </c>
      <c r="AQ30" s="819"/>
      <c r="AR30" s="819"/>
      <c r="AS30" s="819"/>
      <c r="AT30" s="819"/>
      <c r="AU30" s="819" t="s">
        <v>542</v>
      </c>
      <c r="AV30" s="819"/>
      <c r="AW30" s="819"/>
      <c r="AX30" s="819"/>
      <c r="AY30" s="819"/>
      <c r="AZ30" s="820" t="s">
        <v>542</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382</v>
      </c>
      <c r="C31" s="744"/>
      <c r="D31" s="744"/>
      <c r="E31" s="744"/>
      <c r="F31" s="744"/>
      <c r="G31" s="744"/>
      <c r="H31" s="744"/>
      <c r="I31" s="744"/>
      <c r="J31" s="744"/>
      <c r="K31" s="744"/>
      <c r="L31" s="744"/>
      <c r="M31" s="744"/>
      <c r="N31" s="744"/>
      <c r="O31" s="744"/>
      <c r="P31" s="745"/>
      <c r="Q31" s="746"/>
      <c r="R31" s="747"/>
      <c r="S31" s="747"/>
      <c r="T31" s="747"/>
      <c r="U31" s="747"/>
      <c r="V31" s="747"/>
      <c r="W31" s="747"/>
      <c r="X31" s="747"/>
      <c r="Y31" s="747"/>
      <c r="Z31" s="747"/>
      <c r="AA31" s="747"/>
      <c r="AB31" s="747"/>
      <c r="AC31" s="747"/>
      <c r="AD31" s="747"/>
      <c r="AE31" s="748"/>
      <c r="AF31" s="749">
        <v>1385</v>
      </c>
      <c r="AG31" s="750"/>
      <c r="AH31" s="750"/>
      <c r="AI31" s="750"/>
      <c r="AJ31" s="751"/>
      <c r="AK31" s="818"/>
      <c r="AL31" s="819"/>
      <c r="AM31" s="819"/>
      <c r="AN31" s="819"/>
      <c r="AO31" s="819"/>
      <c r="AP31" s="819">
        <v>5349</v>
      </c>
      <c r="AQ31" s="819"/>
      <c r="AR31" s="819"/>
      <c r="AS31" s="819"/>
      <c r="AT31" s="819"/>
      <c r="AU31" s="819">
        <v>128</v>
      </c>
      <c r="AV31" s="819"/>
      <c r="AW31" s="819"/>
      <c r="AX31" s="819"/>
      <c r="AY31" s="819"/>
      <c r="AZ31" s="820" t="s">
        <v>541</v>
      </c>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384</v>
      </c>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v>4221</v>
      </c>
      <c r="AG32" s="750"/>
      <c r="AH32" s="750"/>
      <c r="AI32" s="750"/>
      <c r="AJ32" s="751"/>
      <c r="AK32" s="818"/>
      <c r="AL32" s="819"/>
      <c r="AM32" s="819"/>
      <c r="AN32" s="819"/>
      <c r="AO32" s="819"/>
      <c r="AP32" s="819">
        <v>12180</v>
      </c>
      <c r="AQ32" s="819"/>
      <c r="AR32" s="819"/>
      <c r="AS32" s="819"/>
      <c r="AT32" s="819"/>
      <c r="AU32" s="819">
        <v>7844</v>
      </c>
      <c r="AV32" s="819"/>
      <c r="AW32" s="819"/>
      <c r="AX32" s="819"/>
      <c r="AY32" s="819"/>
      <c r="AZ32" s="820" t="s">
        <v>543</v>
      </c>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385</v>
      </c>
      <c r="C33" s="744"/>
      <c r="D33" s="744"/>
      <c r="E33" s="744"/>
      <c r="F33" s="744"/>
      <c r="G33" s="744"/>
      <c r="H33" s="744"/>
      <c r="I33" s="744"/>
      <c r="J33" s="744"/>
      <c r="K33" s="744"/>
      <c r="L33" s="744"/>
      <c r="M33" s="744"/>
      <c r="N33" s="744"/>
      <c r="O33" s="744"/>
      <c r="P33" s="745"/>
      <c r="Q33" s="746">
        <v>236</v>
      </c>
      <c r="R33" s="747"/>
      <c r="S33" s="747"/>
      <c r="T33" s="747"/>
      <c r="U33" s="747"/>
      <c r="V33" s="747">
        <v>236</v>
      </c>
      <c r="W33" s="747"/>
      <c r="X33" s="747"/>
      <c r="Y33" s="747"/>
      <c r="Z33" s="747"/>
      <c r="AA33" s="747">
        <v>0</v>
      </c>
      <c r="AB33" s="747"/>
      <c r="AC33" s="747"/>
      <c r="AD33" s="747"/>
      <c r="AE33" s="748"/>
      <c r="AF33" s="749" t="s">
        <v>323</v>
      </c>
      <c r="AG33" s="750"/>
      <c r="AH33" s="750"/>
      <c r="AI33" s="750"/>
      <c r="AJ33" s="751"/>
      <c r="AK33" s="818">
        <v>39</v>
      </c>
      <c r="AL33" s="819"/>
      <c r="AM33" s="819"/>
      <c r="AN33" s="819"/>
      <c r="AO33" s="819"/>
      <c r="AP33" s="819">
        <v>553</v>
      </c>
      <c r="AQ33" s="819"/>
      <c r="AR33" s="819"/>
      <c r="AS33" s="819"/>
      <c r="AT33" s="819"/>
      <c r="AU33" s="819">
        <v>262</v>
      </c>
      <c r="AV33" s="819"/>
      <c r="AW33" s="819"/>
      <c r="AX33" s="819"/>
      <c r="AY33" s="819"/>
      <c r="AZ33" s="820" t="s">
        <v>544</v>
      </c>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387</v>
      </c>
      <c r="C34" s="744"/>
      <c r="D34" s="744"/>
      <c r="E34" s="744"/>
      <c r="F34" s="744"/>
      <c r="G34" s="744"/>
      <c r="H34" s="744"/>
      <c r="I34" s="744"/>
      <c r="J34" s="744"/>
      <c r="K34" s="744"/>
      <c r="L34" s="744"/>
      <c r="M34" s="744"/>
      <c r="N34" s="744"/>
      <c r="O34" s="744"/>
      <c r="P34" s="745"/>
      <c r="Q34" s="746">
        <v>3518</v>
      </c>
      <c r="R34" s="747"/>
      <c r="S34" s="747"/>
      <c r="T34" s="747"/>
      <c r="U34" s="747"/>
      <c r="V34" s="747">
        <v>3518</v>
      </c>
      <c r="W34" s="747"/>
      <c r="X34" s="747"/>
      <c r="Y34" s="747"/>
      <c r="Z34" s="747"/>
      <c r="AA34" s="747">
        <v>0</v>
      </c>
      <c r="AB34" s="747"/>
      <c r="AC34" s="747"/>
      <c r="AD34" s="747"/>
      <c r="AE34" s="748"/>
      <c r="AF34" s="749" t="s">
        <v>323</v>
      </c>
      <c r="AG34" s="750"/>
      <c r="AH34" s="750"/>
      <c r="AI34" s="750"/>
      <c r="AJ34" s="751"/>
      <c r="AK34" s="818">
        <v>1495</v>
      </c>
      <c r="AL34" s="819"/>
      <c r="AM34" s="819"/>
      <c r="AN34" s="819"/>
      <c r="AO34" s="819"/>
      <c r="AP34" s="819">
        <v>29893</v>
      </c>
      <c r="AQ34" s="819"/>
      <c r="AR34" s="819"/>
      <c r="AS34" s="819"/>
      <c r="AT34" s="819"/>
      <c r="AU34" s="819">
        <v>22091</v>
      </c>
      <c r="AV34" s="819"/>
      <c r="AW34" s="819"/>
      <c r="AX34" s="819"/>
      <c r="AY34" s="819"/>
      <c r="AZ34" s="820" t="s">
        <v>543</v>
      </c>
      <c r="BA34" s="820"/>
      <c r="BB34" s="820"/>
      <c r="BC34" s="820"/>
      <c r="BD34" s="820"/>
      <c r="BE34" s="816" t="s">
        <v>386</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388</v>
      </c>
      <c r="C35" s="744"/>
      <c r="D35" s="744"/>
      <c r="E35" s="744"/>
      <c r="F35" s="744"/>
      <c r="G35" s="744"/>
      <c r="H35" s="744"/>
      <c r="I35" s="744"/>
      <c r="J35" s="744"/>
      <c r="K35" s="744"/>
      <c r="L35" s="744"/>
      <c r="M35" s="744"/>
      <c r="N35" s="744"/>
      <c r="O35" s="744"/>
      <c r="P35" s="745"/>
      <c r="Q35" s="746">
        <v>118</v>
      </c>
      <c r="R35" s="747"/>
      <c r="S35" s="747"/>
      <c r="T35" s="747"/>
      <c r="U35" s="747"/>
      <c r="V35" s="747">
        <v>171</v>
      </c>
      <c r="W35" s="747"/>
      <c r="X35" s="747"/>
      <c r="Y35" s="747"/>
      <c r="Z35" s="747"/>
      <c r="AA35" s="747">
        <v>-53</v>
      </c>
      <c r="AB35" s="747"/>
      <c r="AC35" s="747"/>
      <c r="AD35" s="747"/>
      <c r="AE35" s="748"/>
      <c r="AF35" s="749" t="s">
        <v>323</v>
      </c>
      <c r="AG35" s="750"/>
      <c r="AH35" s="750"/>
      <c r="AI35" s="750"/>
      <c r="AJ35" s="751"/>
      <c r="AK35" s="818">
        <v>25</v>
      </c>
      <c r="AL35" s="819"/>
      <c r="AM35" s="819"/>
      <c r="AN35" s="819"/>
      <c r="AO35" s="819"/>
      <c r="AP35" s="819">
        <v>86</v>
      </c>
      <c r="AQ35" s="819"/>
      <c r="AR35" s="819"/>
      <c r="AS35" s="819"/>
      <c r="AT35" s="819"/>
      <c r="AU35" s="819">
        <v>54</v>
      </c>
      <c r="AV35" s="819"/>
      <c r="AW35" s="819"/>
      <c r="AX35" s="819"/>
      <c r="AY35" s="819"/>
      <c r="AZ35" s="820" t="s">
        <v>542</v>
      </c>
      <c r="BA35" s="820"/>
      <c r="BB35" s="820"/>
      <c r="BC35" s="820"/>
      <c r="BD35" s="820"/>
      <c r="BE35" s="816" t="s">
        <v>386</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367</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5729</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323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392</v>
      </c>
      <c r="B66" s="729"/>
      <c r="C66" s="729"/>
      <c r="D66" s="729"/>
      <c r="E66" s="729"/>
      <c r="F66" s="729"/>
      <c r="G66" s="729"/>
      <c r="H66" s="729"/>
      <c r="I66" s="729"/>
      <c r="J66" s="729"/>
      <c r="K66" s="729"/>
      <c r="L66" s="729"/>
      <c r="M66" s="729"/>
      <c r="N66" s="729"/>
      <c r="O66" s="729"/>
      <c r="P66" s="730"/>
      <c r="Q66" s="705" t="s">
        <v>393</v>
      </c>
      <c r="R66" s="706"/>
      <c r="S66" s="706"/>
      <c r="T66" s="706"/>
      <c r="U66" s="707"/>
      <c r="V66" s="705" t="s">
        <v>394</v>
      </c>
      <c r="W66" s="706"/>
      <c r="X66" s="706"/>
      <c r="Y66" s="706"/>
      <c r="Z66" s="707"/>
      <c r="AA66" s="705" t="s">
        <v>395</v>
      </c>
      <c r="AB66" s="706"/>
      <c r="AC66" s="706"/>
      <c r="AD66" s="706"/>
      <c r="AE66" s="707"/>
      <c r="AF66" s="840" t="s">
        <v>396</v>
      </c>
      <c r="AG66" s="801"/>
      <c r="AH66" s="801"/>
      <c r="AI66" s="801"/>
      <c r="AJ66" s="841"/>
      <c r="AK66" s="705" t="s">
        <v>397</v>
      </c>
      <c r="AL66" s="729"/>
      <c r="AM66" s="729"/>
      <c r="AN66" s="729"/>
      <c r="AO66" s="730"/>
      <c r="AP66" s="705" t="s">
        <v>398</v>
      </c>
      <c r="AQ66" s="706"/>
      <c r="AR66" s="706"/>
      <c r="AS66" s="706"/>
      <c r="AT66" s="707"/>
      <c r="AU66" s="705" t="s">
        <v>399</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545</v>
      </c>
      <c r="C68" s="858"/>
      <c r="D68" s="858"/>
      <c r="E68" s="858"/>
      <c r="F68" s="858"/>
      <c r="G68" s="858"/>
      <c r="H68" s="858"/>
      <c r="I68" s="858"/>
      <c r="J68" s="858"/>
      <c r="K68" s="858"/>
      <c r="L68" s="858"/>
      <c r="M68" s="858"/>
      <c r="N68" s="858"/>
      <c r="O68" s="858"/>
      <c r="P68" s="859"/>
      <c r="Q68" s="860">
        <v>489</v>
      </c>
      <c r="R68" s="854"/>
      <c r="S68" s="854"/>
      <c r="T68" s="854"/>
      <c r="U68" s="854"/>
      <c r="V68" s="854">
        <v>489</v>
      </c>
      <c r="W68" s="854"/>
      <c r="X68" s="854"/>
      <c r="Y68" s="854"/>
      <c r="Z68" s="854"/>
      <c r="AA68" s="854">
        <v>0</v>
      </c>
      <c r="AB68" s="854"/>
      <c r="AC68" s="854"/>
      <c r="AD68" s="854"/>
      <c r="AE68" s="854"/>
      <c r="AF68" s="854">
        <v>0</v>
      </c>
      <c r="AG68" s="854"/>
      <c r="AH68" s="854"/>
      <c r="AI68" s="854"/>
      <c r="AJ68" s="854"/>
      <c r="AK68" s="854" t="s">
        <v>546</v>
      </c>
      <c r="AL68" s="854"/>
      <c r="AM68" s="854"/>
      <c r="AN68" s="854"/>
      <c r="AO68" s="854"/>
      <c r="AP68" s="854" t="s">
        <v>547</v>
      </c>
      <c r="AQ68" s="854"/>
      <c r="AR68" s="854"/>
      <c r="AS68" s="854"/>
      <c r="AT68" s="854"/>
      <c r="AU68" s="854" t="s">
        <v>547</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548</v>
      </c>
      <c r="C69" s="862"/>
      <c r="D69" s="862"/>
      <c r="E69" s="862"/>
      <c r="F69" s="862"/>
      <c r="G69" s="862"/>
      <c r="H69" s="862"/>
      <c r="I69" s="862"/>
      <c r="J69" s="862"/>
      <c r="K69" s="862"/>
      <c r="L69" s="862"/>
      <c r="M69" s="862"/>
      <c r="N69" s="862"/>
      <c r="O69" s="862"/>
      <c r="P69" s="863"/>
      <c r="Q69" s="864">
        <v>486</v>
      </c>
      <c r="R69" s="819"/>
      <c r="S69" s="819"/>
      <c r="T69" s="819"/>
      <c r="U69" s="819"/>
      <c r="V69" s="819">
        <v>484</v>
      </c>
      <c r="W69" s="819"/>
      <c r="X69" s="819"/>
      <c r="Y69" s="819"/>
      <c r="Z69" s="819"/>
      <c r="AA69" s="819">
        <v>2</v>
      </c>
      <c r="AB69" s="819"/>
      <c r="AC69" s="819"/>
      <c r="AD69" s="819"/>
      <c r="AE69" s="819"/>
      <c r="AF69" s="819">
        <v>2</v>
      </c>
      <c r="AG69" s="819"/>
      <c r="AH69" s="819"/>
      <c r="AI69" s="819"/>
      <c r="AJ69" s="819"/>
      <c r="AK69" s="819">
        <v>2</v>
      </c>
      <c r="AL69" s="819"/>
      <c r="AM69" s="819"/>
      <c r="AN69" s="819"/>
      <c r="AO69" s="819"/>
      <c r="AP69" s="819" t="s">
        <v>547</v>
      </c>
      <c r="AQ69" s="819"/>
      <c r="AR69" s="819"/>
      <c r="AS69" s="819"/>
      <c r="AT69" s="819"/>
      <c r="AU69" s="819" t="s">
        <v>547</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549</v>
      </c>
      <c r="C70" s="862"/>
      <c r="D70" s="862"/>
      <c r="E70" s="862"/>
      <c r="F70" s="862"/>
      <c r="G70" s="862"/>
      <c r="H70" s="862"/>
      <c r="I70" s="862"/>
      <c r="J70" s="862"/>
      <c r="K70" s="862"/>
      <c r="L70" s="862"/>
      <c r="M70" s="862"/>
      <c r="N70" s="862"/>
      <c r="O70" s="862"/>
      <c r="P70" s="863"/>
      <c r="Q70" s="864">
        <v>149671</v>
      </c>
      <c r="R70" s="819"/>
      <c r="S70" s="819"/>
      <c r="T70" s="819"/>
      <c r="U70" s="819"/>
      <c r="V70" s="819">
        <v>144052</v>
      </c>
      <c r="W70" s="819"/>
      <c r="X70" s="819"/>
      <c r="Y70" s="819"/>
      <c r="Z70" s="819"/>
      <c r="AA70" s="819">
        <v>5619</v>
      </c>
      <c r="AB70" s="819"/>
      <c r="AC70" s="819"/>
      <c r="AD70" s="819"/>
      <c r="AE70" s="819"/>
      <c r="AF70" s="819">
        <v>5619</v>
      </c>
      <c r="AG70" s="819"/>
      <c r="AH70" s="819"/>
      <c r="AI70" s="819"/>
      <c r="AJ70" s="819"/>
      <c r="AK70" s="819">
        <v>1289</v>
      </c>
      <c r="AL70" s="819"/>
      <c r="AM70" s="819"/>
      <c r="AN70" s="819"/>
      <c r="AO70" s="819"/>
      <c r="AP70" s="819" t="s">
        <v>547</v>
      </c>
      <c r="AQ70" s="819"/>
      <c r="AR70" s="819"/>
      <c r="AS70" s="819"/>
      <c r="AT70" s="819"/>
      <c r="AU70" s="819" t="s">
        <v>547</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367</v>
      </c>
      <c r="B88" s="778" t="s">
        <v>400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401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409</v>
      </c>
      <c r="AB109" s="883"/>
      <c r="AC109" s="883"/>
      <c r="AD109" s="883"/>
      <c r="AE109" s="884"/>
      <c r="AF109" s="882" t="s">
        <v>286</v>
      </c>
      <c r="AG109" s="883"/>
      <c r="AH109" s="883"/>
      <c r="AI109" s="883"/>
      <c r="AJ109" s="884"/>
      <c r="AK109" s="882" t="s">
        <v>285</v>
      </c>
      <c r="AL109" s="883"/>
      <c r="AM109" s="883"/>
      <c r="AN109" s="883"/>
      <c r="AO109" s="884"/>
      <c r="AP109" s="882" t="s">
        <v>410</v>
      </c>
      <c r="AQ109" s="883"/>
      <c r="AR109" s="883"/>
      <c r="AS109" s="883"/>
      <c r="AT109" s="885"/>
      <c r="AU109" s="904" t="s">
        <v>408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409</v>
      </c>
      <c r="BR109" s="883"/>
      <c r="BS109" s="883"/>
      <c r="BT109" s="883"/>
      <c r="BU109" s="884"/>
      <c r="BV109" s="882" t="s">
        <v>286</v>
      </c>
      <c r="BW109" s="883"/>
      <c r="BX109" s="883"/>
      <c r="BY109" s="883"/>
      <c r="BZ109" s="884"/>
      <c r="CA109" s="882" t="s">
        <v>285</v>
      </c>
      <c r="CB109" s="883"/>
      <c r="CC109" s="883"/>
      <c r="CD109" s="883"/>
      <c r="CE109" s="884"/>
      <c r="CF109" s="905" t="s">
        <v>410</v>
      </c>
      <c r="CG109" s="905"/>
      <c r="CH109" s="905"/>
      <c r="CI109" s="905"/>
      <c r="CJ109" s="905"/>
      <c r="CK109" s="882" t="s">
        <v>411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409</v>
      </c>
      <c r="DH109" s="883"/>
      <c r="DI109" s="883"/>
      <c r="DJ109" s="883"/>
      <c r="DK109" s="884"/>
      <c r="DL109" s="882" t="s">
        <v>286</v>
      </c>
      <c r="DM109" s="883"/>
      <c r="DN109" s="883"/>
      <c r="DO109" s="883"/>
      <c r="DP109" s="884"/>
      <c r="DQ109" s="882" t="s">
        <v>285</v>
      </c>
      <c r="DR109" s="883"/>
      <c r="DS109" s="883"/>
      <c r="DT109" s="883"/>
      <c r="DU109" s="884"/>
      <c r="DV109" s="882" t="s">
        <v>410</v>
      </c>
      <c r="DW109" s="883"/>
      <c r="DX109" s="883"/>
      <c r="DY109" s="883"/>
      <c r="DZ109" s="885"/>
    </row>
    <row r="110" spans="1:131" s="197" customFormat="1" ht="26.25" customHeight="1" x14ac:dyDescent="0.15">
      <c r="A110" s="886" t="s">
        <v>412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5228116</v>
      </c>
      <c r="AB110" s="890"/>
      <c r="AC110" s="890"/>
      <c r="AD110" s="890"/>
      <c r="AE110" s="891"/>
      <c r="AF110" s="892">
        <v>5533258</v>
      </c>
      <c r="AG110" s="890"/>
      <c r="AH110" s="890"/>
      <c r="AI110" s="890"/>
      <c r="AJ110" s="891"/>
      <c r="AK110" s="892">
        <v>5671136</v>
      </c>
      <c r="AL110" s="890"/>
      <c r="AM110" s="890"/>
      <c r="AN110" s="890"/>
      <c r="AO110" s="891"/>
      <c r="AP110" s="893">
        <v>38.4</v>
      </c>
      <c r="AQ110" s="894"/>
      <c r="AR110" s="894"/>
      <c r="AS110" s="894"/>
      <c r="AT110" s="895"/>
      <c r="AU110" s="896" t="s">
        <v>61</v>
      </c>
      <c r="AV110" s="897"/>
      <c r="AW110" s="897"/>
      <c r="AX110" s="897"/>
      <c r="AY110" s="898"/>
      <c r="AZ110" s="940" t="s">
        <v>413</v>
      </c>
      <c r="BA110" s="887"/>
      <c r="BB110" s="887"/>
      <c r="BC110" s="887"/>
      <c r="BD110" s="887"/>
      <c r="BE110" s="887"/>
      <c r="BF110" s="887"/>
      <c r="BG110" s="887"/>
      <c r="BH110" s="887"/>
      <c r="BI110" s="887"/>
      <c r="BJ110" s="887"/>
      <c r="BK110" s="887"/>
      <c r="BL110" s="887"/>
      <c r="BM110" s="887"/>
      <c r="BN110" s="887"/>
      <c r="BO110" s="887"/>
      <c r="BP110" s="888"/>
      <c r="BQ110" s="926">
        <v>47376812</v>
      </c>
      <c r="BR110" s="927"/>
      <c r="BS110" s="927"/>
      <c r="BT110" s="927"/>
      <c r="BU110" s="927"/>
      <c r="BV110" s="927">
        <v>50178477</v>
      </c>
      <c r="BW110" s="927"/>
      <c r="BX110" s="927"/>
      <c r="BY110" s="927"/>
      <c r="BZ110" s="927"/>
      <c r="CA110" s="927">
        <v>49583022</v>
      </c>
      <c r="CB110" s="927"/>
      <c r="CC110" s="927"/>
      <c r="CD110" s="927"/>
      <c r="CE110" s="927"/>
      <c r="CF110" s="941">
        <v>336</v>
      </c>
      <c r="CG110" s="942"/>
      <c r="CH110" s="942"/>
      <c r="CI110" s="942"/>
      <c r="CJ110" s="942"/>
      <c r="CK110" s="943" t="s">
        <v>414</v>
      </c>
      <c r="CL110" s="944"/>
      <c r="CM110" s="923" t="s">
        <v>415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x14ac:dyDescent="0.15">
      <c r="A111" s="930" t="s">
        <v>416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323</v>
      </c>
      <c r="AB111" s="934"/>
      <c r="AC111" s="934"/>
      <c r="AD111" s="934"/>
      <c r="AE111" s="935"/>
      <c r="AF111" s="936" t="s">
        <v>323</v>
      </c>
      <c r="AG111" s="934"/>
      <c r="AH111" s="934"/>
      <c r="AI111" s="934"/>
      <c r="AJ111" s="935"/>
      <c r="AK111" s="936" t="s">
        <v>323</v>
      </c>
      <c r="AL111" s="934"/>
      <c r="AM111" s="934"/>
      <c r="AN111" s="934"/>
      <c r="AO111" s="935"/>
      <c r="AP111" s="937" t="s">
        <v>323</v>
      </c>
      <c r="AQ111" s="938"/>
      <c r="AR111" s="938"/>
      <c r="AS111" s="938"/>
      <c r="AT111" s="939"/>
      <c r="AU111" s="899"/>
      <c r="AV111" s="900"/>
      <c r="AW111" s="900"/>
      <c r="AX111" s="900"/>
      <c r="AY111" s="901"/>
      <c r="AZ111" s="949" t="s">
        <v>417</v>
      </c>
      <c r="BA111" s="950"/>
      <c r="BB111" s="950"/>
      <c r="BC111" s="950"/>
      <c r="BD111" s="950"/>
      <c r="BE111" s="950"/>
      <c r="BF111" s="950"/>
      <c r="BG111" s="950"/>
      <c r="BH111" s="950"/>
      <c r="BI111" s="950"/>
      <c r="BJ111" s="950"/>
      <c r="BK111" s="950"/>
      <c r="BL111" s="950"/>
      <c r="BM111" s="950"/>
      <c r="BN111" s="950"/>
      <c r="BO111" s="950"/>
      <c r="BP111" s="951"/>
      <c r="BQ111" s="919">
        <v>531399</v>
      </c>
      <c r="BR111" s="920"/>
      <c r="BS111" s="920"/>
      <c r="BT111" s="920"/>
      <c r="BU111" s="920"/>
      <c r="BV111" s="920">
        <v>415851</v>
      </c>
      <c r="BW111" s="920"/>
      <c r="BX111" s="920"/>
      <c r="BY111" s="920"/>
      <c r="BZ111" s="920"/>
      <c r="CA111" s="920">
        <v>318397</v>
      </c>
      <c r="CB111" s="920"/>
      <c r="CC111" s="920"/>
      <c r="CD111" s="920"/>
      <c r="CE111" s="920"/>
      <c r="CF111" s="914">
        <v>2.2000000000000002</v>
      </c>
      <c r="CG111" s="915"/>
      <c r="CH111" s="915"/>
      <c r="CI111" s="915"/>
      <c r="CJ111" s="915"/>
      <c r="CK111" s="945"/>
      <c r="CL111" s="946"/>
      <c r="CM111" s="916" t="s">
        <v>418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x14ac:dyDescent="0.15">
      <c r="A112" s="952" t="s">
        <v>419</v>
      </c>
      <c r="B112" s="953"/>
      <c r="C112" s="950" t="s">
        <v>420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421</v>
      </c>
      <c r="BA112" s="950"/>
      <c r="BB112" s="950"/>
      <c r="BC112" s="950"/>
      <c r="BD112" s="950"/>
      <c r="BE112" s="950"/>
      <c r="BF112" s="950"/>
      <c r="BG112" s="950"/>
      <c r="BH112" s="950"/>
      <c r="BI112" s="950"/>
      <c r="BJ112" s="950"/>
      <c r="BK112" s="950"/>
      <c r="BL112" s="950"/>
      <c r="BM112" s="950"/>
      <c r="BN112" s="950"/>
      <c r="BO112" s="950"/>
      <c r="BP112" s="951"/>
      <c r="BQ112" s="919">
        <v>24510600</v>
      </c>
      <c r="BR112" s="920"/>
      <c r="BS112" s="920"/>
      <c r="BT112" s="920"/>
      <c r="BU112" s="920"/>
      <c r="BV112" s="920">
        <v>31210623</v>
      </c>
      <c r="BW112" s="920"/>
      <c r="BX112" s="920"/>
      <c r="BY112" s="920"/>
      <c r="BZ112" s="920"/>
      <c r="CA112" s="920">
        <v>30379301</v>
      </c>
      <c r="CB112" s="920"/>
      <c r="CC112" s="920"/>
      <c r="CD112" s="920"/>
      <c r="CE112" s="920"/>
      <c r="CF112" s="914">
        <v>205.9</v>
      </c>
      <c r="CG112" s="915"/>
      <c r="CH112" s="915"/>
      <c r="CI112" s="915"/>
      <c r="CJ112" s="915"/>
      <c r="CK112" s="945"/>
      <c r="CL112" s="946"/>
      <c r="CM112" s="916" t="s">
        <v>422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x14ac:dyDescent="0.15">
      <c r="A113" s="954"/>
      <c r="B113" s="955"/>
      <c r="C113" s="950" t="s">
        <v>423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1191783</v>
      </c>
      <c r="AB113" s="934"/>
      <c r="AC113" s="934"/>
      <c r="AD113" s="934"/>
      <c r="AE113" s="935"/>
      <c r="AF113" s="936">
        <v>1861207</v>
      </c>
      <c r="AG113" s="934"/>
      <c r="AH113" s="934"/>
      <c r="AI113" s="934"/>
      <c r="AJ113" s="935"/>
      <c r="AK113" s="936">
        <v>1904270</v>
      </c>
      <c r="AL113" s="934"/>
      <c r="AM113" s="934"/>
      <c r="AN113" s="934"/>
      <c r="AO113" s="935"/>
      <c r="AP113" s="937">
        <v>12.9</v>
      </c>
      <c r="AQ113" s="938"/>
      <c r="AR113" s="938"/>
      <c r="AS113" s="938"/>
      <c r="AT113" s="939"/>
      <c r="AU113" s="899"/>
      <c r="AV113" s="900"/>
      <c r="AW113" s="900"/>
      <c r="AX113" s="900"/>
      <c r="AY113" s="901"/>
      <c r="AZ113" s="949" t="s">
        <v>424</v>
      </c>
      <c r="BA113" s="950"/>
      <c r="BB113" s="950"/>
      <c r="BC113" s="950"/>
      <c r="BD113" s="950"/>
      <c r="BE113" s="950"/>
      <c r="BF113" s="950"/>
      <c r="BG113" s="950"/>
      <c r="BH113" s="950"/>
      <c r="BI113" s="950"/>
      <c r="BJ113" s="950"/>
      <c r="BK113" s="950"/>
      <c r="BL113" s="950"/>
      <c r="BM113" s="950"/>
      <c r="BN113" s="950"/>
      <c r="BO113" s="950"/>
      <c r="BP113" s="951"/>
      <c r="BQ113" s="919">
        <v>13309028</v>
      </c>
      <c r="BR113" s="920"/>
      <c r="BS113" s="920"/>
      <c r="BT113" s="920"/>
      <c r="BU113" s="920"/>
      <c r="BV113" s="920">
        <v>496497</v>
      </c>
      <c r="BW113" s="920"/>
      <c r="BX113" s="920"/>
      <c r="BY113" s="920"/>
      <c r="BZ113" s="920"/>
      <c r="CA113" s="920">
        <v>348910</v>
      </c>
      <c r="CB113" s="920"/>
      <c r="CC113" s="920"/>
      <c r="CD113" s="920"/>
      <c r="CE113" s="920"/>
      <c r="CF113" s="914">
        <v>2.4</v>
      </c>
      <c r="CG113" s="915"/>
      <c r="CH113" s="915"/>
      <c r="CI113" s="915"/>
      <c r="CJ113" s="915"/>
      <c r="CK113" s="945"/>
      <c r="CL113" s="946"/>
      <c r="CM113" s="916" t="s">
        <v>425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x14ac:dyDescent="0.15">
      <c r="A114" s="954"/>
      <c r="B114" s="955"/>
      <c r="C114" s="950" t="s">
        <v>426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1147382</v>
      </c>
      <c r="AB114" s="959"/>
      <c r="AC114" s="959"/>
      <c r="AD114" s="959"/>
      <c r="AE114" s="960"/>
      <c r="AF114" s="961">
        <v>177291</v>
      </c>
      <c r="AG114" s="959"/>
      <c r="AH114" s="959"/>
      <c r="AI114" s="959"/>
      <c r="AJ114" s="960"/>
      <c r="AK114" s="961">
        <v>144185</v>
      </c>
      <c r="AL114" s="959"/>
      <c r="AM114" s="959"/>
      <c r="AN114" s="959"/>
      <c r="AO114" s="960"/>
      <c r="AP114" s="962">
        <v>1</v>
      </c>
      <c r="AQ114" s="963"/>
      <c r="AR114" s="963"/>
      <c r="AS114" s="963"/>
      <c r="AT114" s="964"/>
      <c r="AU114" s="899"/>
      <c r="AV114" s="900"/>
      <c r="AW114" s="900"/>
      <c r="AX114" s="900"/>
      <c r="AY114" s="901"/>
      <c r="AZ114" s="949" t="s">
        <v>427</v>
      </c>
      <c r="BA114" s="950"/>
      <c r="BB114" s="950"/>
      <c r="BC114" s="950"/>
      <c r="BD114" s="950"/>
      <c r="BE114" s="950"/>
      <c r="BF114" s="950"/>
      <c r="BG114" s="950"/>
      <c r="BH114" s="950"/>
      <c r="BI114" s="950"/>
      <c r="BJ114" s="950"/>
      <c r="BK114" s="950"/>
      <c r="BL114" s="950"/>
      <c r="BM114" s="950"/>
      <c r="BN114" s="950"/>
      <c r="BO114" s="950"/>
      <c r="BP114" s="951"/>
      <c r="BQ114" s="919">
        <v>4940912</v>
      </c>
      <c r="BR114" s="920"/>
      <c r="BS114" s="920"/>
      <c r="BT114" s="920"/>
      <c r="BU114" s="920"/>
      <c r="BV114" s="920">
        <v>6288665</v>
      </c>
      <c r="BW114" s="920"/>
      <c r="BX114" s="920"/>
      <c r="BY114" s="920"/>
      <c r="BZ114" s="920"/>
      <c r="CA114" s="920">
        <v>5333264</v>
      </c>
      <c r="CB114" s="920"/>
      <c r="CC114" s="920"/>
      <c r="CD114" s="920"/>
      <c r="CE114" s="920"/>
      <c r="CF114" s="914">
        <v>36.1</v>
      </c>
      <c r="CG114" s="915"/>
      <c r="CH114" s="915"/>
      <c r="CI114" s="915"/>
      <c r="CJ114" s="915"/>
      <c r="CK114" s="945"/>
      <c r="CL114" s="946"/>
      <c r="CM114" s="916" t="s">
        <v>428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x14ac:dyDescent="0.15">
      <c r="A115" s="954"/>
      <c r="B115" s="955"/>
      <c r="C115" s="950" t="s">
        <v>429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137302</v>
      </c>
      <c r="AB115" s="934"/>
      <c r="AC115" s="934"/>
      <c r="AD115" s="934"/>
      <c r="AE115" s="935"/>
      <c r="AF115" s="936">
        <v>124948</v>
      </c>
      <c r="AG115" s="934"/>
      <c r="AH115" s="934"/>
      <c r="AI115" s="934"/>
      <c r="AJ115" s="935"/>
      <c r="AK115" s="936">
        <v>103827</v>
      </c>
      <c r="AL115" s="934"/>
      <c r="AM115" s="934"/>
      <c r="AN115" s="934"/>
      <c r="AO115" s="935"/>
      <c r="AP115" s="937">
        <v>0.7</v>
      </c>
      <c r="AQ115" s="938"/>
      <c r="AR115" s="938"/>
      <c r="AS115" s="938"/>
      <c r="AT115" s="939"/>
      <c r="AU115" s="899"/>
      <c r="AV115" s="900"/>
      <c r="AW115" s="900"/>
      <c r="AX115" s="900"/>
      <c r="AY115" s="901"/>
      <c r="AZ115" s="949" t="s">
        <v>430</v>
      </c>
      <c r="BA115" s="950"/>
      <c r="BB115" s="950"/>
      <c r="BC115" s="950"/>
      <c r="BD115" s="950"/>
      <c r="BE115" s="950"/>
      <c r="BF115" s="950"/>
      <c r="BG115" s="950"/>
      <c r="BH115" s="950"/>
      <c r="BI115" s="950"/>
      <c r="BJ115" s="950"/>
      <c r="BK115" s="950"/>
      <c r="BL115" s="950"/>
      <c r="BM115" s="950"/>
      <c r="BN115" s="950"/>
      <c r="BO115" s="950"/>
      <c r="BP115" s="951"/>
      <c r="BQ115" s="919">
        <v>24892</v>
      </c>
      <c r="BR115" s="920"/>
      <c r="BS115" s="920"/>
      <c r="BT115" s="920"/>
      <c r="BU115" s="920"/>
      <c r="BV115" s="920">
        <v>19996</v>
      </c>
      <c r="BW115" s="920"/>
      <c r="BX115" s="920"/>
      <c r="BY115" s="920"/>
      <c r="BZ115" s="920"/>
      <c r="CA115" s="920">
        <v>16734</v>
      </c>
      <c r="CB115" s="920"/>
      <c r="CC115" s="920"/>
      <c r="CD115" s="920"/>
      <c r="CE115" s="920"/>
      <c r="CF115" s="914">
        <v>0.1</v>
      </c>
      <c r="CG115" s="915"/>
      <c r="CH115" s="915"/>
      <c r="CI115" s="915"/>
      <c r="CJ115" s="915"/>
      <c r="CK115" s="945"/>
      <c r="CL115" s="946"/>
      <c r="CM115" s="949" t="s">
        <v>431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x14ac:dyDescent="0.15">
      <c r="A116" s="956"/>
      <c r="B116" s="957"/>
      <c r="C116" s="971" t="s">
        <v>432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169</v>
      </c>
      <c r="AB116" s="959"/>
      <c r="AC116" s="959"/>
      <c r="AD116" s="959"/>
      <c r="AE116" s="960"/>
      <c r="AF116" s="961">
        <v>275</v>
      </c>
      <c r="AG116" s="959"/>
      <c r="AH116" s="959"/>
      <c r="AI116" s="959"/>
      <c r="AJ116" s="960"/>
      <c r="AK116" s="961">
        <v>188</v>
      </c>
      <c r="AL116" s="959"/>
      <c r="AM116" s="959"/>
      <c r="AN116" s="959"/>
      <c r="AO116" s="960"/>
      <c r="AP116" s="962">
        <v>0</v>
      </c>
      <c r="AQ116" s="963"/>
      <c r="AR116" s="963"/>
      <c r="AS116" s="963"/>
      <c r="AT116" s="964"/>
      <c r="AU116" s="899"/>
      <c r="AV116" s="900"/>
      <c r="AW116" s="900"/>
      <c r="AX116" s="900"/>
      <c r="AY116" s="901"/>
      <c r="AZ116" s="949" t="s">
        <v>433</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10000</v>
      </c>
      <c r="DH116" s="959"/>
      <c r="DI116" s="959"/>
      <c r="DJ116" s="959"/>
      <c r="DK116" s="960"/>
      <c r="DL116" s="961">
        <v>7500</v>
      </c>
      <c r="DM116" s="959"/>
      <c r="DN116" s="959"/>
      <c r="DO116" s="959"/>
      <c r="DP116" s="960"/>
      <c r="DQ116" s="961">
        <v>5000</v>
      </c>
      <c r="DR116" s="959"/>
      <c r="DS116" s="959"/>
      <c r="DT116" s="959"/>
      <c r="DU116" s="960"/>
      <c r="DV116" s="962">
        <v>0</v>
      </c>
      <c r="DW116" s="963"/>
      <c r="DX116" s="963"/>
      <c r="DY116" s="963"/>
      <c r="DZ116" s="964"/>
    </row>
    <row r="117" spans="1:130" s="197" customFormat="1" ht="26.25" customHeight="1" x14ac:dyDescent="0.15">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435</v>
      </c>
      <c r="Z117" s="884"/>
      <c r="AA117" s="996">
        <v>7704752</v>
      </c>
      <c r="AB117" s="966"/>
      <c r="AC117" s="966"/>
      <c r="AD117" s="966"/>
      <c r="AE117" s="967"/>
      <c r="AF117" s="965">
        <v>7696979</v>
      </c>
      <c r="AG117" s="966"/>
      <c r="AH117" s="966"/>
      <c r="AI117" s="966"/>
      <c r="AJ117" s="967"/>
      <c r="AK117" s="965">
        <v>7823606</v>
      </c>
      <c r="AL117" s="966"/>
      <c r="AM117" s="966"/>
      <c r="AN117" s="966"/>
      <c r="AO117" s="967"/>
      <c r="AP117" s="968"/>
      <c r="AQ117" s="969"/>
      <c r="AR117" s="969"/>
      <c r="AS117" s="969"/>
      <c r="AT117" s="970"/>
      <c r="AU117" s="899"/>
      <c r="AV117" s="900"/>
      <c r="AW117" s="900"/>
      <c r="AX117" s="900"/>
      <c r="AY117" s="901"/>
      <c r="AZ117" s="995" t="s">
        <v>436</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x14ac:dyDescent="0.15">
      <c r="A118" s="904" t="s">
        <v>411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409</v>
      </c>
      <c r="AB118" s="883"/>
      <c r="AC118" s="883"/>
      <c r="AD118" s="883"/>
      <c r="AE118" s="884"/>
      <c r="AF118" s="882" t="s">
        <v>286</v>
      </c>
      <c r="AG118" s="883"/>
      <c r="AH118" s="883"/>
      <c r="AI118" s="883"/>
      <c r="AJ118" s="884"/>
      <c r="AK118" s="882" t="s">
        <v>285</v>
      </c>
      <c r="AL118" s="883"/>
      <c r="AM118" s="883"/>
      <c r="AN118" s="883"/>
      <c r="AO118" s="884"/>
      <c r="AP118" s="990" t="s">
        <v>410</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438</v>
      </c>
      <c r="BP118" s="994"/>
      <c r="BQ118" s="985">
        <v>90693643</v>
      </c>
      <c r="BR118" s="986"/>
      <c r="BS118" s="986"/>
      <c r="BT118" s="986"/>
      <c r="BU118" s="986"/>
      <c r="BV118" s="986">
        <v>88610109</v>
      </c>
      <c r="BW118" s="986"/>
      <c r="BX118" s="986"/>
      <c r="BY118" s="986"/>
      <c r="BZ118" s="986"/>
      <c r="CA118" s="986">
        <v>85979628</v>
      </c>
      <c r="CB118" s="986"/>
      <c r="CC118" s="986"/>
      <c r="CD118" s="986"/>
      <c r="CE118" s="986"/>
      <c r="CF118" s="987"/>
      <c r="CG118" s="988"/>
      <c r="CH118" s="988"/>
      <c r="CI118" s="988"/>
      <c r="CJ118" s="989"/>
      <c r="CK118" s="945"/>
      <c r="CL118" s="946"/>
      <c r="CM118" s="916" t="s">
        <v>439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x14ac:dyDescent="0.15">
      <c r="A119" s="974" t="s">
        <v>414</v>
      </c>
      <c r="B119" s="944"/>
      <c r="C119" s="923" t="s">
        <v>415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440</v>
      </c>
      <c r="AV119" s="978"/>
      <c r="AW119" s="978"/>
      <c r="AX119" s="978"/>
      <c r="AY119" s="979"/>
      <c r="AZ119" s="940" t="s">
        <v>441</v>
      </c>
      <c r="BA119" s="887"/>
      <c r="BB119" s="887"/>
      <c r="BC119" s="887"/>
      <c r="BD119" s="887"/>
      <c r="BE119" s="887"/>
      <c r="BF119" s="887"/>
      <c r="BG119" s="887"/>
      <c r="BH119" s="887"/>
      <c r="BI119" s="887"/>
      <c r="BJ119" s="887"/>
      <c r="BK119" s="887"/>
      <c r="BL119" s="887"/>
      <c r="BM119" s="887"/>
      <c r="BN119" s="887"/>
      <c r="BO119" s="887"/>
      <c r="BP119" s="888"/>
      <c r="BQ119" s="926">
        <v>7026870</v>
      </c>
      <c r="BR119" s="927"/>
      <c r="BS119" s="927"/>
      <c r="BT119" s="927"/>
      <c r="BU119" s="927"/>
      <c r="BV119" s="927">
        <v>7721218</v>
      </c>
      <c r="BW119" s="927"/>
      <c r="BX119" s="927"/>
      <c r="BY119" s="927"/>
      <c r="BZ119" s="927"/>
      <c r="CA119" s="927">
        <v>8000742</v>
      </c>
      <c r="CB119" s="927"/>
      <c r="CC119" s="927"/>
      <c r="CD119" s="927"/>
      <c r="CE119" s="927"/>
      <c r="CF119" s="941">
        <v>54.2</v>
      </c>
      <c r="CG119" s="942"/>
      <c r="CH119" s="942"/>
      <c r="CI119" s="942"/>
      <c r="CJ119" s="942"/>
      <c r="CK119" s="947"/>
      <c r="CL119" s="948"/>
      <c r="CM119" s="1004" t="s">
        <v>442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521399</v>
      </c>
      <c r="DH119" s="998"/>
      <c r="DI119" s="998"/>
      <c r="DJ119" s="998"/>
      <c r="DK119" s="999"/>
      <c r="DL119" s="1000">
        <v>408351</v>
      </c>
      <c r="DM119" s="998"/>
      <c r="DN119" s="998"/>
      <c r="DO119" s="998"/>
      <c r="DP119" s="999"/>
      <c r="DQ119" s="1000">
        <v>313397</v>
      </c>
      <c r="DR119" s="998"/>
      <c r="DS119" s="998"/>
      <c r="DT119" s="998"/>
      <c r="DU119" s="999"/>
      <c r="DV119" s="1001">
        <v>2.1</v>
      </c>
      <c r="DW119" s="1002"/>
      <c r="DX119" s="1002"/>
      <c r="DY119" s="1002"/>
      <c r="DZ119" s="1003"/>
    </row>
    <row r="120" spans="1:130" s="197" customFormat="1" ht="26.25" customHeight="1" x14ac:dyDescent="0.15">
      <c r="A120" s="975"/>
      <c r="B120" s="946"/>
      <c r="C120" s="916" t="s">
        <v>418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443</v>
      </c>
      <c r="BA120" s="950"/>
      <c r="BB120" s="950"/>
      <c r="BC120" s="950"/>
      <c r="BD120" s="950"/>
      <c r="BE120" s="950"/>
      <c r="BF120" s="950"/>
      <c r="BG120" s="950"/>
      <c r="BH120" s="950"/>
      <c r="BI120" s="950"/>
      <c r="BJ120" s="950"/>
      <c r="BK120" s="950"/>
      <c r="BL120" s="950"/>
      <c r="BM120" s="950"/>
      <c r="BN120" s="950"/>
      <c r="BO120" s="950"/>
      <c r="BP120" s="951"/>
      <c r="BQ120" s="919">
        <v>9598958</v>
      </c>
      <c r="BR120" s="920"/>
      <c r="BS120" s="920"/>
      <c r="BT120" s="920"/>
      <c r="BU120" s="920"/>
      <c r="BV120" s="920">
        <v>8823751</v>
      </c>
      <c r="BW120" s="920"/>
      <c r="BX120" s="920"/>
      <c r="BY120" s="920"/>
      <c r="BZ120" s="920"/>
      <c r="CA120" s="920">
        <v>8113714</v>
      </c>
      <c r="CB120" s="920"/>
      <c r="CC120" s="920"/>
      <c r="CD120" s="920"/>
      <c r="CE120" s="920"/>
      <c r="CF120" s="914">
        <v>55</v>
      </c>
      <c r="CG120" s="915"/>
      <c r="CH120" s="915"/>
      <c r="CI120" s="915"/>
      <c r="CJ120" s="915"/>
      <c r="CK120" s="1013" t="s">
        <v>444</v>
      </c>
      <c r="CL120" s="1014"/>
      <c r="CM120" s="1014"/>
      <c r="CN120" s="1014"/>
      <c r="CO120" s="1015"/>
      <c r="CP120" s="1021" t="s">
        <v>445</v>
      </c>
      <c r="CQ120" s="1022"/>
      <c r="CR120" s="1022"/>
      <c r="CS120" s="1022"/>
      <c r="CT120" s="1022"/>
      <c r="CU120" s="1022"/>
      <c r="CV120" s="1022"/>
      <c r="CW120" s="1022"/>
      <c r="CX120" s="1022"/>
      <c r="CY120" s="1022"/>
      <c r="CZ120" s="1022"/>
      <c r="DA120" s="1022"/>
      <c r="DB120" s="1022"/>
      <c r="DC120" s="1022"/>
      <c r="DD120" s="1022"/>
      <c r="DE120" s="1022"/>
      <c r="DF120" s="1023"/>
      <c r="DG120" s="926">
        <v>23882863</v>
      </c>
      <c r="DH120" s="927"/>
      <c r="DI120" s="927"/>
      <c r="DJ120" s="927"/>
      <c r="DK120" s="927"/>
      <c r="DL120" s="927">
        <v>22983124</v>
      </c>
      <c r="DM120" s="927"/>
      <c r="DN120" s="927"/>
      <c r="DO120" s="927"/>
      <c r="DP120" s="927"/>
      <c r="DQ120" s="927">
        <v>22090892</v>
      </c>
      <c r="DR120" s="927"/>
      <c r="DS120" s="927"/>
      <c r="DT120" s="927"/>
      <c r="DU120" s="927"/>
      <c r="DV120" s="928">
        <v>149.69999999999999</v>
      </c>
      <c r="DW120" s="928"/>
      <c r="DX120" s="928"/>
      <c r="DY120" s="928"/>
      <c r="DZ120" s="929"/>
    </row>
    <row r="121" spans="1:130" s="197" customFormat="1" ht="26.25" customHeight="1" x14ac:dyDescent="0.15">
      <c r="A121" s="975"/>
      <c r="B121" s="946"/>
      <c r="C121" s="1010" t="s">
        <v>446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447</v>
      </c>
      <c r="BA121" s="971"/>
      <c r="BB121" s="971"/>
      <c r="BC121" s="971"/>
      <c r="BD121" s="971"/>
      <c r="BE121" s="971"/>
      <c r="BF121" s="971"/>
      <c r="BG121" s="971"/>
      <c r="BH121" s="971"/>
      <c r="BI121" s="971"/>
      <c r="BJ121" s="971"/>
      <c r="BK121" s="971"/>
      <c r="BL121" s="971"/>
      <c r="BM121" s="971"/>
      <c r="BN121" s="971"/>
      <c r="BO121" s="971"/>
      <c r="BP121" s="972"/>
      <c r="BQ121" s="985">
        <v>52989917</v>
      </c>
      <c r="BR121" s="986"/>
      <c r="BS121" s="986"/>
      <c r="BT121" s="986"/>
      <c r="BU121" s="986"/>
      <c r="BV121" s="986">
        <v>53651175</v>
      </c>
      <c r="BW121" s="986"/>
      <c r="BX121" s="986"/>
      <c r="BY121" s="986"/>
      <c r="BZ121" s="986"/>
      <c r="CA121" s="986">
        <v>53184429</v>
      </c>
      <c r="CB121" s="986"/>
      <c r="CC121" s="986"/>
      <c r="CD121" s="986"/>
      <c r="CE121" s="986"/>
      <c r="CF121" s="1024">
        <v>360.4</v>
      </c>
      <c r="CG121" s="1025"/>
      <c r="CH121" s="1025"/>
      <c r="CI121" s="1025"/>
      <c r="CJ121" s="1025"/>
      <c r="CK121" s="1016"/>
      <c r="CL121" s="1017"/>
      <c r="CM121" s="1017"/>
      <c r="CN121" s="1017"/>
      <c r="CO121" s="1018"/>
      <c r="CP121" s="1007" t="s">
        <v>448</v>
      </c>
      <c r="CQ121" s="1008"/>
      <c r="CR121" s="1008"/>
      <c r="CS121" s="1008"/>
      <c r="CT121" s="1008"/>
      <c r="CU121" s="1008"/>
      <c r="CV121" s="1008"/>
      <c r="CW121" s="1008"/>
      <c r="CX121" s="1008"/>
      <c r="CY121" s="1008"/>
      <c r="CZ121" s="1008"/>
      <c r="DA121" s="1008"/>
      <c r="DB121" s="1008"/>
      <c r="DC121" s="1008"/>
      <c r="DD121" s="1008"/>
      <c r="DE121" s="1008"/>
      <c r="DF121" s="1009"/>
      <c r="DG121" s="919" t="s">
        <v>112</v>
      </c>
      <c r="DH121" s="920"/>
      <c r="DI121" s="920"/>
      <c r="DJ121" s="920"/>
      <c r="DK121" s="920"/>
      <c r="DL121" s="920">
        <v>7933103</v>
      </c>
      <c r="DM121" s="920"/>
      <c r="DN121" s="920"/>
      <c r="DO121" s="920"/>
      <c r="DP121" s="920"/>
      <c r="DQ121" s="920">
        <v>7844091</v>
      </c>
      <c r="DR121" s="920"/>
      <c r="DS121" s="920"/>
      <c r="DT121" s="920"/>
      <c r="DU121" s="920"/>
      <c r="DV121" s="921">
        <v>53.2</v>
      </c>
      <c r="DW121" s="921"/>
      <c r="DX121" s="921"/>
      <c r="DY121" s="921"/>
      <c r="DZ121" s="922"/>
    </row>
    <row r="122" spans="1:130" s="197" customFormat="1" ht="26.25" customHeight="1" x14ac:dyDescent="0.15">
      <c r="A122" s="975"/>
      <c r="B122" s="946"/>
      <c r="C122" s="916" t="s">
        <v>428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449</v>
      </c>
      <c r="BP122" s="994"/>
      <c r="BQ122" s="1034">
        <v>69615745</v>
      </c>
      <c r="BR122" s="1035"/>
      <c r="BS122" s="1035"/>
      <c r="BT122" s="1035"/>
      <c r="BU122" s="1035"/>
      <c r="BV122" s="1035">
        <v>70196144</v>
      </c>
      <c r="BW122" s="1035"/>
      <c r="BX122" s="1035"/>
      <c r="BY122" s="1035"/>
      <c r="BZ122" s="1035"/>
      <c r="CA122" s="1035">
        <v>69298885</v>
      </c>
      <c r="CB122" s="1035"/>
      <c r="CC122" s="1035"/>
      <c r="CD122" s="1035"/>
      <c r="CE122" s="1035"/>
      <c r="CF122" s="987"/>
      <c r="CG122" s="988"/>
      <c r="CH122" s="988"/>
      <c r="CI122" s="988"/>
      <c r="CJ122" s="989"/>
      <c r="CK122" s="1016"/>
      <c r="CL122" s="1017"/>
      <c r="CM122" s="1017"/>
      <c r="CN122" s="1017"/>
      <c r="CO122" s="1018"/>
      <c r="CP122" s="1007" t="s">
        <v>450</v>
      </c>
      <c r="CQ122" s="1008"/>
      <c r="CR122" s="1008"/>
      <c r="CS122" s="1008"/>
      <c r="CT122" s="1008"/>
      <c r="CU122" s="1008"/>
      <c r="CV122" s="1008"/>
      <c r="CW122" s="1008"/>
      <c r="CX122" s="1008"/>
      <c r="CY122" s="1008"/>
      <c r="CZ122" s="1008"/>
      <c r="DA122" s="1008"/>
      <c r="DB122" s="1008"/>
      <c r="DC122" s="1008"/>
      <c r="DD122" s="1008"/>
      <c r="DE122" s="1008"/>
      <c r="DF122" s="1009"/>
      <c r="DG122" s="919">
        <v>533980</v>
      </c>
      <c r="DH122" s="920"/>
      <c r="DI122" s="920"/>
      <c r="DJ122" s="920"/>
      <c r="DK122" s="920"/>
      <c r="DL122" s="920">
        <v>245728</v>
      </c>
      <c r="DM122" s="920"/>
      <c r="DN122" s="920"/>
      <c r="DO122" s="920"/>
      <c r="DP122" s="920"/>
      <c r="DQ122" s="920">
        <v>262257</v>
      </c>
      <c r="DR122" s="920"/>
      <c r="DS122" s="920"/>
      <c r="DT122" s="920"/>
      <c r="DU122" s="920"/>
      <c r="DV122" s="921">
        <v>1.8</v>
      </c>
      <c r="DW122" s="921"/>
      <c r="DX122" s="921"/>
      <c r="DY122" s="921"/>
      <c r="DZ122" s="922"/>
    </row>
    <row r="123" spans="1:130" s="197" customFormat="1" ht="26.25" customHeight="1" thickBot="1" x14ac:dyDescent="0.2">
      <c r="A123" s="975"/>
      <c r="B123" s="946"/>
      <c r="C123" s="916" t="s">
        <v>434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2500</v>
      </c>
      <c r="AB123" s="959"/>
      <c r="AC123" s="959"/>
      <c r="AD123" s="959"/>
      <c r="AE123" s="960"/>
      <c r="AF123" s="961">
        <v>2500</v>
      </c>
      <c r="AG123" s="959"/>
      <c r="AH123" s="959"/>
      <c r="AI123" s="959"/>
      <c r="AJ123" s="960"/>
      <c r="AK123" s="961">
        <v>2500</v>
      </c>
      <c r="AL123" s="959"/>
      <c r="AM123" s="959"/>
      <c r="AN123" s="959"/>
      <c r="AO123" s="960"/>
      <c r="AP123" s="962">
        <v>0</v>
      </c>
      <c r="AQ123" s="963"/>
      <c r="AR123" s="963"/>
      <c r="AS123" s="963"/>
      <c r="AT123" s="964"/>
      <c r="AU123" s="1031" t="s">
        <v>451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141</v>
      </c>
      <c r="BR123" s="1027"/>
      <c r="BS123" s="1027"/>
      <c r="BT123" s="1027"/>
      <c r="BU123" s="1027"/>
      <c r="BV123" s="1027">
        <v>122.1</v>
      </c>
      <c r="BW123" s="1027"/>
      <c r="BX123" s="1027"/>
      <c r="BY123" s="1027"/>
      <c r="BZ123" s="1027"/>
      <c r="CA123" s="1027">
        <v>113</v>
      </c>
      <c r="CB123" s="1027"/>
      <c r="CC123" s="1027"/>
      <c r="CD123" s="1027"/>
      <c r="CE123" s="1027"/>
      <c r="CF123" s="1028"/>
      <c r="CG123" s="1029"/>
      <c r="CH123" s="1029"/>
      <c r="CI123" s="1029"/>
      <c r="CJ123" s="1030"/>
      <c r="CK123" s="1016"/>
      <c r="CL123" s="1017"/>
      <c r="CM123" s="1017"/>
      <c r="CN123" s="1017"/>
      <c r="CO123" s="1018"/>
      <c r="CP123" s="1007" t="s">
        <v>452</v>
      </c>
      <c r="CQ123" s="1008"/>
      <c r="CR123" s="1008"/>
      <c r="CS123" s="1008"/>
      <c r="CT123" s="1008"/>
      <c r="CU123" s="1008"/>
      <c r="CV123" s="1008"/>
      <c r="CW123" s="1008"/>
      <c r="CX123" s="1008"/>
      <c r="CY123" s="1008"/>
      <c r="CZ123" s="1008"/>
      <c r="DA123" s="1008"/>
      <c r="DB123" s="1008"/>
      <c r="DC123" s="1008"/>
      <c r="DD123" s="1008"/>
      <c r="DE123" s="1008"/>
      <c r="DF123" s="1009"/>
      <c r="DG123" s="958">
        <v>67227</v>
      </c>
      <c r="DH123" s="959"/>
      <c r="DI123" s="959"/>
      <c r="DJ123" s="959"/>
      <c r="DK123" s="960"/>
      <c r="DL123" s="961">
        <v>8663</v>
      </c>
      <c r="DM123" s="959"/>
      <c r="DN123" s="959"/>
      <c r="DO123" s="959"/>
      <c r="DP123" s="960"/>
      <c r="DQ123" s="961">
        <v>128374</v>
      </c>
      <c r="DR123" s="959"/>
      <c r="DS123" s="959"/>
      <c r="DT123" s="959"/>
      <c r="DU123" s="960"/>
      <c r="DV123" s="962">
        <v>0.9</v>
      </c>
      <c r="DW123" s="963"/>
      <c r="DX123" s="963"/>
      <c r="DY123" s="963"/>
      <c r="DZ123" s="964"/>
    </row>
    <row r="124" spans="1:130" s="197" customFormat="1" ht="26.25" customHeight="1" x14ac:dyDescent="0.15">
      <c r="A124" s="975"/>
      <c r="B124" s="946"/>
      <c r="C124" s="916" t="s">
        <v>437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453</v>
      </c>
      <c r="CQ124" s="1008"/>
      <c r="CR124" s="1008"/>
      <c r="CS124" s="1008"/>
      <c r="CT124" s="1008"/>
      <c r="CU124" s="1008"/>
      <c r="CV124" s="1008"/>
      <c r="CW124" s="1008"/>
      <c r="CX124" s="1008"/>
      <c r="CY124" s="1008"/>
      <c r="CZ124" s="1008"/>
      <c r="DA124" s="1008"/>
      <c r="DB124" s="1008"/>
      <c r="DC124" s="1008"/>
      <c r="DD124" s="1008"/>
      <c r="DE124" s="1008"/>
      <c r="DF124" s="1009"/>
      <c r="DG124" s="997">
        <v>26530</v>
      </c>
      <c r="DH124" s="998"/>
      <c r="DI124" s="998"/>
      <c r="DJ124" s="998"/>
      <c r="DK124" s="999"/>
      <c r="DL124" s="1000">
        <v>40005</v>
      </c>
      <c r="DM124" s="998"/>
      <c r="DN124" s="998"/>
      <c r="DO124" s="998"/>
      <c r="DP124" s="999"/>
      <c r="DQ124" s="1000">
        <v>53687</v>
      </c>
      <c r="DR124" s="998"/>
      <c r="DS124" s="998"/>
      <c r="DT124" s="998"/>
      <c r="DU124" s="999"/>
      <c r="DV124" s="1001">
        <v>0.4</v>
      </c>
      <c r="DW124" s="1002"/>
      <c r="DX124" s="1002"/>
      <c r="DY124" s="1002"/>
      <c r="DZ124" s="1003"/>
    </row>
    <row r="125" spans="1:130" s="197" customFormat="1" ht="26.25" customHeight="1" thickBot="1" x14ac:dyDescent="0.2">
      <c r="A125" s="975"/>
      <c r="B125" s="946"/>
      <c r="C125" s="916" t="s">
        <v>439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454</v>
      </c>
      <c r="CL125" s="1014"/>
      <c r="CM125" s="1014"/>
      <c r="CN125" s="1014"/>
      <c r="CO125" s="1015"/>
      <c r="CP125" s="940" t="s">
        <v>455</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x14ac:dyDescent="0.15">
      <c r="A126" s="975"/>
      <c r="B126" s="946"/>
      <c r="C126" s="916" t="s">
        <v>442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119260</v>
      </c>
      <c r="AB126" s="959"/>
      <c r="AC126" s="959"/>
      <c r="AD126" s="959"/>
      <c r="AE126" s="960"/>
      <c r="AF126" s="961">
        <v>113048</v>
      </c>
      <c r="AG126" s="959"/>
      <c r="AH126" s="959"/>
      <c r="AI126" s="959"/>
      <c r="AJ126" s="960"/>
      <c r="AK126" s="961">
        <v>94955</v>
      </c>
      <c r="AL126" s="959"/>
      <c r="AM126" s="959"/>
      <c r="AN126" s="959"/>
      <c r="AO126" s="960"/>
      <c r="AP126" s="962">
        <v>0.6</v>
      </c>
      <c r="AQ126" s="963"/>
      <c r="AR126" s="963"/>
      <c r="AS126" s="963"/>
      <c r="AT126" s="964"/>
      <c r="AU126" s="233"/>
      <c r="AV126" s="233"/>
      <c r="AW126" s="233"/>
      <c r="AX126" s="1036" t="s">
        <v>456</v>
      </c>
      <c r="AY126" s="1037"/>
      <c r="AZ126" s="1037"/>
      <c r="BA126" s="1037"/>
      <c r="BB126" s="1037"/>
      <c r="BC126" s="1037"/>
      <c r="BD126" s="1037"/>
      <c r="BE126" s="1038"/>
      <c r="BF126" s="1052" t="s">
        <v>457</v>
      </c>
      <c r="BG126" s="1037"/>
      <c r="BH126" s="1037"/>
      <c r="BI126" s="1037"/>
      <c r="BJ126" s="1037"/>
      <c r="BK126" s="1037"/>
      <c r="BL126" s="1038"/>
      <c r="BM126" s="1052" t="s">
        <v>458</v>
      </c>
      <c r="BN126" s="1037"/>
      <c r="BO126" s="1037"/>
      <c r="BP126" s="1037"/>
      <c r="BQ126" s="1037"/>
      <c r="BR126" s="1037"/>
      <c r="BS126" s="1038"/>
      <c r="BT126" s="1052" t="s">
        <v>459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460</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x14ac:dyDescent="0.2">
      <c r="A127" s="976"/>
      <c r="B127" s="948"/>
      <c r="C127" s="1004" t="s">
        <v>461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15542</v>
      </c>
      <c r="AB127" s="959"/>
      <c r="AC127" s="959"/>
      <c r="AD127" s="959"/>
      <c r="AE127" s="960"/>
      <c r="AF127" s="961">
        <v>9400</v>
      </c>
      <c r="AG127" s="959"/>
      <c r="AH127" s="959"/>
      <c r="AI127" s="959"/>
      <c r="AJ127" s="960"/>
      <c r="AK127" s="961">
        <v>6372</v>
      </c>
      <c r="AL127" s="959"/>
      <c r="AM127" s="959"/>
      <c r="AN127" s="959"/>
      <c r="AO127" s="960"/>
      <c r="AP127" s="962">
        <v>0</v>
      </c>
      <c r="AQ127" s="963"/>
      <c r="AR127" s="963"/>
      <c r="AS127" s="963"/>
      <c r="AT127" s="964"/>
      <c r="AU127" s="233"/>
      <c r="AV127" s="233"/>
      <c r="AW127" s="233"/>
      <c r="AX127" s="886" t="s">
        <v>462</v>
      </c>
      <c r="AY127" s="887"/>
      <c r="AZ127" s="887"/>
      <c r="BA127" s="887"/>
      <c r="BB127" s="887"/>
      <c r="BC127" s="887"/>
      <c r="BD127" s="887"/>
      <c r="BE127" s="888"/>
      <c r="BF127" s="1041" t="s">
        <v>112</v>
      </c>
      <c r="BG127" s="1042"/>
      <c r="BH127" s="1042"/>
      <c r="BI127" s="1042"/>
      <c r="BJ127" s="1042"/>
      <c r="BK127" s="1042"/>
      <c r="BL127" s="1051"/>
      <c r="BM127" s="1041">
        <v>12.51</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463</v>
      </c>
      <c r="CQ127" s="1045"/>
      <c r="CR127" s="1045"/>
      <c r="CS127" s="1045"/>
      <c r="CT127" s="1045"/>
      <c r="CU127" s="1045"/>
      <c r="CV127" s="1045"/>
      <c r="CW127" s="1045"/>
      <c r="CX127" s="1045"/>
      <c r="CY127" s="1045"/>
      <c r="CZ127" s="1045"/>
      <c r="DA127" s="1045"/>
      <c r="DB127" s="1045"/>
      <c r="DC127" s="1045"/>
      <c r="DD127" s="1045"/>
      <c r="DE127" s="1045"/>
      <c r="DF127" s="1046"/>
      <c r="DG127" s="1047">
        <v>24892</v>
      </c>
      <c r="DH127" s="1048"/>
      <c r="DI127" s="1048"/>
      <c r="DJ127" s="1048"/>
      <c r="DK127" s="1048"/>
      <c r="DL127" s="1048">
        <v>19996</v>
      </c>
      <c r="DM127" s="1048"/>
      <c r="DN127" s="1048"/>
      <c r="DO127" s="1048"/>
      <c r="DP127" s="1048"/>
      <c r="DQ127" s="1048">
        <v>16734</v>
      </c>
      <c r="DR127" s="1048"/>
      <c r="DS127" s="1048"/>
      <c r="DT127" s="1048"/>
      <c r="DU127" s="1048"/>
      <c r="DV127" s="1049">
        <v>0.1</v>
      </c>
      <c r="DW127" s="1049"/>
      <c r="DX127" s="1049"/>
      <c r="DY127" s="1049"/>
      <c r="DZ127" s="1050"/>
    </row>
    <row r="128" spans="1:130" s="197" customFormat="1" ht="26.25" customHeight="1" x14ac:dyDescent="0.15">
      <c r="A128" s="1071" t="s">
        <v>464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465</v>
      </c>
      <c r="X128" s="1073"/>
      <c r="Y128" s="1073"/>
      <c r="Z128" s="1074"/>
      <c r="AA128" s="1075">
        <v>681889</v>
      </c>
      <c r="AB128" s="1076"/>
      <c r="AC128" s="1076"/>
      <c r="AD128" s="1076"/>
      <c r="AE128" s="1077"/>
      <c r="AF128" s="1078">
        <v>622191</v>
      </c>
      <c r="AG128" s="1076"/>
      <c r="AH128" s="1076"/>
      <c r="AI128" s="1076"/>
      <c r="AJ128" s="1077"/>
      <c r="AK128" s="1078">
        <v>573168</v>
      </c>
      <c r="AL128" s="1076"/>
      <c r="AM128" s="1076"/>
      <c r="AN128" s="1076"/>
      <c r="AO128" s="1077"/>
      <c r="AP128" s="1079"/>
      <c r="AQ128" s="1080"/>
      <c r="AR128" s="1080"/>
      <c r="AS128" s="1080"/>
      <c r="AT128" s="1081"/>
      <c r="AU128" s="235"/>
      <c r="AV128" s="235"/>
      <c r="AW128" s="235"/>
      <c r="AX128" s="1054" t="s">
        <v>466</v>
      </c>
      <c r="AY128" s="950"/>
      <c r="AZ128" s="950"/>
      <c r="BA128" s="950"/>
      <c r="BB128" s="950"/>
      <c r="BC128" s="950"/>
      <c r="BD128" s="950"/>
      <c r="BE128" s="951"/>
      <c r="BF128" s="1066" t="s">
        <v>112</v>
      </c>
      <c r="BG128" s="1067"/>
      <c r="BH128" s="1067"/>
      <c r="BI128" s="1067"/>
      <c r="BJ128" s="1067"/>
      <c r="BK128" s="1067"/>
      <c r="BL128" s="1068"/>
      <c r="BM128" s="1066">
        <v>17.510000000000002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467</v>
      </c>
      <c r="X129" s="1061"/>
      <c r="Y129" s="1061"/>
      <c r="Z129" s="1062"/>
      <c r="AA129" s="958">
        <v>19591948</v>
      </c>
      <c r="AB129" s="959"/>
      <c r="AC129" s="959"/>
      <c r="AD129" s="959"/>
      <c r="AE129" s="960"/>
      <c r="AF129" s="961">
        <v>19913100</v>
      </c>
      <c r="AG129" s="959"/>
      <c r="AH129" s="959"/>
      <c r="AI129" s="959"/>
      <c r="AJ129" s="960"/>
      <c r="AK129" s="961">
        <v>19787658</v>
      </c>
      <c r="AL129" s="959"/>
      <c r="AM129" s="959"/>
      <c r="AN129" s="959"/>
      <c r="AO129" s="960"/>
      <c r="AP129" s="1063"/>
      <c r="AQ129" s="1064"/>
      <c r="AR129" s="1064"/>
      <c r="AS129" s="1064"/>
      <c r="AT129" s="1065"/>
      <c r="AU129" s="235"/>
      <c r="AV129" s="235"/>
      <c r="AW129" s="235"/>
      <c r="AX129" s="1054" t="s">
        <v>468</v>
      </c>
      <c r="AY129" s="950"/>
      <c r="AZ129" s="950"/>
      <c r="BA129" s="950"/>
      <c r="BB129" s="950"/>
      <c r="BC129" s="950"/>
      <c r="BD129" s="950"/>
      <c r="BE129" s="951"/>
      <c r="BF129" s="1055">
        <v>15.2</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470</v>
      </c>
      <c r="X130" s="1061"/>
      <c r="Y130" s="1061"/>
      <c r="Z130" s="1062"/>
      <c r="AA130" s="958">
        <v>4653008</v>
      </c>
      <c r="AB130" s="959"/>
      <c r="AC130" s="959"/>
      <c r="AD130" s="959"/>
      <c r="AE130" s="960"/>
      <c r="AF130" s="961">
        <v>4843877</v>
      </c>
      <c r="AG130" s="959"/>
      <c r="AH130" s="959"/>
      <c r="AI130" s="959"/>
      <c r="AJ130" s="960"/>
      <c r="AK130" s="961">
        <v>5030533</v>
      </c>
      <c r="AL130" s="959"/>
      <c r="AM130" s="959"/>
      <c r="AN130" s="959"/>
      <c r="AO130" s="960"/>
      <c r="AP130" s="1063"/>
      <c r="AQ130" s="1064"/>
      <c r="AR130" s="1064"/>
      <c r="AS130" s="1064"/>
      <c r="AT130" s="1065"/>
      <c r="AU130" s="235"/>
      <c r="AV130" s="235"/>
      <c r="AW130" s="235"/>
      <c r="AX130" s="1099" t="s">
        <v>471</v>
      </c>
      <c r="AY130" s="1045"/>
      <c r="AZ130" s="1045"/>
      <c r="BA130" s="1045"/>
      <c r="BB130" s="1045"/>
      <c r="BC130" s="1045"/>
      <c r="BD130" s="1045"/>
      <c r="BE130" s="1046"/>
      <c r="BF130" s="1100">
        <v>113</v>
      </c>
      <c r="BG130" s="1101"/>
      <c r="BH130" s="1101"/>
      <c r="BI130" s="1101"/>
      <c r="BJ130" s="1101"/>
      <c r="BK130" s="1101"/>
      <c r="BL130" s="1102"/>
      <c r="BM130" s="1100">
        <v>350</v>
      </c>
      <c r="BN130" s="1101"/>
      <c r="BO130" s="1101"/>
      <c r="BP130" s="1101"/>
      <c r="BQ130" s="1101"/>
      <c r="BR130" s="1101"/>
      <c r="BS130" s="1102"/>
      <c r="BT130" s="1103"/>
      <c r="BU130" s="1104"/>
      <c r="BV130" s="1104"/>
      <c r="BW130" s="1104"/>
      <c r="BX130" s="1104"/>
      <c r="BY130" s="1104"/>
      <c r="BZ130" s="110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472</v>
      </c>
      <c r="X131" s="1109"/>
      <c r="Y131" s="1109"/>
      <c r="Z131" s="1110"/>
      <c r="AA131" s="997">
        <v>14938940</v>
      </c>
      <c r="AB131" s="998"/>
      <c r="AC131" s="998"/>
      <c r="AD131" s="998"/>
      <c r="AE131" s="999"/>
      <c r="AF131" s="1000">
        <v>15069223</v>
      </c>
      <c r="AG131" s="998"/>
      <c r="AH131" s="998"/>
      <c r="AI131" s="998"/>
      <c r="AJ131" s="999"/>
      <c r="AK131" s="1000">
        <v>14757125</v>
      </c>
      <c r="AL131" s="998"/>
      <c r="AM131" s="998"/>
      <c r="AN131" s="998"/>
      <c r="AO131" s="999"/>
      <c r="AP131" s="1111"/>
      <c r="AQ131" s="1112"/>
      <c r="AR131" s="1112"/>
      <c r="AS131" s="1112"/>
      <c r="AT131" s="111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83" t="s">
        <v>473</v>
      </c>
      <c r="B132" s="1084"/>
      <c r="C132" s="1084"/>
      <c r="D132" s="1084"/>
      <c r="E132" s="1084"/>
      <c r="F132" s="1084"/>
      <c r="G132" s="1084"/>
      <c r="H132" s="1084"/>
      <c r="I132" s="1084"/>
      <c r="J132" s="1084"/>
      <c r="K132" s="1084"/>
      <c r="L132" s="1084"/>
      <c r="M132" s="1084"/>
      <c r="N132" s="1084"/>
      <c r="O132" s="1084"/>
      <c r="P132" s="1084"/>
      <c r="Q132" s="1084"/>
      <c r="R132" s="1084"/>
      <c r="S132" s="1084"/>
      <c r="T132" s="1084"/>
      <c r="U132" s="1084"/>
      <c r="V132" s="1087" t="s">
        <v>474</v>
      </c>
      <c r="W132" s="1087"/>
      <c r="X132" s="1087"/>
      <c r="Y132" s="1087"/>
      <c r="Z132" s="1088"/>
      <c r="AA132" s="1089">
        <v>15.8636088</v>
      </c>
      <c r="AB132" s="1090"/>
      <c r="AC132" s="1090"/>
      <c r="AD132" s="1090"/>
      <c r="AE132" s="1091"/>
      <c r="AF132" s="1092">
        <v>14.804419579999999</v>
      </c>
      <c r="AG132" s="1090"/>
      <c r="AH132" s="1090"/>
      <c r="AI132" s="1090"/>
      <c r="AJ132" s="1091"/>
      <c r="AK132" s="1092">
        <v>15.04293689</v>
      </c>
      <c r="AL132" s="1090"/>
      <c r="AM132" s="1090"/>
      <c r="AN132" s="1090"/>
      <c r="AO132" s="1091"/>
      <c r="AP132" s="987"/>
      <c r="AQ132" s="988"/>
      <c r="AR132" s="988"/>
      <c r="AS132" s="988"/>
      <c r="AT132" s="109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85"/>
      <c r="B133" s="1086"/>
      <c r="C133" s="1086"/>
      <c r="D133" s="1086"/>
      <c r="E133" s="1086"/>
      <c r="F133" s="1086"/>
      <c r="G133" s="1086"/>
      <c r="H133" s="1086"/>
      <c r="I133" s="1086"/>
      <c r="J133" s="1086"/>
      <c r="K133" s="1086"/>
      <c r="L133" s="1086"/>
      <c r="M133" s="1086"/>
      <c r="N133" s="1086"/>
      <c r="O133" s="1086"/>
      <c r="P133" s="1086"/>
      <c r="Q133" s="1086"/>
      <c r="R133" s="1086"/>
      <c r="S133" s="1086"/>
      <c r="T133" s="1086"/>
      <c r="U133" s="1086"/>
      <c r="V133" s="1094" t="s">
        <v>475</v>
      </c>
      <c r="W133" s="1094"/>
      <c r="X133" s="1094"/>
      <c r="Y133" s="1094"/>
      <c r="Z133" s="1095"/>
      <c r="AA133" s="1096">
        <v>16.399999999999999</v>
      </c>
      <c r="AB133" s="1097"/>
      <c r="AC133" s="1097"/>
      <c r="AD133" s="1097"/>
      <c r="AE133" s="1098"/>
      <c r="AF133" s="1096">
        <v>15.6</v>
      </c>
      <c r="AG133" s="1097"/>
      <c r="AH133" s="1097"/>
      <c r="AI133" s="1097"/>
      <c r="AJ133" s="1098"/>
      <c r="AK133" s="1096">
        <v>15.2</v>
      </c>
      <c r="AL133" s="1097"/>
      <c r="AM133" s="1097"/>
      <c r="AN133" s="1097"/>
      <c r="AO133" s="1098"/>
      <c r="AP133" s="1028"/>
      <c r="AQ133" s="1029"/>
      <c r="AR133" s="1029"/>
      <c r="AS133" s="1029"/>
      <c r="AT133" s="108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Q13" zoomScale="85" zoomScaleNormal="85" zoomScaleSheetLayoutView="85" workbookViewId="0">
      <selection activeCell="AD53" sqref="AD53"/>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37"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election activeCell="K1" sqref="K1"/>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476</v>
      </c>
      <c r="B5" s="246"/>
      <c r="C5" s="246"/>
      <c r="D5" s="246"/>
      <c r="E5" s="246"/>
      <c r="F5" s="246"/>
      <c r="G5" s="246"/>
      <c r="H5" s="246"/>
      <c r="I5" s="246"/>
      <c r="J5" s="246"/>
      <c r="K5" s="246"/>
      <c r="L5" s="246"/>
      <c r="M5" s="246"/>
      <c r="N5" s="246"/>
      <c r="O5" s="247"/>
    </row>
    <row r="6" spans="1:16" x14ac:dyDescent="0.15">
      <c r="A6" s="248"/>
      <c r="B6" s="244"/>
      <c r="C6" s="244"/>
      <c r="D6" s="244"/>
      <c r="E6" s="244"/>
      <c r="F6" s="244"/>
      <c r="G6" s="249" t="s">
        <v>477</v>
      </c>
      <c r="H6" s="249"/>
      <c r="I6" s="249"/>
      <c r="J6" s="249"/>
      <c r="K6" s="244"/>
      <c r="L6" s="244"/>
      <c r="M6" s="244"/>
      <c r="N6" s="244"/>
    </row>
    <row r="7" spans="1:16" x14ac:dyDescent="0.15">
      <c r="A7" s="248"/>
      <c r="B7" s="244"/>
      <c r="C7" s="244"/>
      <c r="D7" s="244"/>
      <c r="E7" s="244"/>
      <c r="F7" s="244"/>
      <c r="G7" s="251"/>
      <c r="H7" s="252"/>
      <c r="I7" s="252"/>
      <c r="J7" s="253"/>
      <c r="K7" s="1117" t="s">
        <v>478</v>
      </c>
      <c r="L7" s="254"/>
      <c r="M7" s="255" t="s">
        <v>479</v>
      </c>
      <c r="N7" s="256"/>
    </row>
    <row r="8" spans="1:16" x14ac:dyDescent="0.15">
      <c r="A8" s="248"/>
      <c r="B8" s="244"/>
      <c r="C8" s="244"/>
      <c r="D8" s="244"/>
      <c r="E8" s="244"/>
      <c r="F8" s="244"/>
      <c r="G8" s="257"/>
      <c r="H8" s="258"/>
      <c r="I8" s="258"/>
      <c r="J8" s="259"/>
      <c r="K8" s="1118"/>
      <c r="L8" s="260" t="s">
        <v>480</v>
      </c>
      <c r="M8" s="261" t="s">
        <v>481</v>
      </c>
      <c r="N8" s="262" t="s">
        <v>482</v>
      </c>
    </row>
    <row r="9" spans="1:16" x14ac:dyDescent="0.15">
      <c r="A9" s="248"/>
      <c r="B9" s="244"/>
      <c r="C9" s="244"/>
      <c r="D9" s="244"/>
      <c r="E9" s="244"/>
      <c r="F9" s="244"/>
      <c r="G9" s="1119" t="s">
        <v>483</v>
      </c>
      <c r="H9" s="1120"/>
      <c r="I9" s="1120"/>
      <c r="J9" s="1121"/>
      <c r="K9" s="263">
        <v>6120418</v>
      </c>
      <c r="L9" s="264">
        <v>108914</v>
      </c>
      <c r="M9" s="265">
        <v>65114</v>
      </c>
      <c r="N9" s="266">
        <v>67.3</v>
      </c>
    </row>
    <row r="10" spans="1:16" x14ac:dyDescent="0.15">
      <c r="A10" s="248"/>
      <c r="B10" s="244"/>
      <c r="C10" s="244"/>
      <c r="D10" s="244"/>
      <c r="E10" s="244"/>
      <c r="F10" s="244"/>
      <c r="G10" s="1119" t="s">
        <v>484</v>
      </c>
      <c r="H10" s="1120"/>
      <c r="I10" s="1120"/>
      <c r="J10" s="1121"/>
      <c r="K10" s="267">
        <v>264197</v>
      </c>
      <c r="L10" s="268">
        <v>4701</v>
      </c>
      <c r="M10" s="269">
        <v>4538</v>
      </c>
      <c r="N10" s="270">
        <v>3.6</v>
      </c>
    </row>
    <row r="11" spans="1:16" ht="13.5" customHeight="1" x14ac:dyDescent="0.15">
      <c r="A11" s="248"/>
      <c r="B11" s="244"/>
      <c r="C11" s="244"/>
      <c r="D11" s="244"/>
      <c r="E11" s="244"/>
      <c r="F11" s="244"/>
      <c r="G11" s="1119" t="s">
        <v>485</v>
      </c>
      <c r="H11" s="1120"/>
      <c r="I11" s="1120"/>
      <c r="J11" s="1121"/>
      <c r="K11" s="267">
        <v>13391</v>
      </c>
      <c r="L11" s="268">
        <v>238</v>
      </c>
      <c r="M11" s="269">
        <v>5513</v>
      </c>
      <c r="N11" s="270">
        <v>-95.7</v>
      </c>
    </row>
    <row r="12" spans="1:16" ht="13.5" customHeight="1" x14ac:dyDescent="0.15">
      <c r="A12" s="248"/>
      <c r="B12" s="244"/>
      <c r="C12" s="244"/>
      <c r="D12" s="244"/>
      <c r="E12" s="244"/>
      <c r="F12" s="244"/>
      <c r="G12" s="1119" t="s">
        <v>486</v>
      </c>
      <c r="H12" s="1120"/>
      <c r="I12" s="1120"/>
      <c r="J12" s="1121"/>
      <c r="K12" s="267">
        <v>86315</v>
      </c>
      <c r="L12" s="268">
        <v>1536</v>
      </c>
      <c r="M12" s="269">
        <v>953</v>
      </c>
      <c r="N12" s="270">
        <v>61.2</v>
      </c>
    </row>
    <row r="13" spans="1:16" ht="13.5" customHeight="1" x14ac:dyDescent="0.15">
      <c r="A13" s="248"/>
      <c r="B13" s="244"/>
      <c r="C13" s="244"/>
      <c r="D13" s="244"/>
      <c r="E13" s="244"/>
      <c r="F13" s="244"/>
      <c r="G13" s="1119" t="s">
        <v>487</v>
      </c>
      <c r="H13" s="1120"/>
      <c r="I13" s="1120"/>
      <c r="J13" s="1121"/>
      <c r="K13" s="267" t="s">
        <v>488</v>
      </c>
      <c r="L13" s="268" t="s">
        <v>488</v>
      </c>
      <c r="M13" s="269">
        <v>2</v>
      </c>
      <c r="N13" s="270" t="s">
        <v>488</v>
      </c>
    </row>
    <row r="14" spans="1:16" ht="13.5" customHeight="1" x14ac:dyDescent="0.15">
      <c r="A14" s="248"/>
      <c r="B14" s="244"/>
      <c r="C14" s="244"/>
      <c r="D14" s="244"/>
      <c r="E14" s="244"/>
      <c r="F14" s="244"/>
      <c r="G14" s="1119" t="s">
        <v>489</v>
      </c>
      <c r="H14" s="1120"/>
      <c r="I14" s="1120"/>
      <c r="J14" s="1121"/>
      <c r="K14" s="267">
        <v>230598</v>
      </c>
      <c r="L14" s="268">
        <v>4104</v>
      </c>
      <c r="M14" s="269">
        <v>2887</v>
      </c>
      <c r="N14" s="270">
        <v>42.2</v>
      </c>
    </row>
    <row r="15" spans="1:16" ht="13.5" customHeight="1" x14ac:dyDescent="0.15">
      <c r="A15" s="248"/>
      <c r="B15" s="244"/>
      <c r="C15" s="244"/>
      <c r="D15" s="244"/>
      <c r="E15" s="244"/>
      <c r="F15" s="244"/>
      <c r="G15" s="1119" t="s">
        <v>490</v>
      </c>
      <c r="H15" s="1120"/>
      <c r="I15" s="1120"/>
      <c r="J15" s="1121"/>
      <c r="K15" s="267">
        <v>88642</v>
      </c>
      <c r="L15" s="268">
        <v>1577</v>
      </c>
      <c r="M15" s="269">
        <v>1642</v>
      </c>
      <c r="N15" s="270">
        <v>-4</v>
      </c>
    </row>
    <row r="16" spans="1:16" x14ac:dyDescent="0.15">
      <c r="A16" s="248"/>
      <c r="B16" s="244"/>
      <c r="C16" s="244"/>
      <c r="D16" s="244"/>
      <c r="E16" s="244"/>
      <c r="F16" s="244"/>
      <c r="G16" s="1122" t="s">
        <v>491</v>
      </c>
      <c r="H16" s="1123"/>
      <c r="I16" s="1123"/>
      <c r="J16" s="1124"/>
      <c r="K16" s="268">
        <v>-1216234</v>
      </c>
      <c r="L16" s="268">
        <v>-21643</v>
      </c>
      <c r="M16" s="269">
        <v>-6965</v>
      </c>
      <c r="N16" s="270">
        <v>210.7</v>
      </c>
    </row>
    <row r="17" spans="1:16" x14ac:dyDescent="0.15">
      <c r="A17" s="248"/>
      <c r="B17" s="244"/>
      <c r="C17" s="244"/>
      <c r="D17" s="244"/>
      <c r="E17" s="244"/>
      <c r="F17" s="244"/>
      <c r="G17" s="1122" t="s">
        <v>170</v>
      </c>
      <c r="H17" s="1123"/>
      <c r="I17" s="1123"/>
      <c r="J17" s="1124"/>
      <c r="K17" s="268">
        <v>5587327</v>
      </c>
      <c r="L17" s="268">
        <v>99427</v>
      </c>
      <c r="M17" s="269">
        <v>73685</v>
      </c>
      <c r="N17" s="270">
        <v>34.9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492</v>
      </c>
      <c r="H19" s="244"/>
      <c r="I19" s="244"/>
      <c r="J19" s="244"/>
      <c r="K19" s="244"/>
      <c r="L19" s="244"/>
      <c r="M19" s="244"/>
      <c r="N19" s="244"/>
    </row>
    <row r="20" spans="1:16" x14ac:dyDescent="0.15">
      <c r="A20" s="248"/>
      <c r="B20" s="244"/>
      <c r="C20" s="244"/>
      <c r="D20" s="244"/>
      <c r="E20" s="244"/>
      <c r="F20" s="244"/>
      <c r="G20" s="272"/>
      <c r="H20" s="273"/>
      <c r="I20" s="273"/>
      <c r="J20" s="274"/>
      <c r="K20" s="275" t="s">
        <v>493</v>
      </c>
      <c r="L20" s="276" t="s">
        <v>494</v>
      </c>
      <c r="M20" s="277" t="s">
        <v>495</v>
      </c>
      <c r="N20" s="278"/>
    </row>
    <row r="21" spans="1:16" s="284" customFormat="1" x14ac:dyDescent="0.15">
      <c r="A21" s="279"/>
      <c r="B21" s="249"/>
      <c r="C21" s="249"/>
      <c r="D21" s="249"/>
      <c r="E21" s="249"/>
      <c r="F21" s="249"/>
      <c r="G21" s="1114" t="s">
        <v>496</v>
      </c>
      <c r="H21" s="1115"/>
      <c r="I21" s="1115"/>
      <c r="J21" s="1116"/>
      <c r="K21" s="280">
        <v>11.94</v>
      </c>
      <c r="L21" s="281">
        <v>7.13</v>
      </c>
      <c r="M21" s="282">
        <v>4.8099999999999996</v>
      </c>
      <c r="N21" s="249"/>
      <c r="O21" s="283"/>
      <c r="P21" s="279"/>
    </row>
    <row r="22" spans="1:16" s="284" customFormat="1" x14ac:dyDescent="0.15">
      <c r="A22" s="279"/>
      <c r="B22" s="249"/>
      <c r="C22" s="249"/>
      <c r="D22" s="249"/>
      <c r="E22" s="249"/>
      <c r="F22" s="249"/>
      <c r="G22" s="1114" t="s">
        <v>497</v>
      </c>
      <c r="H22" s="1115"/>
      <c r="I22" s="1115"/>
      <c r="J22" s="1116"/>
      <c r="K22" s="285">
        <v>93.8</v>
      </c>
      <c r="L22" s="286">
        <v>98.1</v>
      </c>
      <c r="M22" s="287">
        <v>-4.3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17" t="s">
        <v>478</v>
      </c>
      <c r="L30" s="254"/>
      <c r="M30" s="255" t="s">
        <v>479</v>
      </c>
      <c r="N30" s="256"/>
    </row>
    <row r="31" spans="1:16" x14ac:dyDescent="0.15">
      <c r="A31" s="248"/>
      <c r="B31" s="244"/>
      <c r="C31" s="244"/>
      <c r="D31" s="244"/>
      <c r="E31" s="244"/>
      <c r="F31" s="244"/>
      <c r="G31" s="257"/>
      <c r="H31" s="258"/>
      <c r="I31" s="258"/>
      <c r="J31" s="259"/>
      <c r="K31" s="1118"/>
      <c r="L31" s="260" t="s">
        <v>480</v>
      </c>
      <c r="M31" s="261" t="s">
        <v>481</v>
      </c>
      <c r="N31" s="262" t="s">
        <v>482</v>
      </c>
    </row>
    <row r="32" spans="1:16" ht="27" customHeight="1" x14ac:dyDescent="0.15">
      <c r="A32" s="248"/>
      <c r="B32" s="244"/>
      <c r="C32" s="244"/>
      <c r="D32" s="244"/>
      <c r="E32" s="244"/>
      <c r="F32" s="244"/>
      <c r="G32" s="1130" t="s">
        <v>500</v>
      </c>
      <c r="H32" s="1131"/>
      <c r="I32" s="1131"/>
      <c r="J32" s="1132"/>
      <c r="K32" s="294">
        <v>5671136</v>
      </c>
      <c r="L32" s="294">
        <v>100919</v>
      </c>
      <c r="M32" s="295">
        <v>43359</v>
      </c>
      <c r="N32" s="296">
        <v>132.80000000000001</v>
      </c>
    </row>
    <row r="33" spans="1:16" ht="13.5" customHeight="1" x14ac:dyDescent="0.15">
      <c r="A33" s="248"/>
      <c r="B33" s="244"/>
      <c r="C33" s="244"/>
      <c r="D33" s="244"/>
      <c r="E33" s="244"/>
      <c r="F33" s="244"/>
      <c r="G33" s="1130" t="s">
        <v>501</v>
      </c>
      <c r="H33" s="1131"/>
      <c r="I33" s="1131"/>
      <c r="J33" s="1132"/>
      <c r="K33" s="294" t="s">
        <v>488</v>
      </c>
      <c r="L33" s="294" t="s">
        <v>488</v>
      </c>
      <c r="M33" s="295">
        <v>0</v>
      </c>
      <c r="N33" s="296" t="s">
        <v>488</v>
      </c>
    </row>
    <row r="34" spans="1:16" ht="27" customHeight="1" x14ac:dyDescent="0.15">
      <c r="A34" s="248"/>
      <c r="B34" s="244"/>
      <c r="C34" s="244"/>
      <c r="D34" s="244"/>
      <c r="E34" s="244"/>
      <c r="F34" s="244"/>
      <c r="G34" s="1130" t="s">
        <v>502</v>
      </c>
      <c r="H34" s="1131"/>
      <c r="I34" s="1131"/>
      <c r="J34" s="1132"/>
      <c r="K34" s="294" t="s">
        <v>488</v>
      </c>
      <c r="L34" s="294" t="s">
        <v>488</v>
      </c>
      <c r="M34" s="295">
        <v>39</v>
      </c>
      <c r="N34" s="296" t="s">
        <v>488</v>
      </c>
    </row>
    <row r="35" spans="1:16" ht="27" customHeight="1" x14ac:dyDescent="0.15">
      <c r="A35" s="248"/>
      <c r="B35" s="244"/>
      <c r="C35" s="244"/>
      <c r="D35" s="244"/>
      <c r="E35" s="244"/>
      <c r="F35" s="244"/>
      <c r="G35" s="1130" t="s">
        <v>503</v>
      </c>
      <c r="H35" s="1131"/>
      <c r="I35" s="1131"/>
      <c r="J35" s="1132"/>
      <c r="K35" s="294">
        <v>1904270</v>
      </c>
      <c r="L35" s="294">
        <v>33887</v>
      </c>
      <c r="M35" s="295">
        <v>11806</v>
      </c>
      <c r="N35" s="296">
        <v>187</v>
      </c>
    </row>
    <row r="36" spans="1:16" ht="27" customHeight="1" x14ac:dyDescent="0.15">
      <c r="A36" s="248"/>
      <c r="B36" s="244"/>
      <c r="C36" s="244"/>
      <c r="D36" s="244"/>
      <c r="E36" s="244"/>
      <c r="F36" s="244"/>
      <c r="G36" s="1130" t="s">
        <v>504</v>
      </c>
      <c r="H36" s="1131"/>
      <c r="I36" s="1131"/>
      <c r="J36" s="1132"/>
      <c r="K36" s="294">
        <v>144185</v>
      </c>
      <c r="L36" s="294">
        <v>2566</v>
      </c>
      <c r="M36" s="295">
        <v>1910</v>
      </c>
      <c r="N36" s="296">
        <v>34.299999999999997</v>
      </c>
    </row>
    <row r="37" spans="1:16" ht="13.5" customHeight="1" x14ac:dyDescent="0.15">
      <c r="A37" s="248"/>
      <c r="B37" s="244"/>
      <c r="C37" s="244"/>
      <c r="D37" s="244"/>
      <c r="E37" s="244"/>
      <c r="F37" s="244"/>
      <c r="G37" s="1130" t="s">
        <v>505</v>
      </c>
      <c r="H37" s="1131"/>
      <c r="I37" s="1131"/>
      <c r="J37" s="1132"/>
      <c r="K37" s="294">
        <v>103827</v>
      </c>
      <c r="L37" s="294">
        <v>1848</v>
      </c>
      <c r="M37" s="295">
        <v>1129</v>
      </c>
      <c r="N37" s="296">
        <v>63.7</v>
      </c>
    </row>
    <row r="38" spans="1:16" ht="27" customHeight="1" x14ac:dyDescent="0.15">
      <c r="A38" s="248"/>
      <c r="B38" s="244"/>
      <c r="C38" s="244"/>
      <c r="D38" s="244"/>
      <c r="E38" s="244"/>
      <c r="F38" s="244"/>
      <c r="G38" s="1133" t="s">
        <v>506</v>
      </c>
      <c r="H38" s="1134"/>
      <c r="I38" s="1134"/>
      <c r="J38" s="1135"/>
      <c r="K38" s="297">
        <v>188</v>
      </c>
      <c r="L38" s="297">
        <v>3</v>
      </c>
      <c r="M38" s="298">
        <v>5</v>
      </c>
      <c r="N38" s="299">
        <v>-40</v>
      </c>
      <c r="O38" s="293"/>
    </row>
    <row r="39" spans="1:16" x14ac:dyDescent="0.15">
      <c r="A39" s="248"/>
      <c r="B39" s="244"/>
      <c r="C39" s="244"/>
      <c r="D39" s="244"/>
      <c r="E39" s="244"/>
      <c r="F39" s="244"/>
      <c r="G39" s="1133" t="s">
        <v>507</v>
      </c>
      <c r="H39" s="1134"/>
      <c r="I39" s="1134"/>
      <c r="J39" s="1135"/>
      <c r="K39" s="300">
        <v>-573168</v>
      </c>
      <c r="L39" s="300">
        <v>-10200</v>
      </c>
      <c r="M39" s="301">
        <v>-5126</v>
      </c>
      <c r="N39" s="302">
        <v>99</v>
      </c>
      <c r="O39" s="293"/>
    </row>
    <row r="40" spans="1:16" ht="27" customHeight="1" x14ac:dyDescent="0.15">
      <c r="A40" s="248"/>
      <c r="B40" s="244"/>
      <c r="C40" s="244"/>
      <c r="D40" s="244"/>
      <c r="E40" s="244"/>
      <c r="F40" s="244"/>
      <c r="G40" s="1130" t="s">
        <v>508</v>
      </c>
      <c r="H40" s="1131"/>
      <c r="I40" s="1131"/>
      <c r="J40" s="1132"/>
      <c r="K40" s="300">
        <v>-5030533</v>
      </c>
      <c r="L40" s="300">
        <v>-89519</v>
      </c>
      <c r="M40" s="301">
        <v>-37205</v>
      </c>
      <c r="N40" s="302">
        <v>140.6</v>
      </c>
      <c r="O40" s="293"/>
    </row>
    <row r="41" spans="1:16" x14ac:dyDescent="0.15">
      <c r="A41" s="248"/>
      <c r="B41" s="244"/>
      <c r="C41" s="244"/>
      <c r="D41" s="244"/>
      <c r="E41" s="244"/>
      <c r="F41" s="244"/>
      <c r="G41" s="1136" t="s">
        <v>280</v>
      </c>
      <c r="H41" s="1137"/>
      <c r="I41" s="1137"/>
      <c r="J41" s="1138"/>
      <c r="K41" s="294">
        <v>2219905</v>
      </c>
      <c r="L41" s="300">
        <v>39504</v>
      </c>
      <c r="M41" s="301">
        <v>15917</v>
      </c>
      <c r="N41" s="302">
        <v>148.19999999999999</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25" t="s">
        <v>478</v>
      </c>
      <c r="J49" s="1127" t="s">
        <v>512</v>
      </c>
      <c r="K49" s="1128"/>
      <c r="L49" s="1128"/>
      <c r="M49" s="1128"/>
      <c r="N49" s="1129"/>
    </row>
    <row r="50" spans="1:14" x14ac:dyDescent="0.15">
      <c r="A50" s="248"/>
      <c r="B50" s="244"/>
      <c r="C50" s="244"/>
      <c r="D50" s="244"/>
      <c r="E50" s="244"/>
      <c r="F50" s="244"/>
      <c r="G50" s="312"/>
      <c r="H50" s="313"/>
      <c r="I50" s="1126"/>
      <c r="J50" s="314" t="s">
        <v>513</v>
      </c>
      <c r="K50" s="315" t="s">
        <v>514</v>
      </c>
      <c r="L50" s="316" t="s">
        <v>515</v>
      </c>
      <c r="M50" s="317" t="s">
        <v>516</v>
      </c>
      <c r="N50" s="318" t="s">
        <v>517</v>
      </c>
    </row>
    <row r="51" spans="1:14" x14ac:dyDescent="0.15">
      <c r="A51" s="248"/>
      <c r="B51" s="244"/>
      <c r="C51" s="244"/>
      <c r="D51" s="244"/>
      <c r="E51" s="244"/>
      <c r="F51" s="244"/>
      <c r="G51" s="310" t="s">
        <v>518</v>
      </c>
      <c r="H51" s="311"/>
      <c r="I51" s="319">
        <v>4529495</v>
      </c>
      <c r="J51" s="320">
        <v>77236</v>
      </c>
      <c r="K51" s="321">
        <v>-1.7</v>
      </c>
      <c r="L51" s="322">
        <v>61882</v>
      </c>
      <c r="M51" s="323">
        <v>6.7</v>
      </c>
      <c r="N51" s="324">
        <v>-8.4</v>
      </c>
    </row>
    <row r="52" spans="1:14" x14ac:dyDescent="0.15">
      <c r="A52" s="248"/>
      <c r="B52" s="244"/>
      <c r="C52" s="244"/>
      <c r="D52" s="244"/>
      <c r="E52" s="244"/>
      <c r="F52" s="244"/>
      <c r="G52" s="325"/>
      <c r="H52" s="326" t="s">
        <v>519</v>
      </c>
      <c r="I52" s="327">
        <v>2704377</v>
      </c>
      <c r="J52" s="328">
        <v>46114</v>
      </c>
      <c r="K52" s="329">
        <v>5.7</v>
      </c>
      <c r="L52" s="330">
        <v>32175</v>
      </c>
      <c r="M52" s="331">
        <v>0</v>
      </c>
      <c r="N52" s="332">
        <v>5.7</v>
      </c>
    </row>
    <row r="53" spans="1:14" x14ac:dyDescent="0.15">
      <c r="A53" s="248"/>
      <c r="B53" s="244"/>
      <c r="C53" s="244"/>
      <c r="D53" s="244"/>
      <c r="E53" s="244"/>
      <c r="F53" s="244"/>
      <c r="G53" s="310" t="s">
        <v>520</v>
      </c>
      <c r="H53" s="311"/>
      <c r="I53" s="319">
        <v>3737024</v>
      </c>
      <c r="J53" s="320">
        <v>64597</v>
      </c>
      <c r="K53" s="321">
        <v>-16.399999999999999</v>
      </c>
      <c r="L53" s="322">
        <v>47569</v>
      </c>
      <c r="M53" s="323">
        <v>-23.1</v>
      </c>
      <c r="N53" s="324">
        <v>6.7</v>
      </c>
    </row>
    <row r="54" spans="1:14" x14ac:dyDescent="0.15">
      <c r="A54" s="248"/>
      <c r="B54" s="244"/>
      <c r="C54" s="244"/>
      <c r="D54" s="244"/>
      <c r="E54" s="244"/>
      <c r="F54" s="244"/>
      <c r="G54" s="325"/>
      <c r="H54" s="326" t="s">
        <v>519</v>
      </c>
      <c r="I54" s="327">
        <v>1412933</v>
      </c>
      <c r="J54" s="328">
        <v>24424</v>
      </c>
      <c r="K54" s="329">
        <v>-47</v>
      </c>
      <c r="L54" s="330">
        <v>26255</v>
      </c>
      <c r="M54" s="331">
        <v>-18.399999999999999</v>
      </c>
      <c r="N54" s="332">
        <v>-28.6</v>
      </c>
    </row>
    <row r="55" spans="1:14" x14ac:dyDescent="0.15">
      <c r="A55" s="248"/>
      <c r="B55" s="244"/>
      <c r="C55" s="244"/>
      <c r="D55" s="244"/>
      <c r="E55" s="244"/>
      <c r="F55" s="244"/>
      <c r="G55" s="310" t="s">
        <v>521</v>
      </c>
      <c r="H55" s="311"/>
      <c r="I55" s="319">
        <v>5513710</v>
      </c>
      <c r="J55" s="320">
        <v>95837</v>
      </c>
      <c r="K55" s="321">
        <v>48.4</v>
      </c>
      <c r="L55" s="322">
        <v>50880</v>
      </c>
      <c r="M55" s="323">
        <v>7</v>
      </c>
      <c r="N55" s="324">
        <v>41.4</v>
      </c>
    </row>
    <row r="56" spans="1:14" x14ac:dyDescent="0.15">
      <c r="A56" s="248"/>
      <c r="B56" s="244"/>
      <c r="C56" s="244"/>
      <c r="D56" s="244"/>
      <c r="E56" s="244"/>
      <c r="F56" s="244"/>
      <c r="G56" s="325"/>
      <c r="H56" s="326" t="s">
        <v>519</v>
      </c>
      <c r="I56" s="327">
        <v>2738364</v>
      </c>
      <c r="J56" s="328">
        <v>47597</v>
      </c>
      <c r="K56" s="329">
        <v>94.9</v>
      </c>
      <c r="L56" s="330">
        <v>26879</v>
      </c>
      <c r="M56" s="331">
        <v>2.4</v>
      </c>
      <c r="N56" s="332">
        <v>92.5</v>
      </c>
    </row>
    <row r="57" spans="1:14" x14ac:dyDescent="0.15">
      <c r="A57" s="248"/>
      <c r="B57" s="244"/>
      <c r="C57" s="244"/>
      <c r="D57" s="244"/>
      <c r="E57" s="244"/>
      <c r="F57" s="244"/>
      <c r="G57" s="310" t="s">
        <v>522</v>
      </c>
      <c r="H57" s="311"/>
      <c r="I57" s="319">
        <v>6544190</v>
      </c>
      <c r="J57" s="320">
        <v>114645</v>
      </c>
      <c r="K57" s="321">
        <v>19.600000000000001</v>
      </c>
      <c r="L57" s="322">
        <v>63956</v>
      </c>
      <c r="M57" s="323">
        <v>25.7</v>
      </c>
      <c r="N57" s="324">
        <v>-6.1</v>
      </c>
    </row>
    <row r="58" spans="1:14" x14ac:dyDescent="0.15">
      <c r="A58" s="248"/>
      <c r="B58" s="244"/>
      <c r="C58" s="244"/>
      <c r="D58" s="244"/>
      <c r="E58" s="244"/>
      <c r="F58" s="244"/>
      <c r="G58" s="325"/>
      <c r="H58" s="326" t="s">
        <v>519</v>
      </c>
      <c r="I58" s="327">
        <v>2875800</v>
      </c>
      <c r="J58" s="328">
        <v>50380</v>
      </c>
      <c r="K58" s="329">
        <v>5.8</v>
      </c>
      <c r="L58" s="330">
        <v>29239</v>
      </c>
      <c r="M58" s="331">
        <v>8.8000000000000007</v>
      </c>
      <c r="N58" s="332">
        <v>-3</v>
      </c>
    </row>
    <row r="59" spans="1:14" x14ac:dyDescent="0.15">
      <c r="A59" s="248"/>
      <c r="B59" s="244"/>
      <c r="C59" s="244"/>
      <c r="D59" s="244"/>
      <c r="E59" s="244"/>
      <c r="F59" s="244"/>
      <c r="G59" s="310" t="s">
        <v>523</v>
      </c>
      <c r="H59" s="311"/>
      <c r="I59" s="319">
        <v>4922085</v>
      </c>
      <c r="J59" s="320">
        <v>87589</v>
      </c>
      <c r="K59" s="321">
        <v>-23.6</v>
      </c>
      <c r="L59" s="322">
        <v>66255</v>
      </c>
      <c r="M59" s="323">
        <v>3.6</v>
      </c>
      <c r="N59" s="324">
        <v>-27.2</v>
      </c>
    </row>
    <row r="60" spans="1:14" x14ac:dyDescent="0.15">
      <c r="A60" s="248"/>
      <c r="B60" s="244"/>
      <c r="C60" s="244"/>
      <c r="D60" s="244"/>
      <c r="E60" s="244"/>
      <c r="F60" s="244"/>
      <c r="G60" s="325"/>
      <c r="H60" s="326" t="s">
        <v>519</v>
      </c>
      <c r="I60" s="333">
        <v>3401718</v>
      </c>
      <c r="J60" s="328">
        <v>60534</v>
      </c>
      <c r="K60" s="329">
        <v>20.2</v>
      </c>
      <c r="L60" s="330">
        <v>31822</v>
      </c>
      <c r="M60" s="331">
        <v>8.8000000000000007</v>
      </c>
      <c r="N60" s="332">
        <v>11.4</v>
      </c>
    </row>
    <row r="61" spans="1:14" x14ac:dyDescent="0.15">
      <c r="A61" s="248"/>
      <c r="B61" s="244"/>
      <c r="C61" s="244"/>
      <c r="D61" s="244"/>
      <c r="E61" s="244"/>
      <c r="F61" s="244"/>
      <c r="G61" s="310" t="s">
        <v>524</v>
      </c>
      <c r="H61" s="334"/>
      <c r="I61" s="335">
        <v>5049301</v>
      </c>
      <c r="J61" s="336">
        <v>87981</v>
      </c>
      <c r="K61" s="337">
        <v>5.3</v>
      </c>
      <c r="L61" s="338">
        <v>58108</v>
      </c>
      <c r="M61" s="339">
        <v>4</v>
      </c>
      <c r="N61" s="324">
        <v>1.3</v>
      </c>
    </row>
    <row r="62" spans="1:14" x14ac:dyDescent="0.15">
      <c r="A62" s="248"/>
      <c r="B62" s="244"/>
      <c r="C62" s="244"/>
      <c r="D62" s="244"/>
      <c r="E62" s="244"/>
      <c r="F62" s="244"/>
      <c r="G62" s="325"/>
      <c r="H62" s="326" t="s">
        <v>519</v>
      </c>
      <c r="I62" s="327">
        <v>2626638</v>
      </c>
      <c r="J62" s="328">
        <v>45810</v>
      </c>
      <c r="K62" s="329">
        <v>15.9</v>
      </c>
      <c r="L62" s="330">
        <v>29274</v>
      </c>
      <c r="M62" s="331">
        <v>0.3</v>
      </c>
      <c r="N62" s="332">
        <v>15.6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39" t="s">
        <v>3</v>
      </c>
      <c r="D47" s="1139"/>
      <c r="E47" s="1140"/>
      <c r="F47" s="11">
        <v>11.4</v>
      </c>
      <c r="G47" s="12">
        <v>12.25</v>
      </c>
      <c r="H47" s="12">
        <v>22.69</v>
      </c>
      <c r="I47" s="12">
        <v>24.34</v>
      </c>
      <c r="J47" s="13">
        <v>26.09</v>
      </c>
    </row>
    <row r="48" spans="2:10" ht="57.75" customHeight="1" x14ac:dyDescent="0.15">
      <c r="B48" s="14"/>
      <c r="C48" s="1141" t="s">
        <v>4</v>
      </c>
      <c r="D48" s="1141"/>
      <c r="E48" s="1142"/>
      <c r="F48" s="15">
        <v>1.1200000000000001</v>
      </c>
      <c r="G48" s="16">
        <v>0.77</v>
      </c>
      <c r="H48" s="16">
        <v>0.64</v>
      </c>
      <c r="I48" s="16">
        <v>0.72</v>
      </c>
      <c r="J48" s="17">
        <v>1.04</v>
      </c>
    </row>
    <row r="49" spans="2:10" ht="57.75" customHeight="1" thickBot="1" x14ac:dyDescent="0.2">
      <c r="B49" s="18"/>
      <c r="C49" s="1143" t="s">
        <v>5</v>
      </c>
      <c r="D49" s="1143"/>
      <c r="E49" s="1144"/>
      <c r="F49" s="19">
        <v>5.86</v>
      </c>
      <c r="G49" s="20">
        <v>2.5099999999999998</v>
      </c>
      <c r="H49" s="20">
        <v>16.18</v>
      </c>
      <c r="I49" s="20">
        <v>1.8</v>
      </c>
      <c r="J49" s="21">
        <v>1.55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51" t="s">
        <v>531</v>
      </c>
      <c r="D34" s="1151"/>
      <c r="E34" s="1152"/>
      <c r="F34" s="32" t="s">
        <v>488</v>
      </c>
      <c r="G34" s="33" t="s">
        <v>488</v>
      </c>
      <c r="H34" s="33" t="s">
        <v>488</v>
      </c>
      <c r="I34" s="33">
        <v>20.100000000000001</v>
      </c>
      <c r="J34" s="34">
        <v>21.33</v>
      </c>
      <c r="K34" s="22"/>
      <c r="L34" s="22"/>
      <c r="M34" s="22"/>
      <c r="N34" s="22"/>
      <c r="O34" s="22"/>
      <c r="P34" s="22"/>
    </row>
    <row r="35" spans="1:16" ht="39" customHeight="1" x14ac:dyDescent="0.15">
      <c r="A35" s="22"/>
      <c r="B35" s="35"/>
      <c r="C35" s="1145" t="s">
        <v>532</v>
      </c>
      <c r="D35" s="1146"/>
      <c r="E35" s="1147"/>
      <c r="F35" s="36">
        <v>5.83</v>
      </c>
      <c r="G35" s="37">
        <v>5.8</v>
      </c>
      <c r="H35" s="37">
        <v>5.88</v>
      </c>
      <c r="I35" s="37">
        <v>6.13</v>
      </c>
      <c r="J35" s="38">
        <v>7</v>
      </c>
      <c r="K35" s="22"/>
      <c r="L35" s="22"/>
      <c r="M35" s="22"/>
      <c r="N35" s="22"/>
      <c r="O35" s="22"/>
      <c r="P35" s="22"/>
    </row>
    <row r="36" spans="1:16" ht="39" customHeight="1" x14ac:dyDescent="0.15">
      <c r="A36" s="22"/>
      <c r="B36" s="35"/>
      <c r="C36" s="1145" t="s">
        <v>533</v>
      </c>
      <c r="D36" s="1146"/>
      <c r="E36" s="1147"/>
      <c r="F36" s="36">
        <v>1.1200000000000001</v>
      </c>
      <c r="G36" s="37">
        <v>0.76</v>
      </c>
      <c r="H36" s="37">
        <v>0.63</v>
      </c>
      <c r="I36" s="37">
        <v>0.71</v>
      </c>
      <c r="J36" s="38">
        <v>1.04</v>
      </c>
      <c r="K36" s="22"/>
      <c r="L36" s="22"/>
      <c r="M36" s="22"/>
      <c r="N36" s="22"/>
      <c r="O36" s="22"/>
      <c r="P36" s="22"/>
    </row>
    <row r="37" spans="1:16" ht="39" customHeight="1" x14ac:dyDescent="0.15">
      <c r="A37" s="22"/>
      <c r="B37" s="35"/>
      <c r="C37" s="1145" t="s">
        <v>534</v>
      </c>
      <c r="D37" s="1146"/>
      <c r="E37" s="1147"/>
      <c r="F37" s="36">
        <v>0.2</v>
      </c>
      <c r="G37" s="37">
        <v>0.25</v>
      </c>
      <c r="H37" s="37">
        <v>0.16</v>
      </c>
      <c r="I37" s="37">
        <v>0.15</v>
      </c>
      <c r="J37" s="38">
        <v>0.4</v>
      </c>
      <c r="K37" s="22"/>
      <c r="L37" s="22"/>
      <c r="M37" s="22"/>
      <c r="N37" s="22"/>
      <c r="O37" s="22"/>
      <c r="P37" s="22"/>
    </row>
    <row r="38" spans="1:16" ht="39" customHeight="1" x14ac:dyDescent="0.15">
      <c r="A38" s="22"/>
      <c r="B38" s="35"/>
      <c r="C38" s="1145" t="s">
        <v>535</v>
      </c>
      <c r="D38" s="1146"/>
      <c r="E38" s="1147"/>
      <c r="F38" s="36">
        <v>0.03</v>
      </c>
      <c r="G38" s="37">
        <v>0.04</v>
      </c>
      <c r="H38" s="37">
        <v>0.04</v>
      </c>
      <c r="I38" s="37">
        <v>0.14000000000000001</v>
      </c>
      <c r="J38" s="38">
        <v>0.2</v>
      </c>
      <c r="K38" s="22"/>
      <c r="L38" s="22"/>
      <c r="M38" s="22"/>
      <c r="N38" s="22"/>
      <c r="O38" s="22"/>
      <c r="P38" s="22"/>
    </row>
    <row r="39" spans="1:16" ht="39" customHeight="1" x14ac:dyDescent="0.15">
      <c r="A39" s="22"/>
      <c r="B39" s="35"/>
      <c r="C39" s="1145" t="s">
        <v>536</v>
      </c>
      <c r="D39" s="1146"/>
      <c r="E39" s="1147"/>
      <c r="F39" s="36">
        <v>0</v>
      </c>
      <c r="G39" s="37">
        <v>0</v>
      </c>
      <c r="H39" s="37">
        <v>0.01</v>
      </c>
      <c r="I39" s="37">
        <v>0</v>
      </c>
      <c r="J39" s="38">
        <v>0.01</v>
      </c>
      <c r="K39" s="22"/>
      <c r="L39" s="22"/>
      <c r="M39" s="22"/>
      <c r="N39" s="22"/>
      <c r="O39" s="22"/>
      <c r="P39" s="22"/>
    </row>
    <row r="40" spans="1:16" ht="39" customHeight="1" x14ac:dyDescent="0.15">
      <c r="A40" s="22"/>
      <c r="B40" s="35"/>
      <c r="C40" s="1145" t="s">
        <v>537</v>
      </c>
      <c r="D40" s="1146"/>
      <c r="E40" s="1147"/>
      <c r="F40" s="36">
        <v>0</v>
      </c>
      <c r="G40" s="37">
        <v>0</v>
      </c>
      <c r="H40" s="37">
        <v>0</v>
      </c>
      <c r="I40" s="37">
        <v>0</v>
      </c>
      <c r="J40" s="38">
        <v>0</v>
      </c>
      <c r="K40" s="22"/>
      <c r="L40" s="22"/>
      <c r="M40" s="22"/>
      <c r="N40" s="22"/>
      <c r="O40" s="22"/>
      <c r="P40" s="22"/>
    </row>
    <row r="41" spans="1:16" ht="39" customHeight="1" x14ac:dyDescent="0.15">
      <c r="A41" s="22"/>
      <c r="B41" s="35"/>
      <c r="C41" s="1145" t="s">
        <v>538</v>
      </c>
      <c r="D41" s="1146"/>
      <c r="E41" s="1147"/>
      <c r="F41" s="36">
        <v>0</v>
      </c>
      <c r="G41" s="37">
        <v>0</v>
      </c>
      <c r="H41" s="37">
        <v>0</v>
      </c>
      <c r="I41" s="37">
        <v>0</v>
      </c>
      <c r="J41" s="38">
        <v>0</v>
      </c>
      <c r="K41" s="22"/>
      <c r="L41" s="22"/>
      <c r="M41" s="22"/>
      <c r="N41" s="22"/>
      <c r="O41" s="22"/>
      <c r="P41" s="22"/>
    </row>
    <row r="42" spans="1:16" ht="39" customHeight="1" x14ac:dyDescent="0.15">
      <c r="A42" s="22"/>
      <c r="B42" s="39"/>
      <c r="C42" s="1145" t="s">
        <v>539</v>
      </c>
      <c r="D42" s="1146"/>
      <c r="E42" s="1147"/>
      <c r="F42" s="36" t="s">
        <v>488</v>
      </c>
      <c r="G42" s="37" t="s">
        <v>488</v>
      </c>
      <c r="H42" s="37" t="s">
        <v>488</v>
      </c>
      <c r="I42" s="37" t="s">
        <v>488</v>
      </c>
      <c r="J42" s="38" t="s">
        <v>488</v>
      </c>
      <c r="K42" s="22"/>
      <c r="L42" s="22"/>
      <c r="M42" s="22"/>
      <c r="N42" s="22"/>
      <c r="O42" s="22"/>
      <c r="P42" s="22"/>
    </row>
    <row r="43" spans="1:16" ht="39" customHeight="1" thickBot="1" x14ac:dyDescent="0.2">
      <c r="A43" s="22"/>
      <c r="B43" s="40"/>
      <c r="C43" s="1148" t="s">
        <v>540</v>
      </c>
      <c r="D43" s="1149"/>
      <c r="E43" s="1150"/>
      <c r="F43" s="41">
        <v>0.17</v>
      </c>
      <c r="G43" s="42">
        <v>0.21</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5424</v>
      </c>
      <c r="L45" s="60">
        <v>5261</v>
      </c>
      <c r="M45" s="60">
        <v>5228</v>
      </c>
      <c r="N45" s="60">
        <v>5533</v>
      </c>
      <c r="O45" s="61">
        <v>5671</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488</v>
      </c>
      <c r="L46" s="64" t="s">
        <v>488</v>
      </c>
      <c r="M46" s="64" t="s">
        <v>488</v>
      </c>
      <c r="N46" s="64" t="s">
        <v>488</v>
      </c>
      <c r="O46" s="65" t="s">
        <v>488</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488</v>
      </c>
      <c r="L47" s="64" t="s">
        <v>488</v>
      </c>
      <c r="M47" s="64" t="s">
        <v>488</v>
      </c>
      <c r="N47" s="64" t="s">
        <v>488</v>
      </c>
      <c r="O47" s="65" t="s">
        <v>488</v>
      </c>
      <c r="P47" s="48"/>
      <c r="Q47" s="48"/>
      <c r="R47" s="48"/>
      <c r="S47" s="48"/>
      <c r="T47" s="48"/>
      <c r="U47" s="48"/>
    </row>
    <row r="48" spans="1:21" ht="30.75" customHeight="1" x14ac:dyDescent="0.15">
      <c r="A48" s="48"/>
      <c r="B48" s="1163"/>
      <c r="C48" s="1164"/>
      <c r="D48" s="62"/>
      <c r="E48" s="1155" t="s">
        <v>15</v>
      </c>
      <c r="F48" s="1155"/>
      <c r="G48" s="1155"/>
      <c r="H48" s="1155"/>
      <c r="I48" s="1155"/>
      <c r="J48" s="1156"/>
      <c r="K48" s="63">
        <v>1273</v>
      </c>
      <c r="L48" s="64">
        <v>1196</v>
      </c>
      <c r="M48" s="64">
        <v>1193</v>
      </c>
      <c r="N48" s="64">
        <v>1861</v>
      </c>
      <c r="O48" s="65">
        <v>1904</v>
      </c>
      <c r="P48" s="48"/>
      <c r="Q48" s="48"/>
      <c r="R48" s="48"/>
      <c r="S48" s="48"/>
      <c r="T48" s="48"/>
      <c r="U48" s="48"/>
    </row>
    <row r="49" spans="1:21" ht="30.75" customHeight="1" x14ac:dyDescent="0.15">
      <c r="A49" s="48"/>
      <c r="B49" s="1163"/>
      <c r="C49" s="1164"/>
      <c r="D49" s="62"/>
      <c r="E49" s="1155" t="s">
        <v>16</v>
      </c>
      <c r="F49" s="1155"/>
      <c r="G49" s="1155"/>
      <c r="H49" s="1155"/>
      <c r="I49" s="1155"/>
      <c r="J49" s="1156"/>
      <c r="K49" s="63">
        <v>1312</v>
      </c>
      <c r="L49" s="64">
        <v>1205</v>
      </c>
      <c r="M49" s="64">
        <v>1147</v>
      </c>
      <c r="N49" s="64">
        <v>177</v>
      </c>
      <c r="O49" s="65">
        <v>144</v>
      </c>
      <c r="P49" s="48"/>
      <c r="Q49" s="48"/>
      <c r="R49" s="48"/>
      <c r="S49" s="48"/>
      <c r="T49" s="48"/>
      <c r="U49" s="48"/>
    </row>
    <row r="50" spans="1:21" ht="30.75" customHeight="1" x14ac:dyDescent="0.15">
      <c r="A50" s="48"/>
      <c r="B50" s="1163"/>
      <c r="C50" s="1164"/>
      <c r="D50" s="62"/>
      <c r="E50" s="1155" t="s">
        <v>17</v>
      </c>
      <c r="F50" s="1155"/>
      <c r="G50" s="1155"/>
      <c r="H50" s="1155"/>
      <c r="I50" s="1155"/>
      <c r="J50" s="1156"/>
      <c r="K50" s="63">
        <v>151</v>
      </c>
      <c r="L50" s="64">
        <v>152</v>
      </c>
      <c r="M50" s="64">
        <v>137</v>
      </c>
      <c r="N50" s="64">
        <v>125</v>
      </c>
      <c r="O50" s="65">
        <v>104</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5512</v>
      </c>
      <c r="L52" s="64">
        <v>5315</v>
      </c>
      <c r="M52" s="64">
        <v>5336</v>
      </c>
      <c r="N52" s="64">
        <v>5466</v>
      </c>
      <c r="O52" s="65">
        <v>5603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2648</v>
      </c>
      <c r="L53" s="69">
        <v>2499</v>
      </c>
      <c r="M53" s="69">
        <v>2369</v>
      </c>
      <c r="N53" s="69">
        <v>2230</v>
      </c>
      <c r="O53" s="70">
        <v>2220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2016-04-11T12:43:01Z</cp:lastPrinted>
  <dcterms:created xsi:type="dcterms:W3CDTF">2016-02-15T01:16:45Z</dcterms:created>
  <dcterms:modified xsi:type="dcterms:W3CDTF">2016-04-12T04:55:48Z</dcterms:modified>
  <cp:category/>
</cp:coreProperties>
</file>