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7978F454-3B43-4495-A9D1-9173C0F11739}"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3" i="12" l="1"/>
  <c r="AA23" i="12"/>
  <c r="V23" i="12"/>
  <c r="Q23" i="12"/>
  <c r="BG36" i="10"/>
  <c r="BG35" i="10"/>
  <c r="BG34"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C39" i="10"/>
  <c r="BW38" i="10"/>
  <c r="BE38" i="10"/>
  <c r="C38" i="10"/>
  <c r="BW37" i="10"/>
  <c r="BE37" i="10"/>
  <c r="C37" i="10"/>
  <c r="CO34" i="10"/>
  <c r="CO35" i="10" s="1"/>
  <c r="CO36" i="10" s="1"/>
  <c r="CO37" i="10" s="1"/>
  <c r="CO38" i="10" s="1"/>
  <c r="CO39" i="10" s="1"/>
  <c r="CO40" i="10" s="1"/>
  <c r="CO41" i="10" s="1"/>
  <c r="CO42" i="10" s="1"/>
  <c r="CO43" i="10" s="1"/>
  <c r="BW34" i="10"/>
  <c r="BW35" i="10" s="1"/>
  <c r="BW36" i="10" s="1"/>
  <c r="C34" i="10"/>
  <c r="C35" i="10" l="1"/>
  <c r="C36" i="10" s="1"/>
  <c r="AM34" i="10" s="1"/>
  <c r="AM35" i="10" s="1"/>
  <c r="AM36" i="10" s="1"/>
  <c r="AM37" i="10" s="1"/>
  <c r="AM38" i="10" s="1"/>
  <c r="AM39"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<sst xmlns="http://schemas.openxmlformats.org/spreadsheetml/2006/main" count="1075" uniqueCount="585">
  <si>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</si>
  <si>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</si>
  <si>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</si>
  <si>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</si>
  <si>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</si>
  <si>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</si>
  <si>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</si>
  <si>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</si>
  <si>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</si>
  <si>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</si>
  <si>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</si>
  <si>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</si>
  <si>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</si>
  <si>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</si>
  <si>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</si>
  <si>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</si>
  <si>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</si>
  <si>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</si>
  <si>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</si>
  <si>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</si>
  <si>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</si>
  <si>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</si>
  <si>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</si>
  <si>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</si>
  <si>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</si>
  <si>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</si>
  <si>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</si>
  <si>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</si>
  <si>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</si>
  <si>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</si>
  <si>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</si>
  <si>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</si>
  <si>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</si>
  <si>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</si>
  <si>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</si>
  <si>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</si>
  <si>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</si>
  <si>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</si>
  <si>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</si>
  <si>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</si>
  <si>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</si>
  <si>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</si>
  <si>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</si>
  <si>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</si>
  <si>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</si>
  <si>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</si>
  <si>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</si>
  <si>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</si>
  <si>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</si>
  <si>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</si>
  <si>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</si>
  <si>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</si>
  <si>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</si>
  <si>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</si>
  <si>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</si>
  <si>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</si>
  <si>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</si>
  <si>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</si>
  <si>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</si>
  <si>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</si>
  <si>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</si>
  <si>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</si>
  <si>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</si>
  <si>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</si>
  <si>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</si>
  <si>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</si>
  <si>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</si>
  <si>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</si>
  <si>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</si>
  <si>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</si>
  <si>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</si>
  <si>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</si>
  <si>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</si>
  <si>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</si>
  <si>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</si>
  <si>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</si>
  <si>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</si>
  <si>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</si>
  <si>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</si>
  <si>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</si>
  <si>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</si>
  <si>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</si>
  <si>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</si>
  <si>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</si>
  <si>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</si>
  <si>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</si>
  <si>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</si>
  <si>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</si>
  <si>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</si>
  <si>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</si>
  <si>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</si>
  <si>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</si>
  <si>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</si>
  <si>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</si>
  <si>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金沢市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</si>
  <si>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</si>
  <si>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</si>
  <si>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</si>
  <si>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</si>
  <si>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</si>
  <si>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</si>
  <si>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</si>
  <si>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</si>
  <si>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</si>
  <si>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</si>
  <si>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</si>
  <si>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</si>
  <si>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</si>
  <si>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</si>
  <si>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</si>
  <si>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</si>
  <si>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</si>
  <si>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</si>
  <si>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</si>
  <si>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</si>
  <si>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</si>
  <si>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</si>
  <si>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</si>
  <si>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</si>
  <si>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</si>
  <si>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</si>
  <si>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</si>
  <si>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</si>
  <si>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</si>
  <si>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</si>
  <si>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</si>
  <si>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</si>
  <si>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</si>
  <si>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</si>
  <si>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</si>
  <si>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</si>
  <si>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</si>
  <si>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</si>
  <si>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</si>
  <si>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</si>
  <si>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</si>
  <si>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</si>
  <si>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</si>
  <si>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</si>
  <si>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</si>
  <si>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</si>
  <si>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</si>
  <si>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</si>
  <si>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</si>
  <si>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</si>
  <si>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</si>
  <si>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</si>
  <si>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</si>
  <si>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</si>
  <si>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</si>
  <si>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</si>
  <si>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</si>
  <si>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</si>
  <si>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</si>
  <si>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</si>
  <si>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</si>
  <si>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</si>
  <si>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</si>
  <si>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</si>
  <si>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</si>
  <si>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</si>
  <si>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</si>
  <si>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</si>
  <si>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</si>
  <si>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</si>
  <si>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</si>
  <si>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</si>
  <si>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</si>
  <si>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</si>
  <si>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</si>
  <si>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</si>
  <si>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</si>
  <si>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</si>
  <si>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</si>
  <si>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</si>
  <si>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</si>
  <si>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</si>
  <si>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</si>
  <si>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</si>
  <si>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</si>
  <si>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</si>
  <si>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</si>
  <si>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</si>
  <si>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</si>
  <si>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</si>
  <si>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</si>
  <si>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</si>
  <si>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</si>
  <si>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</si>
  <si>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</si>
  <si>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</si>
  <si>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</si>
  <si>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</si>
  <si>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</si>
  <si>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</si>
  <si>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</si>
  <si>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</si>
  <si>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</si>
  <si>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</si>
  <si>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</si>
  <si>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</si>
  <si>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</si>
  <si>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石川県金沢市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</si>
  <si>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</si>
  <si>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</si>
  <si>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</si>
  <si>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</si>
  <si>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</si>
  <si>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</si>
  <si>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</si>
  <si>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</si>
  <si>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</si>
  <si>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</si>
  <si>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</si>
  <si>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</si>
  <si>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</si>
  <si>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</si>
  <si>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</si>
  <si>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</si>
  <si>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</si>
  <si>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</si>
  <si>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</si>
  <si>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</si>
  <si>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</si>
  <si>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</si>
  <si>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</si>
  <si>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</si>
  <si>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</si>
  <si>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</si>
  <si>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</si>
  <si>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</si>
  <si>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</si>
  <si>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</si>
  <si>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</si>
  <si>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</si>
  <si>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</si>
  <si>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</si>
  <si>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</si>
  <si>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</si>
  <si>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</si>
  <si>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</si>
  <si>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</si>
  <si>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</si>
  <si>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</si>
  <si>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</si>
  <si>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</si>
  <si>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</si>
  <si>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</si>
  <si>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</si>
  <si>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</si>
  <si>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</si>
  <si>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</si>
  <si>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</si>
  <si>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</si>
  <si>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</si>
  <si>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</si>
  <si>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</si>
  <si>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</si>
  <si>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</si>
  <si>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</si>
  <si>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</si>
  <si>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</si>
  <si>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</si>
  <si>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</si>
  <si>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</si>
  <si>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</si>
  <si>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</si>
  <si>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</si>
  <si>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</si>
  <si>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</si>
  <si>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</si>
  <si>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</si>
  <si>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</si>
  <si>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</si>
  <si>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</si>
  <si>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</si>
  <si>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</si>
  <si>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</si>
  <si>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</si>
  <si>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</si>
  <si>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</si>
  <si>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</si>
  <si>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</si>
  <si>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</si>
  <si>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</si>
  <si>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</si>
  <si>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</si>
  <si>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</si>
  <si>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</si>
  <si>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</si>
  <si>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</si>
  <si>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</si>
  <si>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</si>
  <si>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</si>
  <si>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</si>
  <si>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</si>
  <si>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</si>
  <si>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</si>
  <si>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</si>
  <si>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</si>
  <si>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</si>
  <si>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</si>
  <si>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</si>
  <si>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</si>
  <si>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</si>
  <si>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</si>
  <si>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</si>
  <si>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</si>
  <si>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</si>
  <si>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</si>
  <si>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</si>
  <si>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</si>
  <si>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</si>
  <si>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</si>
  <si>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</si>
  <si>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</si>
  <si>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</si>
  <si>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</si>
  <si>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</si>
  <si>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</si>
  <si>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</si>
  <si>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</si>
  <si>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</si>
  <si>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</si>
  <si>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</si>
  <si>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</si>
  <si>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</si>
  <si>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</si>
  <si>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</si>
  <si>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</si>
  <si>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</si>
  <si>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</si>
  <si>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</si>
  <si>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</si>
  <si>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</si>
  <si>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</si>
  <si>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</si>
  <si>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</si>
  <si>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</si>
  <si>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</si>
  <si>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</si>
  <si>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</si>
  <si>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</si>
  <si>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</si>
  <si>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</si>
  <si>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</si>
  <si>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</si>
  <si>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</si>
  <si>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</si>
  <si>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</si>
  <si>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</si>
  <si>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</si>
  <si>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</si>
  <si>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石川県金沢市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</si>
  <si>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</si>
  <si>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</si>
  <si>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</si>
  <si>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</si>
  <si>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</si>
  <si>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</si>
  <si>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</si>
  <si>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</si>
  <si>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</si>
  <si>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</si>
  <si>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</si>
  <si>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</si>
  <si>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</si>
  <si>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</si>
  <si>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</si>
  <si>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</si>
  <si>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</si>
  <si>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</si>
  <si>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</si>
  <si>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</si>
  <si>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金沢市公共用地先行取得事業費特別会計</t>
    <phoneticPr fontId="5"/>
  </si>
  <si>
    <t>金沢市母子父子寡婦福祉資金貸付事業費特別会計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</si>
  <si>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</si>
  <si>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</si>
  <si>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</si>
  <si>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</si>
  <si>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</si>
  <si>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</si>
  <si>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</si>
  <si>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</si>
  <si>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</si>
  <si>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</si>
  <si>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</si>
  <si>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</si>
  <si>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</si>
  <si>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金沢市営地方競馬事業費特別会計</t>
    <phoneticPr fontId="5"/>
  </si>
  <si>
    <t>金沢市駐車場事業費特別会計</t>
    <phoneticPr fontId="5"/>
  </si>
  <si>
    <t>金沢市国民健康保険費特別会計</t>
    <phoneticPr fontId="5"/>
  </si>
  <si>
    <t>金沢市後期高齢者医療費特別会計</t>
    <phoneticPr fontId="5"/>
  </si>
  <si>
    <t>金沢市介護保険費特別会計</t>
    <phoneticPr fontId="5"/>
  </si>
  <si>
    <t>金沢市水道事業特別会計</t>
    <phoneticPr fontId="5"/>
  </si>
  <si>
    <t>法適用企業</t>
    <phoneticPr fontId="5"/>
  </si>
  <si>
    <t>金沢市下水道事業特別会計</t>
    <phoneticPr fontId="5"/>
  </si>
  <si>
    <t>金沢市工業用水道事業特別会計</t>
    <phoneticPr fontId="5"/>
  </si>
  <si>
    <t>金沢市中央卸売市場事業特別会計</t>
    <phoneticPr fontId="5"/>
  </si>
  <si>
    <t>金沢市公設花き地方卸売市場事業特別会計</t>
    <phoneticPr fontId="5"/>
  </si>
  <si>
    <t>金沢市病院事業特別会計</t>
    <phoneticPr fontId="5"/>
  </si>
  <si>
    <t>金沢市工業団地造成事業費特別会計</t>
    <phoneticPr fontId="5"/>
  </si>
  <si>
    <t>法非適用企業</t>
    <phoneticPr fontId="5"/>
  </si>
  <si>
    <t>金沢市市街地再開発事業費特別会計</t>
    <phoneticPr fontId="5"/>
  </si>
  <si>
    <t>金沢市住宅団地建設事業費特別会計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</si>
  <si>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</si>
  <si>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</si>
  <si>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</si>
  <si>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</si>
  <si>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</si>
  <si>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</si>
  <si>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</si>
  <si>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</si>
  <si>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</si>
  <si>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</si>
  <si>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</si>
  <si>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</si>
  <si>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</si>
  <si>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</si>
  <si>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</si>
  <si>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</si>
  <si>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</si>
  <si>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</si>
  <si>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</si>
  <si>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</si>
  <si>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</si>
  <si>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</si>
  <si>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</si>
  <si>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</si>
  <si>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</si>
  <si>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</si>
  <si>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</si>
  <si>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</si>
  <si>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</si>
  <si>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</si>
  <si>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</si>
  <si>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</si>
  <si>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</si>
  <si>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</si>
  <si>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</si>
  <si>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</si>
  <si>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</si>
  <si>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</si>
  <si>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</si>
  <si>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</si>
  <si>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</si>
  <si>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</si>
  <si>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</si>
  <si>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</si>
  <si>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</si>
  <si>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</si>
  <si>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</si>
  <si>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</si>
  <si>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</si>
  <si>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</si>
  <si>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</si>
  <si>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</si>
  <si>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</si>
  <si>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</si>
  <si>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</si>
  <si>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</si>
  <si>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</si>
  <si>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</si>
  <si>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</si>
  <si>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</si>
  <si>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</si>
  <si>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</si>
  <si>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</si>
  <si>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</si>
  <si>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</si>
  <si>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</si>
  <si>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</si>
  <si>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</si>
  <si>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</si>
  <si>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</si>
  <si>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</si>
  <si>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</si>
  <si>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</si>
  <si>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</si>
  <si>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</si>
  <si>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</si>
  <si>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</si>
  <si>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</si>
  <si>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</si>
  <si>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</si>
  <si>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</si>
  <si>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</si>
  <si>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</si>
  <si>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</si>
  <si>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</si>
  <si>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</si>
  <si>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</si>
  <si>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</si>
  <si>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</si>
  <si>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</si>
  <si>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</si>
  <si>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</si>
  <si>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</si>
  <si>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</si>
  <si>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</si>
  <si>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</si>
  <si>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</si>
  <si>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</si>
  <si>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</si>
  <si>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</si>
  <si>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</si>
  <si>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</si>
  <si>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</si>
  <si>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</si>
  <si>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</si>
  <si>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</si>
  <si>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</si>
  <si>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</si>
  <si>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</si>
  <si>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</si>
  <si>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</si>
  <si>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</si>
  <si>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</si>
  <si>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</si>
  <si>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</si>
  <si>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</si>
  <si>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</si>
  <si>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</si>
  <si>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</si>
  <si>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</si>
  <si>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</si>
  <si>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</si>
  <si>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</si>
  <si>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</si>
  <si>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</si>
  <si>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</si>
  <si>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</si>
  <si>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</si>
  <si>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</si>
  <si>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</si>
  <si>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</si>
  <si>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</si>
  <si>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</si>
  <si>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</si>
  <si>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</si>
  <si>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0.09</t>
  </si>
  <si>
    <t>金沢市水道事業特別会計</t>
  </si>
  <si>
    <t>金沢市病院事業特別会計</t>
  </si>
  <si>
    <t>金沢市工業団地造成事業費特別会計</t>
  </si>
  <si>
    <t>一般会計</t>
  </si>
  <si>
    <t>金沢市下水道事業特別会計</t>
  </si>
  <si>
    <t>金沢市中央卸売市場事業特別会計</t>
  </si>
  <si>
    <t>金沢市介護保険費特別会計</t>
  </si>
  <si>
    <t>金沢市公設花き地方卸売市場事業特別会計</t>
  </si>
  <si>
    <t>その他会計（赤字）</t>
  </si>
  <si>
    <t>その他会計（黒字）</t>
  </si>
  <si>
    <t>R01</t>
    <phoneticPr fontId="5"/>
  </si>
  <si>
    <t>R02</t>
    <phoneticPr fontId="5"/>
  </si>
  <si>
    <t>R03</t>
    <phoneticPr fontId="5"/>
  </si>
  <si>
    <t>R04</t>
    <phoneticPr fontId="5"/>
  </si>
  <si>
    <t>R05</t>
    <phoneticPr fontId="5"/>
  </si>
  <si>
    <t>教育福祉施設等再整備積立基金</t>
    <rPh sb="0" eb="2">
      <t>キョウイク</t>
    </rPh>
    <rPh sb="2" eb="4">
      <t>フクシ</t>
    </rPh>
    <rPh sb="4" eb="6">
      <t>シセツ</t>
    </rPh>
    <rPh sb="6" eb="7">
      <t>トウ</t>
    </rPh>
    <rPh sb="7" eb="10">
      <t>サイセイビ</t>
    </rPh>
    <rPh sb="10" eb="14">
      <t>ツミタテキキン</t>
    </rPh>
    <phoneticPr fontId="5"/>
  </si>
  <si>
    <t>文化スポーツ施設再整備積立基金</t>
    <rPh sb="0" eb="2">
      <t>ブンカ</t>
    </rPh>
    <rPh sb="6" eb="8">
      <t>シセツ</t>
    </rPh>
    <rPh sb="8" eb="11">
      <t>サイセイビ</t>
    </rPh>
    <rPh sb="11" eb="13">
      <t>ツミタテ</t>
    </rPh>
    <rPh sb="13" eb="15">
      <t>キキン</t>
    </rPh>
    <phoneticPr fontId="2"/>
  </si>
  <si>
    <t>金沢市福祉活動育成基金</t>
    <rPh sb="0" eb="3">
      <t>カナザワシ</t>
    </rPh>
    <rPh sb="3" eb="7">
      <t>フクシカツドウ</t>
    </rPh>
    <rPh sb="7" eb="9">
      <t>イクセイ</t>
    </rPh>
    <rPh sb="9" eb="11">
      <t>キキン</t>
    </rPh>
    <phoneticPr fontId="2"/>
  </si>
  <si>
    <t>金沢市の文化の人づくり基金</t>
    <rPh sb="0" eb="3">
      <t>カナザワシ</t>
    </rPh>
    <rPh sb="4" eb="6">
      <t>ブンカ</t>
    </rPh>
    <rPh sb="7" eb="8">
      <t>ヒト</t>
    </rPh>
    <rPh sb="11" eb="13">
      <t>キキン</t>
    </rPh>
    <phoneticPr fontId="2"/>
  </si>
  <si>
    <t>市場病院施設再整備積立基金</t>
    <rPh sb="0" eb="2">
      <t>イチバ</t>
    </rPh>
    <rPh sb="2" eb="4">
      <t>ビョウイン</t>
    </rPh>
    <rPh sb="4" eb="6">
      <t>シセツ</t>
    </rPh>
    <rPh sb="6" eb="13">
      <t>サイセイビツミタテキキン</t>
    </rPh>
    <phoneticPr fontId="2"/>
  </si>
  <si>
    <t>-</t>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</si>
  <si>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9">
      <t>イッパンカイケイ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</si>
  <si>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</si>
  <si>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石川県市町村消防賞じゅつ金組合</t>
    <rPh sb="0" eb="3">
      <t>イシカワケン</t>
    </rPh>
    <rPh sb="3" eb="6">
      <t>シチョウソン</t>
    </rPh>
    <rPh sb="6" eb="8">
      <t>ショウボウ</t>
    </rPh>
    <rPh sb="8" eb="9">
      <t>ショウ</t>
    </rPh>
    <rPh sb="12" eb="13">
      <t>カネ</t>
    </rPh>
    <rPh sb="13" eb="15">
      <t>クミアイ</t>
    </rPh>
    <phoneticPr fontId="2"/>
  </si>
  <si>
    <t xml:space="preserve"> (株)金沢商業活性化センター</t>
  </si>
  <si>
    <t xml:space="preserve"> (公財)石川県音楽文化振興事業団</t>
  </si>
  <si>
    <t xml:space="preserve"> (公財)横浜記念金沢の文化創生財団</t>
  </si>
  <si>
    <t>-</t>
    <phoneticPr fontId="2"/>
  </si>
  <si>
    <t xml:space="preserve"> (公財)金沢芸術創造財団</t>
  </si>
  <si>
    <t xml:space="preserve"> (公財)金沢文化振興財団</t>
  </si>
  <si>
    <t xml:space="preserve"> (公財)金沢国際交流財団</t>
  </si>
  <si>
    <t xml:space="preserve"> (公社)金沢職人大学校</t>
  </si>
  <si>
    <t xml:space="preserve"> 公立大学法人金沢美術工芸大学</t>
  </si>
  <si>
    <t xml:space="preserve"> (一財)石川県文化・産業振興基金</t>
  </si>
  <si>
    <t xml:space="preserve"> (公財)金沢コンベンションビューロー</t>
  </si>
  <si>
    <t xml:space="preserve"> (一財)石川県金沢勤労者プラザ</t>
  </si>
  <si>
    <t>(公財)金沢勤労者福祉サービスセンター</t>
  </si>
  <si>
    <t xml:space="preserve"> （一社）石川県金沢食肉公社</t>
  </si>
  <si>
    <t xml:space="preserve"> (公社)金沢ボランティア大学校</t>
  </si>
  <si>
    <t xml:space="preserve"> (公財)金沢市スポーツ事業団</t>
  </si>
  <si>
    <t xml:space="preserve"> (公財)金沢健康福祉財団</t>
    <rPh sb="7" eb="9">
      <t>ケンコウ</t>
    </rPh>
    <rPh sb="9" eb="11">
      <t>フクシ</t>
    </rPh>
    <rPh sb="11" eb="13">
      <t>ザイダン</t>
    </rPh>
    <phoneticPr fontId="10"/>
  </si>
  <si>
    <t xml:space="preserve"> (一財)石川県県民ふれあい公社</t>
  </si>
  <si>
    <t xml:space="preserve"> (公財)金沢子ども科学財団</t>
  </si>
  <si>
    <t xml:space="preserve"> (公財)金沢市水道サービス公社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</si>
</sst>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396A-4C41-9C64-80DC64DF19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68911</c:v>
                </c:pt>
                <c:pt idx="1">
                  <c:v>57067</c:v>
                </c:pt>
                <c:pt idx="2">
                  <c:v>77149</c:v>
                </c:pt>
                <c:pt idx="3">
                  <c:v>80396</c:v>
                </c:pt>
                <c:pt idx="4">
                  <c:v>66250</c:v>
                </c:pt>
              </c:numCache>
            </c:numRef>
          </c:val>
          <c:smooth val="0"/>
          <c:extLst>
            <c:ext xmlns:c16="http://schemas.microsoft.com/office/drawing/2014/chart" uri="{C3380CC4-5D6E-409C-BE32-E72D297353CC}">
              <c16:uniqueId val="{00000001-396A-4C41-9C64-80DC64DF19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1.69</c:v>
                </c:pt>
                <c:pt idx="1">
                  <c:v>3.36</c:v>
                </c:pt>
                <c:pt idx="2">
                  <c:v>4.3</c:v>
                </c:pt>
                <c:pt idx="3">
                  <c:v>4.13</c:v>
                </c:pt>
                <c:pt idx="4">
                  <c:v>3.98</c:v>
                </c:pt>
              </c:numCache>
            </c:numRef>
          </c:val>
          <c:extLst>
            <c:ext xmlns:c16="http://schemas.microsoft.com/office/drawing/2014/chart" uri="{C3380CC4-5D6E-409C-BE32-E72D297353CC}">
              <c16:uniqueId val="{00000000-BEBF-476B-80CD-C177C48DBA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2.57</c:v>
                </c:pt>
                <c:pt idx="1">
                  <c:v>2.4</c:v>
                </c:pt>
                <c:pt idx="2">
                  <c:v>2.25</c:v>
                </c:pt>
                <c:pt idx="3">
                  <c:v>6.54</c:v>
                </c:pt>
                <c:pt idx="4">
                  <c:v>6</c:v>
                </c:pt>
              </c:numCache>
            </c:numRef>
          </c:val>
          <c:extLst>
            <c:ext xmlns:c16="http://schemas.microsoft.com/office/drawing/2014/chart" uri="{C3380CC4-5D6E-409C-BE32-E72D297353CC}">
              <c16:uniqueId val="{00000001-BEBF-476B-80CD-C177C48DBA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0.18</c:v>
                </c:pt>
                <c:pt idx="1">
                  <c:v>3.04</c:v>
                </c:pt>
                <c:pt idx="2">
                  <c:v>2.12</c:v>
                </c:pt>
                <c:pt idx="3">
                  <c:v>5.48</c:v>
                </c:pt>
                <c:pt idx="4">
                  <c:v>-0.09</c:v>
                </c:pt>
              </c:numCache>
            </c:numRef>
          </c:val>
          <c:smooth val="0"/>
          <c:extLst>
            <c:ext xmlns:c16="http://schemas.microsoft.com/office/drawing/2014/chart" uri="{C3380CC4-5D6E-409C-BE32-E72D297353CC}">
              <c16:uniqueId val="{00000002-BEBF-476B-80CD-C177C48DBA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7.46</c:v>
                </c:pt>
                <c:pt idx="2">
                  <c:v>#N/A</c:v>
                </c:pt>
                <c:pt idx="3">
                  <c:v>6.08</c:v>
                </c:pt>
                <c:pt idx="4">
                  <c:v>#N/A</c:v>
                </c:pt>
                <c:pt idx="5">
                  <c:v>5.74</c:v>
                </c:pt>
                <c:pt idx="6">
                  <c:v>#N/A</c:v>
                </c:pt>
                <c:pt idx="7">
                  <c:v>0.71</c:v>
                </c:pt>
                <c:pt idx="8">
                  <c:v>#N/A</c:v>
                </c:pt>
                <c:pt idx="9">
                  <c:v>0.84</c:v>
                </c:pt>
              </c:numCache>
            </c:numRef>
          </c:val>
          <c:extLst>
            <c:ext xmlns:c16="http://schemas.microsoft.com/office/drawing/2014/chart" uri="{C3380CC4-5D6E-409C-BE32-E72D297353CC}">
              <c16:uniqueId val="{00000000-B33A-4219-AB8D-66C78885EE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3A-4219-AB8D-66C78885EE06}"/>
            </c:ext>
          </c:extLst>
        </c:ser>
        <c:ser>
          <c:idx val="2"/>
          <c:order val="2"/>
          <c:tx>
            <c:strRef>
              <c:f>データシート!$A$29</c:f>
              <c:strCache>
                <c:ptCount val="1"/>
                <c:pt idx="0">
                  <c:v>金沢市公設花き地方卸売市場事業特別会計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0.28000000000000003</c:v>
                </c:pt>
                <c:pt idx="2">
                  <c:v>#N/A</c:v>
                </c:pt>
                <c:pt idx="3">
                  <c:v>0.28999999999999998</c:v>
                </c:pt>
                <c:pt idx="4">
                  <c:v>#N/A</c:v>
                </c:pt>
                <c:pt idx="5">
                  <c:v>0.28999999999999998</c:v>
                </c:pt>
                <c:pt idx="6">
                  <c:v>#N/A</c:v>
                </c:pt>
                <c:pt idx="7">
                  <c:v>0.3</c:v>
                </c:pt>
                <c:pt idx="8">
                  <c:v>#N/A</c:v>
                </c:pt>
                <c:pt idx="9">
                  <c:v>0.31</c:v>
                </c:pt>
              </c:numCache>
            </c:numRef>
          </c:val>
          <c:extLst>
            <c:ext xmlns:c16="http://schemas.microsoft.com/office/drawing/2014/chart" uri="{C3380CC4-5D6E-409C-BE32-E72D297353CC}">
              <c16:uniqueId val="{00000002-B33A-4219-AB8D-66C78885EE06}"/>
            </c:ext>
          </c:extLst>
        </c:ser>
        <c:ser>
          <c:idx val="3"/>
          <c:order val="3"/>
          <c:tx>
            <c:strRef>
              <c:f>データシート!$A$30</c:f>
              <c:strCache>
                <c:ptCount val="1"/>
                <c:pt idx="0">
                  <c:v>金沢市介護保険費特別会計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0.86</c:v>
                </c:pt>
                <c:pt idx="2">
                  <c:v>#N/A</c:v>
                </c:pt>
                <c:pt idx="3">
                  <c:v>0.92</c:v>
                </c:pt>
                <c:pt idx="4">
                  <c:v>#N/A</c:v>
                </c:pt>
                <c:pt idx="5">
                  <c:v>0.65</c:v>
                </c:pt>
                <c:pt idx="6">
                  <c:v>#N/A</c:v>
                </c:pt>
                <c:pt idx="7">
                  <c:v>1.02</c:v>
                </c:pt>
                <c:pt idx="8">
                  <c:v>#N/A</c:v>
                </c:pt>
                <c:pt idx="9">
                  <c:v>0.62</c:v>
                </c:pt>
              </c:numCache>
            </c:numRef>
          </c:val>
          <c:extLst>
            <c:ext xmlns:c16="http://schemas.microsoft.com/office/drawing/2014/chart" uri="{C3380CC4-5D6E-409C-BE32-E72D297353CC}">
              <c16:uniqueId val="{00000003-B33A-4219-AB8D-66C78885EE06}"/>
            </c:ext>
          </c:extLst>
        </c:ser>
        <c:ser>
          <c:idx val="4"/>
          <c:order val="4"/>
          <c:tx>
            <c:strRef>
              <c:f>データシート!$A$31</c:f>
              <c:strCache>
                <c:ptCount val="1"/>
                <c:pt idx="0">
                  <c:v>金沢市中央卸売市場事業特別会計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1.84</c:v>
                </c:pt>
                <c:pt idx="2">
                  <c:v>#N/A</c:v>
                </c:pt>
                <c:pt idx="3">
                  <c:v>1.78</c:v>
                </c:pt>
                <c:pt idx="4">
                  <c:v>#N/A</c:v>
                </c:pt>
                <c:pt idx="5">
                  <c:v>1.65</c:v>
                </c:pt>
                <c:pt idx="6">
                  <c:v>#N/A</c:v>
                </c:pt>
                <c:pt idx="7">
                  <c:v>1.58</c:v>
                </c:pt>
                <c:pt idx="8">
                  <c:v>#N/A</c:v>
                </c:pt>
                <c:pt idx="9">
                  <c:v>1.6</c:v>
                </c:pt>
              </c:numCache>
            </c:numRef>
          </c:val>
          <c:extLst>
            <c:ext xmlns:c16="http://schemas.microsoft.com/office/drawing/2014/chart" uri="{C3380CC4-5D6E-409C-BE32-E72D297353CC}">
              <c16:uniqueId val="{00000004-B33A-4219-AB8D-66C78885EE06}"/>
            </c:ext>
          </c:extLst>
        </c:ser>
        <c:ser>
          <c:idx val="5"/>
          <c:order val="5"/>
          <c:tx>
            <c:strRef>
              <c:f>データシート!$A$32</c:f>
              <c:strCache>
                <c:ptCount val="1"/>
                <c:pt idx="0">
                  <c:v>金沢市下水道事業特別会計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3.9</c:v>
                </c:pt>
                <c:pt idx="2">
                  <c:v>#N/A</c:v>
                </c:pt>
                <c:pt idx="3">
                  <c:v>3.13</c:v>
                </c:pt>
                <c:pt idx="4">
                  <c:v>#N/A</c:v>
                </c:pt>
                <c:pt idx="5">
                  <c:v>3.12</c:v>
                </c:pt>
                <c:pt idx="6">
                  <c:v>#N/A</c:v>
                </c:pt>
                <c:pt idx="7">
                  <c:v>3</c:v>
                </c:pt>
                <c:pt idx="8">
                  <c:v>#N/A</c:v>
                </c:pt>
                <c:pt idx="9">
                  <c:v>2.5499999999999998</c:v>
                </c:pt>
              </c:numCache>
            </c:numRef>
          </c:val>
          <c:extLst>
            <c:ext xmlns:c16="http://schemas.microsoft.com/office/drawing/2014/chart" uri="{C3380CC4-5D6E-409C-BE32-E72D297353CC}">
              <c16:uniqueId val="{00000005-B33A-4219-AB8D-66C78885EE0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1.66</c:v>
                </c:pt>
                <c:pt idx="2">
                  <c:v>#N/A</c:v>
                </c:pt>
                <c:pt idx="3">
                  <c:v>3.3</c:v>
                </c:pt>
                <c:pt idx="4">
                  <c:v>#N/A</c:v>
                </c:pt>
                <c:pt idx="5">
                  <c:v>4.24</c:v>
                </c:pt>
                <c:pt idx="6">
                  <c:v>#N/A</c:v>
                </c:pt>
                <c:pt idx="7">
                  <c:v>4.08</c:v>
                </c:pt>
                <c:pt idx="8">
                  <c:v>#N/A</c:v>
                </c:pt>
                <c:pt idx="9">
                  <c:v>3.96</c:v>
                </c:pt>
              </c:numCache>
            </c:numRef>
          </c:val>
          <c:extLst>
            <c:ext xmlns:c16="http://schemas.microsoft.com/office/drawing/2014/chart" uri="{C3380CC4-5D6E-409C-BE32-E72D297353CC}">
              <c16:uniqueId val="{00000006-B33A-4219-AB8D-66C78885EE06}"/>
            </c:ext>
          </c:extLst>
        </c:ser>
        <c:ser>
          <c:idx val="7"/>
          <c:order val="7"/>
          <c:tx>
            <c:strRef>
              <c:f>データシート!$A$34</c:f>
              <c:strCache>
                <c:ptCount val="1"/>
                <c:pt idx="0">
                  <c:v>金沢市工業団地造成事業費特別会計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1.62</c:v>
                </c:pt>
                <c:pt idx="6">
                  <c:v>#N/A</c:v>
                </c:pt>
                <c:pt idx="7">
                  <c:v>4.22</c:v>
                </c:pt>
                <c:pt idx="8">
                  <c:v>#N/A</c:v>
                </c:pt>
                <c:pt idx="9">
                  <c:v>5.16</c:v>
                </c:pt>
              </c:numCache>
            </c:numRef>
          </c:val>
          <c:extLst>
            <c:ext xmlns:c16="http://schemas.microsoft.com/office/drawing/2014/chart" uri="{C3380CC4-5D6E-409C-BE32-E72D297353CC}">
              <c16:uniqueId val="{00000007-B33A-4219-AB8D-66C78885EE06}"/>
            </c:ext>
          </c:extLst>
        </c:ser>
        <c:ser>
          <c:idx val="8"/>
          <c:order val="8"/>
          <c:tx>
            <c:strRef>
              <c:f>データシート!$A$35</c:f>
              <c:strCache>
                <c:ptCount val="1"/>
                <c:pt idx="0">
                  <c:v>金沢市病院事業特別会計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3.24</c:v>
                </c:pt>
                <c:pt idx="2">
                  <c:v>#N/A</c:v>
                </c:pt>
                <c:pt idx="3">
                  <c:v>4.5</c:v>
                </c:pt>
                <c:pt idx="4">
                  <c:v>#N/A</c:v>
                </c:pt>
                <c:pt idx="5">
                  <c:v>5.24</c:v>
                </c:pt>
                <c:pt idx="6">
                  <c:v>#N/A</c:v>
                </c:pt>
                <c:pt idx="7">
                  <c:v>5.71</c:v>
                </c:pt>
                <c:pt idx="8">
                  <c:v>#N/A</c:v>
                </c:pt>
                <c:pt idx="9">
                  <c:v>5.51</c:v>
                </c:pt>
              </c:numCache>
            </c:numRef>
          </c:val>
          <c:extLst>
            <c:ext xmlns:c16="http://schemas.microsoft.com/office/drawing/2014/chart" uri="{C3380CC4-5D6E-409C-BE32-E72D297353CC}">
              <c16:uniqueId val="{00000008-B33A-4219-AB8D-66C78885EE06}"/>
            </c:ext>
          </c:extLst>
        </c:ser>
        <c:ser>
          <c:idx val="9"/>
          <c:order val="9"/>
          <c:tx>
            <c:strRef>
              <c:f>データシート!$A$36</c:f>
              <c:strCache>
                <c:ptCount val="1"/>
                <c:pt idx="0">
                  <c:v>金沢市水道事業特別会計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c:v>
                </c:pt>
                <c:pt idx="2">
                  <c:v>#N/A</c:v>
                </c:pt>
                <c:pt idx="3">
                  <c:v>6.4</c:v>
                </c:pt>
                <c:pt idx="4">
                  <c:v>#N/A</c:v>
                </c:pt>
                <c:pt idx="5">
                  <c:v>6.94</c:v>
                </c:pt>
                <c:pt idx="6">
                  <c:v>#N/A</c:v>
                </c:pt>
                <c:pt idx="7">
                  <c:v>6.31</c:v>
                </c:pt>
                <c:pt idx="8">
                  <c:v>#N/A</c:v>
                </c:pt>
                <c:pt idx="9">
                  <c:v>5.9</c:v>
                </c:pt>
              </c:numCache>
            </c:numRef>
          </c:val>
          <c:extLst>
            <c:ext xmlns:c16="http://schemas.microsoft.com/office/drawing/2014/chart" uri="{C3380CC4-5D6E-409C-BE32-E72D297353CC}">
              <c16:uniqueId val="{00000009-B33A-4219-AB8D-66C78885EE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22202</c:v>
                </c:pt>
                <c:pt idx="5">
                  <c:v>21472</c:v>
                </c:pt>
                <c:pt idx="8">
                  <c:v>22566</c:v>
                </c:pt>
                <c:pt idx="11">
                  <c:v>21475</c:v>
                </c:pt>
                <c:pt idx="14">
                  <c:v>20559</c:v>
                </c:pt>
              </c:numCache>
            </c:numRef>
          </c:val>
          <c:extLst>
            <c:ext xmlns:c16="http://schemas.microsoft.com/office/drawing/2014/chart" uri="{C3380CC4-5D6E-409C-BE32-E72D297353CC}">
              <c16:uniqueId val="{00000000-E0D2-4F7F-9542-409D49DB1F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D2-4F7F-9542-409D49DB1F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108</c:v>
                </c:pt>
                <c:pt idx="3">
                  <c:v>109</c:v>
                </c:pt>
                <c:pt idx="6">
                  <c:v>109</c:v>
                </c:pt>
                <c:pt idx="9">
                  <c:v>193</c:v>
                </c:pt>
                <c:pt idx="12">
                  <c:v>193</c:v>
                </c:pt>
              </c:numCache>
            </c:numRef>
          </c:val>
          <c:extLst>
            <c:ext xmlns:c16="http://schemas.microsoft.com/office/drawing/2014/chart" uri="{C3380CC4-5D6E-409C-BE32-E72D297353CC}">
              <c16:uniqueId val="{00000002-E0D2-4F7F-9542-409D49DB1F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D2-4F7F-9542-409D49DB1F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5521</c:v>
                </c:pt>
                <c:pt idx="3">
                  <c:v>5353</c:v>
                </c:pt>
                <c:pt idx="6">
                  <c:v>5282</c:v>
                </c:pt>
                <c:pt idx="9">
                  <c:v>6304</c:v>
                </c:pt>
                <c:pt idx="12">
                  <c:v>5546</c:v>
                </c:pt>
              </c:numCache>
            </c:numRef>
          </c:val>
          <c:extLst>
            <c:ext xmlns:c16="http://schemas.microsoft.com/office/drawing/2014/chart" uri="{C3380CC4-5D6E-409C-BE32-E72D297353CC}">
              <c16:uniqueId val="{00000004-E0D2-4F7F-9542-409D49DB1F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D2-4F7F-9542-409D49DB1F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D2-4F7F-9542-409D49DB1F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20509</c:v>
                </c:pt>
                <c:pt idx="3">
                  <c:v>20192</c:v>
                </c:pt>
                <c:pt idx="6">
                  <c:v>20785</c:v>
                </c:pt>
                <c:pt idx="9">
                  <c:v>18726</c:v>
                </c:pt>
                <c:pt idx="12">
                  <c:v>18433</c:v>
                </c:pt>
              </c:numCache>
            </c:numRef>
          </c:val>
          <c:extLst>
            <c:ext xmlns:c16="http://schemas.microsoft.com/office/drawing/2014/chart" uri="{C3380CC4-5D6E-409C-BE32-E72D297353CC}">
              <c16:uniqueId val="{00000007-E0D2-4F7F-9542-409D49DB1F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3936</c:v>
                </c:pt>
                <c:pt idx="2">
                  <c:v>#N/A</c:v>
                </c:pt>
                <c:pt idx="3">
                  <c:v>#N/A</c:v>
                </c:pt>
                <c:pt idx="4">
                  <c:v>4182</c:v>
                </c:pt>
                <c:pt idx="5">
                  <c:v>#N/A</c:v>
                </c:pt>
                <c:pt idx="6">
                  <c:v>#N/A</c:v>
                </c:pt>
                <c:pt idx="7">
                  <c:v>3610</c:v>
                </c:pt>
                <c:pt idx="8">
                  <c:v>#N/A</c:v>
                </c:pt>
                <c:pt idx="9">
                  <c:v>#N/A</c:v>
                </c:pt>
                <c:pt idx="10">
                  <c:v>3748</c:v>
                </c:pt>
                <c:pt idx="11">
                  <c:v>#N/A</c:v>
                </c:pt>
                <c:pt idx="12">
                  <c:v>#N/A</c:v>
                </c:pt>
                <c:pt idx="13">
                  <c:v>3613</c:v>
                </c:pt>
                <c:pt idx="14">
                  <c:v>#N/A</c:v>
                </c:pt>
              </c:numCache>
            </c:numRef>
          </c:val>
          <c:smooth val="0"/>
          <c:extLst>
            <c:ext xmlns:c16="http://schemas.microsoft.com/office/drawing/2014/chart" uri="{C3380CC4-5D6E-409C-BE32-E72D297353CC}">
              <c16:uniqueId val="{00000008-E0D2-4F7F-9542-409D49DB1F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186467</c:v>
                </c:pt>
                <c:pt idx="5">
                  <c:v>183192</c:v>
                </c:pt>
                <c:pt idx="8">
                  <c:v>184805</c:v>
                </c:pt>
                <c:pt idx="11">
                  <c:v>180903</c:v>
                </c:pt>
                <c:pt idx="14">
                  <c:v>174287</c:v>
                </c:pt>
              </c:numCache>
            </c:numRef>
          </c:val>
          <c:extLst>
            <c:ext xmlns:c16="http://schemas.microsoft.com/office/drawing/2014/chart" uri="{C3380CC4-5D6E-409C-BE32-E72D297353CC}">
              <c16:uniqueId val="{00000000-1CE4-44AB-B833-D6E0729FE8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51444</c:v>
                </c:pt>
                <c:pt idx="5">
                  <c:v>53156</c:v>
                </c:pt>
                <c:pt idx="8">
                  <c:v>55861</c:v>
                </c:pt>
                <c:pt idx="11">
                  <c:v>57567</c:v>
                </c:pt>
                <c:pt idx="14">
                  <c:v>59389</c:v>
                </c:pt>
              </c:numCache>
            </c:numRef>
          </c:val>
          <c:extLst>
            <c:ext xmlns:c16="http://schemas.microsoft.com/office/drawing/2014/chart" uri="{C3380CC4-5D6E-409C-BE32-E72D297353CC}">
              <c16:uniqueId val="{00000001-1CE4-44AB-B833-D6E0729FE8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16015</c:v>
                </c:pt>
                <c:pt idx="5">
                  <c:v>17308</c:v>
                </c:pt>
                <c:pt idx="8">
                  <c:v>21726</c:v>
                </c:pt>
                <c:pt idx="11">
                  <c:v>40314</c:v>
                </c:pt>
                <c:pt idx="14">
                  <c:v>41884</c:v>
                </c:pt>
              </c:numCache>
            </c:numRef>
          </c:val>
          <c:extLst>
            <c:ext xmlns:c16="http://schemas.microsoft.com/office/drawing/2014/chart" uri="{C3380CC4-5D6E-409C-BE32-E72D297353CC}">
              <c16:uniqueId val="{00000002-1CE4-44AB-B833-D6E0729FE8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E4-44AB-B833-D6E0729FE8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E4-44AB-B833-D6E0729FE8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E4-44AB-B833-D6E0729FE8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16464</c:v>
                </c:pt>
                <c:pt idx="3">
                  <c:v>16480</c:v>
                </c:pt>
                <c:pt idx="6">
                  <c:v>16349</c:v>
                </c:pt>
                <c:pt idx="9">
                  <c:v>16686</c:v>
                </c:pt>
                <c:pt idx="12">
                  <c:v>17034</c:v>
                </c:pt>
              </c:numCache>
            </c:numRef>
          </c:val>
          <c:extLst>
            <c:ext xmlns:c16="http://schemas.microsoft.com/office/drawing/2014/chart" uri="{C3380CC4-5D6E-409C-BE32-E72D297353CC}">
              <c16:uniqueId val="{00000006-1CE4-44AB-B833-D6E0729FE8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CE4-44AB-B833-D6E0729FE8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70503</c:v>
                </c:pt>
                <c:pt idx="3">
                  <c:v>66946</c:v>
                </c:pt>
                <c:pt idx="6">
                  <c:v>63560</c:v>
                </c:pt>
                <c:pt idx="9">
                  <c:v>63124</c:v>
                </c:pt>
                <c:pt idx="12">
                  <c:v>62086</c:v>
                </c:pt>
              </c:numCache>
            </c:numRef>
          </c:val>
          <c:extLst>
            <c:ext xmlns:c16="http://schemas.microsoft.com/office/drawing/2014/chart" uri="{C3380CC4-5D6E-409C-BE32-E72D297353CC}">
              <c16:uniqueId val="{00000008-1CE4-44AB-B833-D6E0729FE8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1606</c:v>
                </c:pt>
                <c:pt idx="3">
                  <c:v>1450</c:v>
                </c:pt>
                <c:pt idx="6">
                  <c:v>2139</c:v>
                </c:pt>
                <c:pt idx="9">
                  <c:v>3088</c:v>
                </c:pt>
                <c:pt idx="12">
                  <c:v>2848</c:v>
                </c:pt>
              </c:numCache>
            </c:numRef>
          </c:val>
          <c:extLst>
            <c:ext xmlns:c16="http://schemas.microsoft.com/office/drawing/2014/chart" uri="{C3380CC4-5D6E-409C-BE32-E72D297353CC}">
              <c16:uniqueId val="{00000009-1CE4-44AB-B833-D6E0729FE8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216595</c:v>
                </c:pt>
                <c:pt idx="3">
                  <c:v>212956</c:v>
                </c:pt>
                <c:pt idx="6">
                  <c:v>215642</c:v>
                </c:pt>
                <c:pt idx="9">
                  <c:v>216940</c:v>
                </c:pt>
                <c:pt idx="12">
                  <c:v>212044</c:v>
                </c:pt>
              </c:numCache>
            </c:numRef>
          </c:val>
          <c:extLst>
            <c:ext xmlns:c16="http://schemas.microsoft.com/office/drawing/2014/chart" uri="{C3380CC4-5D6E-409C-BE32-E72D297353CC}">
              <c16:uniqueId val="{0000000A-1CE4-44AB-B833-D6E0729FE8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51242</c:v>
                </c:pt>
                <c:pt idx="2">
                  <c:v>#N/A</c:v>
                </c:pt>
                <c:pt idx="3">
                  <c:v>#N/A</c:v>
                </c:pt>
                <c:pt idx="4">
                  <c:v>44176</c:v>
                </c:pt>
                <c:pt idx="5">
                  <c:v>#N/A</c:v>
                </c:pt>
                <c:pt idx="6">
                  <c:v>#N/A</c:v>
                </c:pt>
                <c:pt idx="7">
                  <c:v>35298</c:v>
                </c:pt>
                <c:pt idx="8">
                  <c:v>#N/A</c:v>
                </c:pt>
                <c:pt idx="9">
                  <c:v>#N/A</c:v>
                </c:pt>
                <c:pt idx="10">
                  <c:v>21055</c:v>
                </c:pt>
                <c:pt idx="11">
                  <c:v>#N/A</c:v>
                </c:pt>
                <c:pt idx="12">
                  <c:v>#N/A</c:v>
                </c:pt>
                <c:pt idx="13">
                  <c:v>18451</c:v>
                </c:pt>
                <c:pt idx="14">
                  <c:v>#N/A</c:v>
                </c:pt>
              </c:numCache>
            </c:numRef>
          </c:val>
          <c:smooth val="0"/>
          <c:extLst>
            <c:ext xmlns:c16="http://schemas.microsoft.com/office/drawing/2014/chart" uri="{C3380CC4-5D6E-409C-BE32-E72D297353CC}">
              <c16:uniqueId val="{0000000B-1CE4-44AB-B833-D6E0729FE8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2392</c:v>
                </c:pt>
                <c:pt idx="1">
                  <c:v>6851</c:v>
                </c:pt>
                <c:pt idx="2">
                  <c:v>6363</c:v>
                </c:pt>
              </c:numCache>
            </c:numRef>
          </c:val>
          <c:extLst>
            <c:ext xmlns:c16="http://schemas.microsoft.com/office/drawing/2014/chart" uri="{C3380CC4-5D6E-409C-BE32-E72D297353CC}">
              <c16:uniqueId val="{00000000-4AD3-4194-A3F9-53C7B73191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2595</c:v>
                </c:pt>
                <c:pt idx="1">
                  <c:v>2596</c:v>
                </c:pt>
                <c:pt idx="2">
                  <c:v>3112</c:v>
                </c:pt>
              </c:numCache>
            </c:numRef>
          </c:val>
          <c:extLst>
            <c:ext xmlns:c16="http://schemas.microsoft.com/office/drawing/2014/chart" uri="{C3380CC4-5D6E-409C-BE32-E72D297353CC}">
              <c16:uniqueId val="{00000001-4AD3-4194-A3F9-53C7B73191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16717</c:v>
                </c:pt>
                <c:pt idx="1">
                  <c:v>31267</c:v>
                </c:pt>
                <c:pt idx="2">
                  <c:v>31962</c:v>
                </c:pt>
              </c:numCache>
            </c:numRef>
          </c:val>
          <c:extLst>
            <c:ext xmlns:c16="http://schemas.microsoft.com/office/drawing/2014/chart" uri="{C3380CC4-5D6E-409C-BE32-E72D297353CC}">
              <c16:uniqueId val="{00000002-4AD3-4194-A3F9-53C7B73191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444,996
437,846
468.81
210,170,827
202,425,613
4,219,621
106,112,588
211,912,879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類似団体の平均とほぼ同水準であり、今後も歳出削減や徴収率の向上等に取り組み、税財政基盤の強化に努めていく。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161472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161472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類似団体に比べて財政の弾力性、健全性は保たれている。引き続き、扶助費や公債費などの義務的経費の増嵩が予想されることから、行財政改革を徹底し、弾力性の維持に努めていく。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64</xdr:row>
      <xdr:rowOff>58674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3495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133604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5639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64</xdr:row>
      <xdr:rowOff>68326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5639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68326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314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24401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定員の適正化や行政経費の削減、事務事業の見直しに努めてきた結果、類似団体の平均を下回っている。引き続き、行財政改革を徹底し、コストの削減に努めていく。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113081</xdr:rowOff>
    </xdr:from>
    <xdr:to>
      <xdr:col>23</xdr:col>
      <xdr:colOff>133350</xdr:colOff>
      <xdr:row>83</xdr:row>
      <xdr:rowOff>140046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43431"/>
          <a:ext cx="838200" cy="2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13646</xdr:rowOff>
    </xdr:from>
    <xdr:to>
      <xdr:col>19</xdr:col>
      <xdr:colOff>133350</xdr:colOff>
      <xdr:row>83</xdr:row>
      <xdr:rowOff>140046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43996"/>
          <a:ext cx="889000" cy="1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148504</xdr:rowOff>
    </xdr:from>
    <xdr:to>
      <xdr:col>15</xdr:col>
      <xdr:colOff>82550</xdr:colOff>
      <xdr:row>83</xdr:row>
      <xdr:rowOff>13646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5954"/>
          <a:ext cx="889000" cy="20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137271</xdr:rowOff>
    </xdr:from>
    <xdr:to>
      <xdr:col>11</xdr:col>
      <xdr:colOff>31750</xdr:colOff>
      <xdr:row>81</xdr:row>
      <xdr:rowOff>148504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3271"/>
          <a:ext cx="889000" cy="18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62281</xdr:rowOff>
    </xdr:from>
    <xdr:to>
      <xdr:col>23</xdr:col>
      <xdr:colOff>184150</xdr:colOff>
      <xdr:row>83</xdr:row>
      <xdr:rowOff>163881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78808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89246</xdr:rowOff>
    </xdr:from>
    <xdr:to>
      <xdr:col>19</xdr:col>
      <xdr:colOff>184150</xdr:colOff>
      <xdr:row>84</xdr:row>
      <xdr:rowOff>19396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29573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88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134296</xdr:rowOff>
    </xdr:from>
    <xdr:to>
      <xdr:col>15</xdr:col>
      <xdr:colOff>133350</xdr:colOff>
      <xdr:row>83</xdr:row>
      <xdr:rowOff>64446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74623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97704</xdr:rowOff>
    </xdr:from>
    <xdr:to>
      <xdr:col>11</xdr:col>
      <xdr:colOff>82550</xdr:colOff>
      <xdr:row>82</xdr:row>
      <xdr:rowOff>27854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38031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86471</xdr:rowOff>
    </xdr:from>
    <xdr:to>
      <xdr:col>7</xdr:col>
      <xdr:colOff>31750</xdr:colOff>
      <xdr:row>81</xdr:row>
      <xdr:rowOff>16621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26798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国家公務員及び類似団体の平均とほぼ同水準である。引き続き、人事院勧告準拠を基本とし、適正な給与制度運用に努めていく。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98778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318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98778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85372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85372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組織の簡素化や民間委託化の推進等により定員の適正化に努めてきた結果、類似団体の平均を大きく下回っている。今後も事務事業の見直し等により、職員定数の適正化に努めていく。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60</xdr:row>
      <xdr:rowOff>13335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641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148590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4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124460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279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68156</xdr:rowOff>
    </xdr:from>
    <xdr:to>
      <xdr:col>68</xdr:col>
      <xdr:colOff>152400</xdr:colOff>
      <xdr:row>59</xdr:row>
      <xdr:rowOff>112395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837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61595</xdr:rowOff>
    </xdr:from>
    <xdr:to>
      <xdr:col>68</xdr:col>
      <xdr:colOff>203200</xdr:colOff>
      <xdr:row>59</xdr:row>
      <xdr:rowOff>163195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17356</xdr:rowOff>
    </xdr:from>
    <xdr:to>
      <xdr:col>64</xdr:col>
      <xdr:colOff>152400</xdr:colOff>
      <xdr:row>59</xdr:row>
      <xdr:rowOff>118956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129133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類似団体の平均値を下回っており、地方債償還の進捗等により減少している。今後も中期財政計画の実践により、繰上償還の実施や地方債の新規発行抑制等による財政基盤の強化に努めていく。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70696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045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78740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110913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3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41</xdr:row>
      <xdr:rowOff>27940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689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類似団体の平均を上回っているが、地方債現在高の減等により、減少している。今後も中期財政計画の実践により、繰上償還の実施や地方債の新規発行抑制等による財政基盤の強化に努めていく。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74320</xdr:rowOff>
    </xdr:from>
    <xdr:to>
      <xdr:col>81</xdr:col>
      <xdr:colOff>44450</xdr:colOff>
      <xdr:row>15</xdr:row>
      <xdr:rowOff>107137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46070"/>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107137</xdr:rowOff>
    </xdr:from>
    <xdr:to>
      <xdr:col>77</xdr:col>
      <xdr:colOff>44450</xdr:colOff>
      <xdr:row>16</xdr:row>
      <xdr:rowOff>83363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78887"/>
          <a:ext cx="8890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83363</xdr:rowOff>
    </xdr:from>
    <xdr:to>
      <xdr:col>72</xdr:col>
      <xdr:colOff>203200</xdr:colOff>
      <xdr:row>17</xdr:row>
      <xdr:rowOff>28702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826563"/>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28702</xdr:rowOff>
    </xdr:from>
    <xdr:to>
      <xdr:col>68</xdr:col>
      <xdr:colOff>152400</xdr:colOff>
      <xdr:row>17</xdr:row>
      <xdr:rowOff>120396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94335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23520</xdr:rowOff>
    </xdr:from>
    <xdr:to>
      <xdr:col>81</xdr:col>
      <xdr:colOff>95250</xdr:colOff>
      <xdr:row>15</xdr:row>
      <xdr:rowOff>125120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167047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56337</xdr:rowOff>
    </xdr:from>
    <xdr:to>
      <xdr:col>77</xdr:col>
      <xdr:colOff>95250</xdr:colOff>
      <xdr:row>15</xdr:row>
      <xdr:rowOff>157937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142714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14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32563</xdr:rowOff>
    </xdr:from>
    <xdr:to>
      <xdr:col>73</xdr:col>
      <xdr:colOff>44450</xdr:colOff>
      <xdr:row>16</xdr:row>
      <xdr:rowOff>134163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118940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149352</xdr:rowOff>
    </xdr:from>
    <xdr:to>
      <xdr:col>68</xdr:col>
      <xdr:colOff>203200</xdr:colOff>
      <xdr:row>17</xdr:row>
      <xdr:rowOff>79502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64279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69596</xdr:rowOff>
    </xdr:from>
    <xdr:to>
      <xdr:col>64</xdr:col>
      <xdr:colOff>152400</xdr:colOff>
      <xdr:row>17</xdr:row>
      <xdr:rowOff>171196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155973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444,996
437,846
468.81
210,170,827
202,425,613
4,219,621
106,112,588
211,912,879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職員定員適正化計画の実践により、類似団体の平均を大きく下回っている。引き続き事務事業の見直し等に努め、職員定数の適正化を図っていく。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34</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1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18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を上回っているが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各種物価高騰の影響を受けつつも積極的な業務改善等の実践により、前年度から横ばいで推移している。</a:t>
          </a:r>
          <a:r>
            <a:rPr kumimoji="1" lang="ja-JP" altLang="ja-JP" sz="1100">
              <a:solidFill>
                <a:schemeClr val="dk1"/>
              </a:solidFill>
              <a:effectLst/>
              <a:latin typeface="+mn-lt"/>
              <a:ea typeface="+mn-ea"/>
              <a:cs typeface="+mn-cs"/>
            </a:rPr>
            <a:t>引き続き行財政改革を徹底し、事務事業の見直し等によりコストの低減に努めていく。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43180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29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18</xdr:row>
      <xdr:rowOff>43180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37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17</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3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30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私立保育所等運営費補助や生活保護費等の増により、扶助費に係る経常収支比率は上昇傾向にあるものの、依然として類似団体の平均を下回っている。今後も適正な資格審査等に努めることにより、財政を圧迫する上昇傾向に歯止めをかけるよう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56</xdr:row>
      <xdr:rowOff>34472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050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75293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85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9978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85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97065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39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類似団体の平均を下回っているものの、</a:t>
          </a:r>
          <a:r>
            <a:rPr kumimoji="1" lang="ja-JP" altLang="en-US" sz="1100">
              <a:solidFill>
                <a:schemeClr val="dk1"/>
              </a:solidFill>
              <a:effectLst/>
              <a:latin typeface="+mn-lt"/>
              <a:ea typeface="+mn-ea"/>
              <a:cs typeface="+mn-cs"/>
            </a:rPr>
            <a:t>下水道事業特別会計や</a:t>
          </a:r>
          <a:r>
            <a:rPr kumimoji="1" lang="ja-JP" altLang="ja-JP" sz="1100">
              <a:solidFill>
                <a:schemeClr val="dk1"/>
              </a:solidFill>
              <a:effectLst/>
              <a:latin typeface="+mn-lt"/>
              <a:ea typeface="+mn-ea"/>
              <a:cs typeface="+mn-cs"/>
            </a:rPr>
            <a:t>後期高齢者医療費特別会計</a:t>
          </a:r>
          <a:r>
            <a:rPr kumimoji="1" lang="ja-JP" altLang="en-US" sz="1100">
              <a:solidFill>
                <a:schemeClr val="dk1"/>
              </a:solidFill>
              <a:effectLst/>
              <a:latin typeface="+mn-lt"/>
              <a:ea typeface="+mn-ea"/>
              <a:cs typeface="+mn-cs"/>
            </a:rPr>
            <a:t>への繰出金の増などにより増加傾向にある。今後も経費の節減や独立採算の原則に立ち返った適正な料金設定により、税収を主な財源とする普通会計の負担額を減らしていくよう努める。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7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120650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類似団体の平均を上回っているが、ほぼ横ばいとなっている。</a:t>
          </a:r>
          <a:r>
            <a:rPr kumimoji="1" lang="ja-JP" altLang="en-US" sz="1100">
              <a:solidFill>
                <a:schemeClr val="dk1"/>
              </a:solidFill>
              <a:effectLst/>
              <a:latin typeface="+mn-lt"/>
              <a:ea typeface="+mn-ea"/>
              <a:cs typeface="+mn-cs"/>
            </a:rPr>
            <a:t>今後も補助対象経費の明確化や交付要件の厳格化、目的に応じた期間の設定に努めるとともに、交付団体や市民生活への影響に十分配慮しながら、効果的で持続可能なものとなるよう各種補助制度や事業の見直しを進め、経費の縮減</a:t>
          </a:r>
          <a:r>
            <a:rPr kumimoji="1" lang="ja-JP" altLang="ja-JP" sz="110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208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147574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3556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41419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146575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11701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国の景気対策に積極的に呼応してきたため、類似団体平均を上回っているが、財源措置のある地方債の発行に努めていることから、実際の負担となるのは約４割である。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年度より中期財政計画を策定し、繰上償還や地方債の新規発行抑制に取り組んできており、地方債現在高は平成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年度から減少傾向に転じている。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27939</xdr:rowOff>
    </xdr:from>
    <xdr:to>
      <xdr:col>24</xdr:col>
      <xdr:colOff>25400</xdr:colOff>
      <xdr:row>78</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01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1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79</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162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類似団体の平均を下回っているが、引き続き行財政改革を徹底し、事務事業の見直し等によりコストの低減に努めていく。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121285</xdr:rowOff>
    </xdr:from>
    <xdr:to>
      <xdr:col>82</xdr:col>
      <xdr:colOff>107950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37135"/>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36212</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8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121285</xdr:rowOff>
    </xdr:from>
    <xdr:to>
      <xdr:col>82</xdr:col>
      <xdr:colOff>196850</xdr:colOff>
      <xdr:row>73</xdr:row>
      <xdr:rowOff>121285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37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64135</xdr:rowOff>
    </xdr:from>
    <xdr:to>
      <xdr:col>82</xdr:col>
      <xdr:colOff>107950</xdr:colOff>
      <xdr:row>75</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75143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29845</xdr:rowOff>
    </xdr:from>
    <xdr:to>
      <xdr:col>78</xdr:col>
      <xdr:colOff>69850</xdr:colOff>
      <xdr:row>74</xdr:row>
      <xdr:rowOff>64135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54569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1905</xdr:rowOff>
    </xdr:from>
    <xdr:to>
      <xdr:col>78</xdr:col>
      <xdr:colOff>120650</xdr:colOff>
      <xdr:row>76</xdr:row>
      <xdr:rowOff>103505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88282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29845</xdr:rowOff>
    </xdr:from>
    <xdr:to>
      <xdr:col>73</xdr:col>
      <xdr:colOff>180975</xdr:colOff>
      <xdr:row>74</xdr:row>
      <xdr:rowOff>64135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54569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7620</xdr:rowOff>
    </xdr:from>
    <xdr:to>
      <xdr:col>74</xdr:col>
      <xdr:colOff>31750</xdr:colOff>
      <xdr:row>75</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93997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41275</xdr:rowOff>
    </xdr:from>
    <xdr:to>
      <xdr:col>69</xdr:col>
      <xdr:colOff>92075</xdr:colOff>
      <xdr:row>74</xdr:row>
      <xdr:rowOff>64135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728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19050</xdr:rowOff>
    </xdr:from>
    <xdr:to>
      <xdr:col>69</xdr:col>
      <xdr:colOff>142875</xdr:colOff>
      <xdr:row>76</xdr:row>
      <xdr:rowOff>120650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105427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xdr:rowOff>
    </xdr:from>
    <xdr:to>
      <xdr:col>78</xdr:col>
      <xdr:colOff>120650</xdr:colOff>
      <xdr:row>74</xdr:row>
      <xdr:rowOff>114935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125112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150495</xdr:rowOff>
    </xdr:from>
    <xdr:to>
      <xdr:col>74</xdr:col>
      <xdr:colOff>31750</xdr:colOff>
      <xdr:row>73</xdr:row>
      <xdr:rowOff>80645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90822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2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13335</xdr:rowOff>
    </xdr:from>
    <xdr:to>
      <xdr:col>69</xdr:col>
      <xdr:colOff>142875</xdr:colOff>
      <xdr:row>74</xdr:row>
      <xdr:rowOff>114935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125112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161925</xdr:rowOff>
    </xdr:from>
    <xdr:to>
      <xdr:col>65</xdr:col>
      <xdr:colOff>53975</xdr:colOff>
      <xdr:row>74</xdr:row>
      <xdr:rowOff>92075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102252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130357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120180</xdr:rowOff>
    </xdr:from>
    <xdr:to>
      <xdr:col>29</xdr:col>
      <xdr:colOff>127000</xdr:colOff>
      <xdr:row>20</xdr:row>
      <xdr:rowOff>22149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25355"/>
          <a:ext cx="647700" cy="7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22149</xdr:rowOff>
    </xdr:from>
    <xdr:to>
      <xdr:col>26</xdr:col>
      <xdr:colOff>50800</xdr:colOff>
      <xdr:row>20</xdr:row>
      <xdr:rowOff>42418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98774"/>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42418</xdr:rowOff>
    </xdr:from>
    <xdr:to>
      <xdr:col>22</xdr:col>
      <xdr:colOff>114300</xdr:colOff>
      <xdr:row>20</xdr:row>
      <xdr:rowOff>81051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19043"/>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81051</xdr:rowOff>
    </xdr:from>
    <xdr:to>
      <xdr:col>18</xdr:col>
      <xdr:colOff>177800</xdr:colOff>
      <xdr:row>20</xdr:row>
      <xdr:rowOff>91491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57676"/>
          <a:ext cx="698500" cy="1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69380</xdr:rowOff>
    </xdr:from>
    <xdr:to>
      <xdr:col>29</xdr:col>
      <xdr:colOff>177800</xdr:colOff>
      <xdr:row>19</xdr:row>
      <xdr:rowOff>170980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74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149407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142799</xdr:rowOff>
    </xdr:from>
    <xdr:to>
      <xdr:col>26</xdr:col>
      <xdr:colOff>101600</xdr:colOff>
      <xdr:row>20</xdr:row>
      <xdr:rowOff>72949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4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57726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3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163068</xdr:rowOff>
    </xdr:from>
    <xdr:to>
      <xdr:col>22</xdr:col>
      <xdr:colOff>165100</xdr:colOff>
      <xdr:row>20</xdr:row>
      <xdr:rowOff>93218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6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77995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30251</xdr:rowOff>
    </xdr:from>
    <xdr:to>
      <xdr:col>19</xdr:col>
      <xdr:colOff>38100</xdr:colOff>
      <xdr:row>20</xdr:row>
      <xdr:rowOff>131851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0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116628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40691</xdr:rowOff>
    </xdr:from>
    <xdr:to>
      <xdr:col>15</xdr:col>
      <xdr:colOff>101600</xdr:colOff>
      <xdr:row>20</xdr:row>
      <xdr:rowOff>142291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1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127068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0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245872</xdr:rowOff>
    </xdr:from>
    <xdr:to>
      <xdr:col>29</xdr:col>
      <xdr:colOff>127000</xdr:colOff>
      <xdr:row>35</xdr:row>
      <xdr:rowOff>255816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56222"/>
          <a:ext cx="6477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245872</xdr:rowOff>
    </xdr:from>
    <xdr:to>
      <xdr:col>26</xdr:col>
      <xdr:colOff>50800</xdr:colOff>
      <xdr:row>35</xdr:row>
      <xdr:rowOff>258559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56222"/>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211849</xdr:rowOff>
    </xdr:from>
    <xdr:to>
      <xdr:col>22</xdr:col>
      <xdr:colOff>114300</xdr:colOff>
      <xdr:row>35</xdr:row>
      <xdr:rowOff>258559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22199"/>
          <a:ext cx="698500" cy="46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211849</xdr:rowOff>
    </xdr:from>
    <xdr:to>
      <xdr:col>18</xdr:col>
      <xdr:colOff>177800</xdr:colOff>
      <xdr:row>35</xdr:row>
      <xdr:rowOff>233604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22199"/>
          <a:ext cx="698500" cy="2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205016</xdr:rowOff>
    </xdr:from>
    <xdr:to>
      <xdr:col>29</xdr:col>
      <xdr:colOff>177800</xdr:colOff>
      <xdr:row>35</xdr:row>
      <xdr:rowOff>306616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1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177093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8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195072</xdr:rowOff>
    </xdr:from>
    <xdr:to>
      <xdr:col>26</xdr:col>
      <xdr:colOff>101600</xdr:colOff>
      <xdr:row>35</xdr:row>
      <xdr:rowOff>296672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0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281449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9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207759</xdr:rowOff>
    </xdr:from>
    <xdr:to>
      <xdr:col>22</xdr:col>
      <xdr:colOff>165100</xdr:colOff>
      <xdr:row>35</xdr:row>
      <xdr:rowOff>309359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1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294136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0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161049</xdr:rowOff>
    </xdr:from>
    <xdr:to>
      <xdr:col>19</xdr:col>
      <xdr:colOff>38100</xdr:colOff>
      <xdr:row>35</xdr:row>
      <xdr:rowOff>262649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1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247426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5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182804</xdr:rowOff>
    </xdr:from>
    <xdr:to>
      <xdr:col>15</xdr:col>
      <xdr:colOff>101600</xdr:colOff>
      <xdr:row>35</xdr:row>
      <xdr:rowOff>284404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9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269181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7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444,996
437,846
468.81
210,170,827
202,425,613
4,219,621
106,112,588
211,912,879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104801</xdr:rowOff>
    </xdr:from>
    <xdr:to>
      <xdr:col>24</xdr:col>
      <xdr:colOff>63500</xdr:colOff>
      <xdr:row>38</xdr:row>
      <xdr:rowOff>164884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19901"/>
          <a:ext cx="8382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164884</xdr:rowOff>
    </xdr:from>
    <xdr:to>
      <xdr:col>19</xdr:col>
      <xdr:colOff>177800</xdr:colOff>
      <xdr:row>38</xdr:row>
      <xdr:rowOff>167246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7998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167246</xdr:rowOff>
    </xdr:from>
    <xdr:to>
      <xdr:col>15</xdr:col>
      <xdr:colOff>50800</xdr:colOff>
      <xdr:row>39</xdr:row>
      <xdr:rowOff>37287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82346"/>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37287</xdr:rowOff>
    </xdr:from>
    <xdr:to>
      <xdr:col>10</xdr:col>
      <xdr:colOff>114300</xdr:colOff>
      <xdr:row>39</xdr:row>
      <xdr:rowOff>108153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23837"/>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54001</xdr:rowOff>
    </xdr:from>
    <xdr:to>
      <xdr:col>24</xdr:col>
      <xdr:colOff>114300</xdr:colOff>
      <xdr:row>38</xdr:row>
      <xdr:rowOff>155601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32428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114084</xdr:rowOff>
    </xdr:from>
    <xdr:to>
      <xdr:col>20</xdr:col>
      <xdr:colOff>38100</xdr:colOff>
      <xdr:row>39</xdr:row>
      <xdr:rowOff>44234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2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35361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116446</xdr:rowOff>
    </xdr:from>
    <xdr:to>
      <xdr:col>15</xdr:col>
      <xdr:colOff>101600</xdr:colOff>
      <xdr:row>39</xdr:row>
      <xdr:rowOff>46596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37723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157937</xdr:rowOff>
    </xdr:from>
    <xdr:to>
      <xdr:col>10</xdr:col>
      <xdr:colOff>165100</xdr:colOff>
      <xdr:row>39</xdr:row>
      <xdr:rowOff>88087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79214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6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57353</xdr:rowOff>
    </xdr:from>
    <xdr:to>
      <xdr:col>6</xdr:col>
      <xdr:colOff>38100</xdr:colOff>
      <xdr:row>39</xdr:row>
      <xdr:rowOff>158953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150080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23898</xdr:rowOff>
    </xdr:from>
    <xdr:to>
      <xdr:col>24</xdr:col>
      <xdr:colOff>63500</xdr:colOff>
      <xdr:row>53</xdr:row>
      <xdr:rowOff>96234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10748"/>
          <a:ext cx="8382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23898</xdr:rowOff>
    </xdr:from>
    <xdr:to>
      <xdr:col>19</xdr:col>
      <xdr:colOff>177800</xdr:colOff>
      <xdr:row>54</xdr:row>
      <xdr:rowOff>31638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10748"/>
          <a:ext cx="889000" cy="17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31638</xdr:rowOff>
    </xdr:from>
    <xdr:to>
      <xdr:col>15</xdr:col>
      <xdr:colOff>50800</xdr:colOff>
      <xdr:row>55</xdr:row>
      <xdr:rowOff>165858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89938"/>
          <a:ext cx="889000" cy="30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165858</xdr:rowOff>
    </xdr:from>
    <xdr:to>
      <xdr:col>10</xdr:col>
      <xdr:colOff>114300</xdr:colOff>
      <xdr:row>57</xdr:row>
      <xdr:rowOff>25955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95608"/>
          <a:ext cx="889000" cy="2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45434</xdr:rowOff>
    </xdr:from>
    <xdr:to>
      <xdr:col>24</xdr:col>
      <xdr:colOff>114300</xdr:colOff>
      <xdr:row>53</xdr:row>
      <xdr:rowOff>147034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68311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144548</xdr:rowOff>
    </xdr:from>
    <xdr:to>
      <xdr:col>20</xdr:col>
      <xdr:colOff>38100</xdr:colOff>
      <xdr:row>53</xdr:row>
      <xdr:rowOff>74698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91225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83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152288</xdr:rowOff>
    </xdr:from>
    <xdr:to>
      <xdr:col>15</xdr:col>
      <xdr:colOff>101600</xdr:colOff>
      <xdr:row>54</xdr:row>
      <xdr:rowOff>82438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98965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115058</xdr:rowOff>
    </xdr:from>
    <xdr:to>
      <xdr:col>10</xdr:col>
      <xdr:colOff>165100</xdr:colOff>
      <xdr:row>56</xdr:row>
      <xdr:rowOff>45208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61735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2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146605</xdr:rowOff>
    </xdr:from>
    <xdr:to>
      <xdr:col>6</xdr:col>
      <xdr:colOff>38100</xdr:colOff>
      <xdr:row>57</xdr:row>
      <xdr:rowOff>76755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93282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38385</xdr:rowOff>
    </xdr:from>
    <xdr:to>
      <xdr:col>24</xdr:col>
      <xdr:colOff>63500</xdr:colOff>
      <xdr:row>76</xdr:row>
      <xdr:rowOff>133665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68585"/>
          <a:ext cx="838200" cy="9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38385</xdr:rowOff>
    </xdr:from>
    <xdr:to>
      <xdr:col>19</xdr:col>
      <xdr:colOff>177800</xdr:colOff>
      <xdr:row>76</xdr:row>
      <xdr:rowOff>63897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68585"/>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61153</xdr:rowOff>
    </xdr:from>
    <xdr:to>
      <xdr:col>15</xdr:col>
      <xdr:colOff>50800</xdr:colOff>
      <xdr:row>76</xdr:row>
      <xdr:rowOff>63897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9135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61153</xdr:rowOff>
    </xdr:from>
    <xdr:to>
      <xdr:col>10</xdr:col>
      <xdr:colOff>114300</xdr:colOff>
      <xdr:row>77</xdr:row>
      <xdr:rowOff>25766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91353"/>
          <a:ext cx="889000" cy="1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82865</xdr:rowOff>
    </xdr:from>
    <xdr:to>
      <xdr:col>24</xdr:col>
      <xdr:colOff>114300</xdr:colOff>
      <xdr:row>77</xdr:row>
      <xdr:rowOff>13015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61292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9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159035</xdr:rowOff>
    </xdr:from>
    <xdr:to>
      <xdr:col>20</xdr:col>
      <xdr:colOff>38100</xdr:colOff>
      <xdr:row>76</xdr:row>
      <xdr:rowOff>89185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80312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13097</xdr:rowOff>
    </xdr:from>
    <xdr:to>
      <xdr:col>15</xdr:col>
      <xdr:colOff>101600</xdr:colOff>
      <xdr:row>76</xdr:row>
      <xdr:rowOff>114697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105824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3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10353</xdr:rowOff>
    </xdr:from>
    <xdr:to>
      <xdr:col>10</xdr:col>
      <xdr:colOff>165100</xdr:colOff>
      <xdr:row>76</xdr:row>
      <xdr:rowOff>111953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103080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146416</xdr:rowOff>
    </xdr:from>
    <xdr:to>
      <xdr:col>6</xdr:col>
      <xdr:colOff>38100</xdr:colOff>
      <xdr:row>77</xdr:row>
      <xdr:rowOff>76566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67693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6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171290</xdr:rowOff>
    </xdr:from>
    <xdr:to>
      <xdr:col>24</xdr:col>
      <xdr:colOff>63500</xdr:colOff>
      <xdr:row>97</xdr:row>
      <xdr:rowOff>114804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0490"/>
          <a:ext cx="838200" cy="1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2617</xdr:rowOff>
    </xdr:from>
    <xdr:to>
      <xdr:col>19</xdr:col>
      <xdr:colOff>177800</xdr:colOff>
      <xdr:row>97</xdr:row>
      <xdr:rowOff>114804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33267"/>
          <a:ext cx="889000" cy="1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2617</xdr:rowOff>
    </xdr:from>
    <xdr:to>
      <xdr:col>15</xdr:col>
      <xdr:colOff>50800</xdr:colOff>
      <xdr:row>98</xdr:row>
      <xdr:rowOff>87655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33267"/>
          <a:ext cx="889000" cy="2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87655</xdr:rowOff>
    </xdr:from>
    <xdr:to>
      <xdr:col>10</xdr:col>
      <xdr:colOff>114300</xdr:colOff>
      <xdr:row>98</xdr:row>
      <xdr:rowOff>156344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9755"/>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120490</xdr:rowOff>
    </xdr:from>
    <xdr:to>
      <xdr:col>24</xdr:col>
      <xdr:colOff>114300</xdr:colOff>
      <xdr:row>97</xdr:row>
      <xdr:rowOff>50640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98917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5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64004</xdr:rowOff>
    </xdr:from>
    <xdr:to>
      <xdr:col>20</xdr:col>
      <xdr:colOff>38100</xdr:colOff>
      <xdr:row>97</xdr:row>
      <xdr:rowOff>165604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156731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8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123267</xdr:rowOff>
    </xdr:from>
    <xdr:to>
      <xdr:col>15</xdr:col>
      <xdr:colOff>101600</xdr:colOff>
      <xdr:row>97</xdr:row>
      <xdr:rowOff>53417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44544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7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36855</xdr:rowOff>
    </xdr:from>
    <xdr:to>
      <xdr:col>10</xdr:col>
      <xdr:colOff>165100</xdr:colOff>
      <xdr:row>98</xdr:row>
      <xdr:rowOff>138455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129582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3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105544</xdr:rowOff>
    </xdr:from>
    <xdr:to>
      <xdr:col>6</xdr:col>
      <xdr:colOff>38100</xdr:colOff>
      <xdr:row>99</xdr:row>
      <xdr:rowOff>35694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26821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700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61497</xdr:rowOff>
    </xdr:from>
    <xdr:to>
      <xdr:col>55</xdr:col>
      <xdr:colOff>0</xdr:colOff>
      <xdr:row>37</xdr:row>
      <xdr:rowOff>4576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062247"/>
          <a:ext cx="838200" cy="2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61497</xdr:rowOff>
    </xdr:from>
    <xdr:to>
      <xdr:col>50</xdr:col>
      <xdr:colOff>114300</xdr:colOff>
      <xdr:row>36</xdr:row>
      <xdr:rowOff>166599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62247"/>
          <a:ext cx="889000" cy="27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142889</xdr:rowOff>
    </xdr:from>
    <xdr:to>
      <xdr:col>45</xdr:col>
      <xdr:colOff>177800</xdr:colOff>
      <xdr:row>36</xdr:row>
      <xdr:rowOff>166599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86389"/>
          <a:ext cx="889000" cy="105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142889</xdr:rowOff>
    </xdr:from>
    <xdr:to>
      <xdr:col>41</xdr:col>
      <xdr:colOff>50800</xdr:colOff>
      <xdr:row>37</xdr:row>
      <xdr:rowOff>87557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86389"/>
          <a:ext cx="889000" cy="11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125226</xdr:rowOff>
    </xdr:from>
    <xdr:to>
      <xdr:col>55</xdr:col>
      <xdr:colOff>50800</xdr:colOff>
      <xdr:row>37</xdr:row>
      <xdr:rowOff>55376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148103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10697</xdr:rowOff>
    </xdr:from>
    <xdr:to>
      <xdr:col>50</xdr:col>
      <xdr:colOff>165100</xdr:colOff>
      <xdr:row>35</xdr:row>
      <xdr:rowOff>112297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128824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115799</xdr:rowOff>
    </xdr:from>
    <xdr:to>
      <xdr:col>46</xdr:col>
      <xdr:colOff>38100</xdr:colOff>
      <xdr:row>37</xdr:row>
      <xdr:rowOff>45949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8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62476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92089</xdr:rowOff>
    </xdr:from>
    <xdr:to>
      <xdr:col>41</xdr:col>
      <xdr:colOff>101600</xdr:colOff>
      <xdr:row>31</xdr:row>
      <xdr:rowOff>22239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13366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36757</xdr:rowOff>
    </xdr:from>
    <xdr:to>
      <xdr:col>36</xdr:col>
      <xdr:colOff>165100</xdr:colOff>
      <xdr:row>37</xdr:row>
      <xdr:rowOff>138357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154884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141398</xdr:rowOff>
    </xdr:from>
    <xdr:to>
      <xdr:col>55</xdr:col>
      <xdr:colOff>0</xdr:colOff>
      <xdr:row>55</xdr:row>
      <xdr:rowOff>29482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228248"/>
          <a:ext cx="838200" cy="2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141398</xdr:rowOff>
    </xdr:from>
    <xdr:to>
      <xdr:col>50</xdr:col>
      <xdr:colOff>114300</xdr:colOff>
      <xdr:row>54</xdr:row>
      <xdr:rowOff>22967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228248"/>
          <a:ext cx="889000" cy="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22967</xdr:rowOff>
    </xdr:from>
    <xdr:to>
      <xdr:col>45</xdr:col>
      <xdr:colOff>177800</xdr:colOff>
      <xdr:row>56</xdr:row>
      <xdr:rowOff>7977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281267"/>
          <a:ext cx="889000" cy="3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157482</xdr:rowOff>
    </xdr:from>
    <xdr:to>
      <xdr:col>41</xdr:col>
      <xdr:colOff>50800</xdr:colOff>
      <xdr:row>56</xdr:row>
      <xdr:rowOff>7977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415782"/>
          <a:ext cx="889000" cy="1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150132</xdr:rowOff>
    </xdr:from>
    <xdr:to>
      <xdr:col>55</xdr:col>
      <xdr:colOff>50800</xdr:colOff>
      <xdr:row>55</xdr:row>
      <xdr:rowOff>80282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90598</xdr:rowOff>
    </xdr:from>
    <xdr:to>
      <xdr:col>50</xdr:col>
      <xdr:colOff>165100</xdr:colOff>
      <xdr:row>54</xdr:row>
      <xdr:rowOff>20748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1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37275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9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143617</xdr:rowOff>
    </xdr:from>
    <xdr:to>
      <xdr:col>46</xdr:col>
      <xdr:colOff>38100</xdr:colOff>
      <xdr:row>54</xdr:row>
      <xdr:rowOff>73767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2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90294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0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128627</xdr:rowOff>
    </xdr:from>
    <xdr:to>
      <xdr:col>41</xdr:col>
      <xdr:colOff>101600</xdr:colOff>
      <xdr:row>56</xdr:row>
      <xdr:rowOff>58777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75304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106682</xdr:rowOff>
    </xdr:from>
    <xdr:to>
      <xdr:col>36</xdr:col>
      <xdr:colOff>165100</xdr:colOff>
      <xdr:row>55</xdr:row>
      <xdr:rowOff>36832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36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53359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1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125618</xdr:rowOff>
    </xdr:from>
    <xdr:to>
      <xdr:col>55</xdr:col>
      <xdr:colOff>0</xdr:colOff>
      <xdr:row>75</xdr:row>
      <xdr:rowOff>166835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470018"/>
          <a:ext cx="838200" cy="5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125618</xdr:rowOff>
    </xdr:from>
    <xdr:to>
      <xdr:col>50</xdr:col>
      <xdr:colOff>114300</xdr:colOff>
      <xdr:row>74</xdr:row>
      <xdr:rowOff>71326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470018"/>
          <a:ext cx="889000" cy="28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71326</xdr:rowOff>
    </xdr:from>
    <xdr:to>
      <xdr:col>45</xdr:col>
      <xdr:colOff>177800</xdr:colOff>
      <xdr:row>76</xdr:row>
      <xdr:rowOff>60559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758626"/>
          <a:ext cx="889000" cy="33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37539</xdr:rowOff>
    </xdr:from>
    <xdr:to>
      <xdr:col>41</xdr:col>
      <xdr:colOff>50800</xdr:colOff>
      <xdr:row>76</xdr:row>
      <xdr:rowOff>60559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067739"/>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116035</xdr:rowOff>
    </xdr:from>
    <xdr:to>
      <xdr:col>55</xdr:col>
      <xdr:colOff>50800</xdr:colOff>
      <xdr:row>76</xdr:row>
      <xdr:rowOff>46185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9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138912</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82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74818</xdr:rowOff>
    </xdr:from>
    <xdr:to>
      <xdr:col>50</xdr:col>
      <xdr:colOff>165100</xdr:colOff>
      <xdr:row>73</xdr:row>
      <xdr:rowOff>4968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4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21495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19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20526</xdr:rowOff>
    </xdr:from>
    <xdr:to>
      <xdr:col>46</xdr:col>
      <xdr:colOff>38100</xdr:colOff>
      <xdr:row>74</xdr:row>
      <xdr:rowOff>122126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7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138653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4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9759</xdr:rowOff>
    </xdr:from>
    <xdr:to>
      <xdr:col>41</xdr:col>
      <xdr:colOff>101600</xdr:colOff>
      <xdr:row>76</xdr:row>
      <xdr:rowOff>111359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127885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158189</xdr:rowOff>
    </xdr:from>
    <xdr:to>
      <xdr:col>36</xdr:col>
      <xdr:colOff>165100</xdr:colOff>
      <xdr:row>76</xdr:row>
      <xdr:rowOff>88339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104866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7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1663</xdr:rowOff>
    </xdr:from>
    <xdr:to>
      <xdr:col>55</xdr:col>
      <xdr:colOff>0</xdr:colOff>
      <xdr:row>96</xdr:row>
      <xdr:rowOff>133395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460863"/>
          <a:ext cx="838200" cy="13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151454</xdr:rowOff>
    </xdr:from>
    <xdr:to>
      <xdr:col>50</xdr:col>
      <xdr:colOff>114300</xdr:colOff>
      <xdr:row>96</xdr:row>
      <xdr:rowOff>133395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439204"/>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151454</xdr:rowOff>
    </xdr:from>
    <xdr:to>
      <xdr:col>45</xdr:col>
      <xdr:colOff>177800</xdr:colOff>
      <xdr:row>96</xdr:row>
      <xdr:rowOff>90779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439204"/>
          <a:ext cx="889000" cy="1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117584</xdr:rowOff>
    </xdr:from>
    <xdr:to>
      <xdr:col>41</xdr:col>
      <xdr:colOff>50800</xdr:colOff>
      <xdr:row>96</xdr:row>
      <xdr:rowOff>90779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405334"/>
          <a:ext cx="889000" cy="1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122313</xdr:rowOff>
    </xdr:from>
    <xdr:to>
      <xdr:col>55</xdr:col>
      <xdr:colOff>50800</xdr:colOff>
      <xdr:row>96</xdr:row>
      <xdr:rowOff>52463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145190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82595</xdr:rowOff>
    </xdr:from>
    <xdr:to>
      <xdr:col>50</xdr:col>
      <xdr:colOff>165100</xdr:colOff>
      <xdr:row>97</xdr:row>
      <xdr:rowOff>12745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100654</xdr:rowOff>
    </xdr:from>
    <xdr:to>
      <xdr:col>46</xdr:col>
      <xdr:colOff>38100</xdr:colOff>
      <xdr:row>96</xdr:row>
      <xdr:rowOff>30804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47331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39979</xdr:rowOff>
    </xdr:from>
    <xdr:to>
      <xdr:col>41</xdr:col>
      <xdr:colOff>101600</xdr:colOff>
      <xdr:row>96</xdr:row>
      <xdr:rowOff>141579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132706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66784</xdr:rowOff>
    </xdr:from>
    <xdr:to>
      <xdr:col>36</xdr:col>
      <xdr:colOff>165100</xdr:colOff>
      <xdr:row>95</xdr:row>
      <xdr:rowOff>168384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13461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49403</xdr:rowOff>
    </xdr:from>
    <xdr:to>
      <xdr:col>85</xdr:col>
      <xdr:colOff>127000</xdr:colOff>
      <xdr:row>38</xdr:row>
      <xdr:rowOff>129718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564503"/>
          <a:ext cx="8382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129718</xdr:rowOff>
    </xdr:from>
    <xdr:to>
      <xdr:col>81</xdr:col>
      <xdr:colOff>50800</xdr:colOff>
      <xdr:row>39</xdr:row>
      <xdr:rowOff>39268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44818"/>
          <a:ext cx="889000" cy="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27762</xdr:rowOff>
    </xdr:from>
    <xdr:to>
      <xdr:col>76</xdr:col>
      <xdr:colOff>114300</xdr:colOff>
      <xdr:row>39</xdr:row>
      <xdr:rowOff>39268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14312"/>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11379</xdr:rowOff>
    </xdr:from>
    <xdr:to>
      <xdr:col>71</xdr:col>
      <xdr:colOff>177800</xdr:colOff>
      <xdr:row>39</xdr:row>
      <xdr:rowOff>27762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9792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21480</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3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78918</xdr:rowOff>
    </xdr:from>
    <xdr:to>
      <xdr:col>81</xdr:col>
      <xdr:colOff>101600</xdr:colOff>
      <xdr:row>39</xdr:row>
      <xdr:rowOff>9068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25595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3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159918</xdr:rowOff>
    </xdr:from>
    <xdr:to>
      <xdr:col>76</xdr:col>
      <xdr:colOff>165100</xdr:colOff>
      <xdr:row>39</xdr:row>
      <xdr:rowOff>90068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81195</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767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148412</xdr:rowOff>
    </xdr:from>
    <xdr:to>
      <xdr:col>72</xdr:col>
      <xdr:colOff>38100</xdr:colOff>
      <xdr:row>39</xdr:row>
      <xdr:rowOff>78562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69689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5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132029</xdr:rowOff>
    </xdr:from>
    <xdr:to>
      <xdr:col>67</xdr:col>
      <xdr:colOff>101600</xdr:colOff>
      <xdr:row>39</xdr:row>
      <xdr:rowOff>62179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53306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3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151959</xdr:rowOff>
    </xdr:from>
    <xdr:to>
      <xdr:col>85</xdr:col>
      <xdr:colOff>127000</xdr:colOff>
      <xdr:row>74</xdr:row>
      <xdr:rowOff>37773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667809"/>
          <a:ext cx="8382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51774</xdr:rowOff>
    </xdr:from>
    <xdr:to>
      <xdr:col>81</xdr:col>
      <xdr:colOff>50800</xdr:colOff>
      <xdr:row>73</xdr:row>
      <xdr:rowOff>151959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567624"/>
          <a:ext cx="889000" cy="10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51774</xdr:rowOff>
    </xdr:from>
    <xdr:to>
      <xdr:col>76</xdr:col>
      <xdr:colOff>114300</xdr:colOff>
      <xdr:row>73</xdr:row>
      <xdr:rowOff>97837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567624"/>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97837</xdr:rowOff>
    </xdr:from>
    <xdr:to>
      <xdr:col>71</xdr:col>
      <xdr:colOff>177800</xdr:colOff>
      <xdr:row>73</xdr:row>
      <xdr:rowOff>142557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613687"/>
          <a:ext cx="889000" cy="4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158423</xdr:rowOff>
    </xdr:from>
    <xdr:to>
      <xdr:col>85</xdr:col>
      <xdr:colOff>177800</xdr:colOff>
      <xdr:row>74</xdr:row>
      <xdr:rowOff>88573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6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9850</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52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101159</xdr:rowOff>
    </xdr:from>
    <xdr:to>
      <xdr:col>81</xdr:col>
      <xdr:colOff>101600</xdr:colOff>
      <xdr:row>74</xdr:row>
      <xdr:rowOff>31309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47836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3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974</xdr:rowOff>
    </xdr:from>
    <xdr:to>
      <xdr:col>76</xdr:col>
      <xdr:colOff>165100</xdr:colOff>
      <xdr:row>73</xdr:row>
      <xdr:rowOff>102574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5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119101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2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47037</xdr:rowOff>
    </xdr:from>
    <xdr:to>
      <xdr:col>72</xdr:col>
      <xdr:colOff>38100</xdr:colOff>
      <xdr:row>73</xdr:row>
      <xdr:rowOff>148637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56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165164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3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91757</xdr:rowOff>
    </xdr:from>
    <xdr:to>
      <xdr:col>67</xdr:col>
      <xdr:colOff>101600</xdr:colOff>
      <xdr:row>74</xdr:row>
      <xdr:rowOff>21907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6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38434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3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87841</xdr:rowOff>
    </xdr:from>
    <xdr:to>
      <xdr:col>85</xdr:col>
      <xdr:colOff>127000</xdr:colOff>
      <xdr:row>98</xdr:row>
      <xdr:rowOff>140615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5518341"/>
          <a:ext cx="838200" cy="14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87841</xdr:rowOff>
    </xdr:from>
    <xdr:to>
      <xdr:col>81</xdr:col>
      <xdr:colOff>50800</xdr:colOff>
      <xdr:row>97</xdr:row>
      <xdr:rowOff>83007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5518341"/>
          <a:ext cx="889000" cy="119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83007</xdr:rowOff>
    </xdr:from>
    <xdr:to>
      <xdr:col>76</xdr:col>
      <xdr:colOff>114300</xdr:colOff>
      <xdr:row>98</xdr:row>
      <xdr:rowOff>153155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713657"/>
          <a:ext cx="889000" cy="24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153155</xdr:rowOff>
    </xdr:from>
    <xdr:to>
      <xdr:col>71</xdr:col>
      <xdr:colOff>177800</xdr:colOff>
      <xdr:row>98</xdr:row>
      <xdr:rowOff>156975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55255"/>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89815</xdr:rowOff>
    </xdr:from>
    <xdr:to>
      <xdr:col>85</xdr:col>
      <xdr:colOff>177800</xdr:colOff>
      <xdr:row>99</xdr:row>
      <xdr:rowOff>19965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4742</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0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37041</xdr:rowOff>
    </xdr:from>
    <xdr:to>
      <xdr:col>81</xdr:col>
      <xdr:colOff>101600</xdr:colOff>
      <xdr:row>90</xdr:row>
      <xdr:rowOff>138641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546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155168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52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32207</xdr:rowOff>
    </xdr:from>
    <xdr:to>
      <xdr:col>76</xdr:col>
      <xdr:colOff>165100</xdr:colOff>
      <xdr:row>97</xdr:row>
      <xdr:rowOff>133807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6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124934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7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102355</xdr:rowOff>
    </xdr:from>
    <xdr:to>
      <xdr:col>72</xdr:col>
      <xdr:colOff>38100</xdr:colOff>
      <xdr:row>99</xdr:row>
      <xdr:rowOff>32505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23632</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9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106175</xdr:rowOff>
    </xdr:from>
    <xdr:to>
      <xdr:col>67</xdr:col>
      <xdr:colOff>101600</xdr:colOff>
      <xdr:row>99</xdr:row>
      <xdr:rowOff>36325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27452</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0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8065</xdr:rowOff>
    </xdr:from>
    <xdr:to>
      <xdr:col>116</xdr:col>
      <xdr:colOff>63500</xdr:colOff>
      <xdr:row>35</xdr:row>
      <xdr:rowOff>56642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008815"/>
          <a:ext cx="838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56642</xdr:rowOff>
    </xdr:from>
    <xdr:to>
      <xdr:col>111</xdr:col>
      <xdr:colOff>177800</xdr:colOff>
      <xdr:row>35</xdr:row>
      <xdr:rowOff>94171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057392"/>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94171</xdr:rowOff>
    </xdr:from>
    <xdr:to>
      <xdr:col>107</xdr:col>
      <xdr:colOff>50800</xdr:colOff>
      <xdr:row>36</xdr:row>
      <xdr:rowOff>50165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094921"/>
          <a:ext cx="889000" cy="1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171323</xdr:rowOff>
    </xdr:from>
    <xdr:to>
      <xdr:col>102</xdr:col>
      <xdr:colOff>114300</xdr:colOff>
      <xdr:row>36</xdr:row>
      <xdr:rowOff>50165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17207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128715</xdr:rowOff>
    </xdr:from>
    <xdr:to>
      <xdr:col>116</xdr:col>
      <xdr:colOff>114300</xdr:colOff>
      <xdr:row>35</xdr:row>
      <xdr:rowOff>58865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9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151592</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80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5842</xdr:rowOff>
    </xdr:from>
    <xdr:to>
      <xdr:col>112</xdr:col>
      <xdr:colOff>38100</xdr:colOff>
      <xdr:row>35</xdr:row>
      <xdr:rowOff>107442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123969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43371</xdr:rowOff>
    </xdr:from>
    <xdr:to>
      <xdr:col>107</xdr:col>
      <xdr:colOff>101600</xdr:colOff>
      <xdr:row>35</xdr:row>
      <xdr:rowOff>144971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0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161498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8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170815</xdr:rowOff>
    </xdr:from>
    <xdr:to>
      <xdr:col>102</xdr:col>
      <xdr:colOff>165100</xdr:colOff>
      <xdr:row>36</xdr:row>
      <xdr:rowOff>100965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117492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120523</xdr:rowOff>
    </xdr:from>
    <xdr:to>
      <xdr:col>98</xdr:col>
      <xdr:colOff>38100</xdr:colOff>
      <xdr:row>36</xdr:row>
      <xdr:rowOff>50673</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67200</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42926</xdr:rowOff>
    </xdr:from>
    <xdr:to>
      <xdr:col>116</xdr:col>
      <xdr:colOff>63500</xdr:colOff>
      <xdr:row>59</xdr:row>
      <xdr:rowOff>43269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58476"/>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158179</xdr:rowOff>
    </xdr:from>
    <xdr:to>
      <xdr:col>111</xdr:col>
      <xdr:colOff>177800</xdr:colOff>
      <xdr:row>59</xdr:row>
      <xdr:rowOff>43269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02279"/>
          <a:ext cx="8890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158179</xdr:rowOff>
    </xdr:from>
    <xdr:to>
      <xdr:col>107</xdr:col>
      <xdr:colOff>50800</xdr:colOff>
      <xdr:row>59</xdr:row>
      <xdr:rowOff>43631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102279"/>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43250</xdr:rowOff>
    </xdr:from>
    <xdr:to>
      <xdr:col>102</xdr:col>
      <xdr:colOff>114300</xdr:colOff>
      <xdr:row>59</xdr:row>
      <xdr:rowOff>43631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5880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163576</xdr:rowOff>
    </xdr:from>
    <xdr:to>
      <xdr:col>116</xdr:col>
      <xdr:colOff>114300</xdr:colOff>
      <xdr:row>59</xdr:row>
      <xdr:rowOff>93726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78503</xdr:rowOff>
    </xdr:from>
    <xdr:ext cx="313932"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163919</xdr:rowOff>
    </xdr:from>
    <xdr:to>
      <xdr:col>112</xdr:col>
      <xdr:colOff>38100</xdr:colOff>
      <xdr:row>59</xdr:row>
      <xdr:rowOff>94069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85196</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66333" y="1020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107379</xdr:rowOff>
    </xdr:from>
    <xdr:to>
      <xdr:col>107</xdr:col>
      <xdr:colOff>101600</xdr:colOff>
      <xdr:row>59</xdr:row>
      <xdr:rowOff>37529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28656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4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164281</xdr:rowOff>
    </xdr:from>
    <xdr:to>
      <xdr:col>102</xdr:col>
      <xdr:colOff>165100</xdr:colOff>
      <xdr:row>59</xdr:row>
      <xdr:rowOff>94431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85558</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88333" y="10201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163900</xdr:rowOff>
    </xdr:from>
    <xdr:to>
      <xdr:col>98</xdr:col>
      <xdr:colOff>38100</xdr:colOff>
      <xdr:row>59</xdr:row>
      <xdr:rowOff>94050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85177</xdr:rowOff>
    </xdr:from>
    <xdr:ext cx="313932"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99333" y="10200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121603</xdr:rowOff>
    </xdr:from>
    <xdr:to>
      <xdr:col>116</xdr:col>
      <xdr:colOff>63500</xdr:colOff>
      <xdr:row>75</xdr:row>
      <xdr:rowOff>128156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980353"/>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128156</xdr:rowOff>
    </xdr:from>
    <xdr:to>
      <xdr:col>111</xdr:col>
      <xdr:colOff>177800</xdr:colOff>
      <xdr:row>75</xdr:row>
      <xdr:rowOff>148158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986906"/>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148158</xdr:rowOff>
    </xdr:from>
    <xdr:to>
      <xdr:col>107</xdr:col>
      <xdr:colOff>50800</xdr:colOff>
      <xdr:row>75</xdr:row>
      <xdr:rowOff>168314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006908"/>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168314</xdr:rowOff>
    </xdr:from>
    <xdr:to>
      <xdr:col>102</xdr:col>
      <xdr:colOff>114300</xdr:colOff>
      <xdr:row>76</xdr:row>
      <xdr:rowOff>49746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027064"/>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70803</xdr:rowOff>
    </xdr:from>
    <xdr:to>
      <xdr:col>116</xdr:col>
      <xdr:colOff>114300</xdr:colOff>
      <xdr:row>76</xdr:row>
      <xdr:rowOff>952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295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49230</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77356</xdr:rowOff>
    </xdr:from>
    <xdr:to>
      <xdr:col>112</xdr:col>
      <xdr:colOff>38100</xdr:colOff>
      <xdr:row>76</xdr:row>
      <xdr:rowOff>7507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3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170082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0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97358</xdr:rowOff>
    </xdr:from>
    <xdr:to>
      <xdr:col>107</xdr:col>
      <xdr:colOff>101600</xdr:colOff>
      <xdr:row>76</xdr:row>
      <xdr:rowOff>27508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18635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0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117513</xdr:rowOff>
    </xdr:from>
    <xdr:to>
      <xdr:col>102</xdr:col>
      <xdr:colOff>165100</xdr:colOff>
      <xdr:row>76</xdr:row>
      <xdr:rowOff>47662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762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38791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0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170396</xdr:rowOff>
    </xdr:from>
    <xdr:to>
      <xdr:col>98</xdr:col>
      <xdr:colOff>38100</xdr:colOff>
      <xdr:row>76</xdr:row>
      <xdr:rowOff>100546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91673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人件費については、退職手当が</a:t>
          </a:r>
          <a:r>
            <a:rPr kumimoji="1" lang="en-US" altLang="ja-JP" sz="1100">
              <a:solidFill>
                <a:schemeClr val="dk1"/>
              </a:solidFill>
              <a:effectLst/>
              <a:latin typeface="+mn-lt"/>
              <a:ea typeface="+mn-ea"/>
              <a:cs typeface="+mn-cs"/>
            </a:rPr>
            <a:t>11.5</a:t>
          </a:r>
          <a:r>
            <a:rPr kumimoji="1" lang="ja-JP" altLang="en-US" sz="1100">
              <a:solidFill>
                <a:schemeClr val="dk1"/>
              </a:solidFill>
              <a:effectLst/>
              <a:latin typeface="+mn-lt"/>
              <a:ea typeface="+mn-ea"/>
              <a:cs typeface="+mn-cs"/>
            </a:rPr>
            <a:t>％の減となったが、人勧等の影響により職員給が</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％の増となり、全体で</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％の増となった。扶助費については、住民税非課税世帯緊急支援給付金等により</a:t>
          </a:r>
          <a:r>
            <a:rPr kumimoji="1" lang="en-US" altLang="ja-JP" sz="1100">
              <a:solidFill>
                <a:schemeClr val="dk1"/>
              </a:solidFill>
              <a:effectLst/>
              <a:latin typeface="+mn-lt"/>
              <a:ea typeface="+mn-ea"/>
              <a:cs typeface="+mn-cs"/>
            </a:rPr>
            <a:t>8.3</a:t>
          </a:r>
          <a:r>
            <a:rPr kumimoji="1" lang="ja-JP" altLang="en-US" sz="1100">
              <a:solidFill>
                <a:schemeClr val="dk1"/>
              </a:solidFill>
              <a:effectLst/>
              <a:latin typeface="+mn-lt"/>
              <a:ea typeface="+mn-ea"/>
              <a:cs typeface="+mn-cs"/>
            </a:rPr>
            <a:t>％の増、補助費等については、事業費復活臨時支援事業費の減等により</a:t>
          </a:r>
          <a:r>
            <a:rPr kumimoji="1" lang="en-US" altLang="ja-JP" sz="1100">
              <a:solidFill>
                <a:schemeClr val="dk1"/>
              </a:solidFill>
              <a:effectLst/>
              <a:latin typeface="+mn-lt"/>
              <a:ea typeface="+mn-ea"/>
              <a:cs typeface="+mn-cs"/>
            </a:rPr>
            <a:t>39.8</a:t>
          </a:r>
          <a:r>
            <a:rPr kumimoji="1" lang="ja-JP" altLang="en-US" sz="1100">
              <a:solidFill>
                <a:schemeClr val="dk1"/>
              </a:solidFill>
              <a:effectLst/>
              <a:latin typeface="+mn-lt"/>
              <a:ea typeface="+mn-ea"/>
              <a:cs typeface="+mn-cs"/>
            </a:rPr>
            <a:t>％の減、維持補修費については、道路除排雪委託料の減等により</a:t>
          </a:r>
          <a:r>
            <a:rPr kumimoji="1" lang="en-US" altLang="ja-JP" sz="1100">
              <a:solidFill>
                <a:schemeClr val="dk1"/>
              </a:solidFill>
              <a:effectLst/>
              <a:latin typeface="+mn-lt"/>
              <a:ea typeface="+mn-ea"/>
              <a:cs typeface="+mn-cs"/>
            </a:rPr>
            <a:t>21.8</a:t>
          </a:r>
          <a:r>
            <a:rPr kumimoji="1" lang="ja-JP" altLang="en-US" sz="1100">
              <a:solidFill>
                <a:schemeClr val="dk1"/>
              </a:solidFill>
              <a:effectLst/>
              <a:latin typeface="+mn-lt"/>
              <a:ea typeface="+mn-ea"/>
              <a:cs typeface="+mn-cs"/>
            </a:rPr>
            <a:t>％の減となった。普通建設事業費については、朝霧台小学校建設事業費の減等により補助事業費は</a:t>
          </a:r>
          <a:r>
            <a:rPr kumimoji="1" lang="en-US" altLang="ja-JP" sz="1100">
              <a:solidFill>
                <a:schemeClr val="dk1"/>
              </a:solidFill>
              <a:effectLst/>
              <a:latin typeface="+mn-lt"/>
              <a:ea typeface="+mn-ea"/>
              <a:cs typeface="+mn-cs"/>
            </a:rPr>
            <a:t>16.3</a:t>
          </a:r>
          <a:r>
            <a:rPr kumimoji="1" lang="ja-JP" altLang="en-US" sz="1100">
              <a:solidFill>
                <a:schemeClr val="dk1"/>
              </a:solidFill>
              <a:effectLst/>
              <a:latin typeface="+mn-lt"/>
              <a:ea typeface="+mn-ea"/>
              <a:cs typeface="+mn-cs"/>
            </a:rPr>
            <a:t>％の減、金沢美術工芸大学移転整備事業費の減等により単独事業費は</a:t>
          </a:r>
          <a:r>
            <a:rPr kumimoji="1" lang="en-US" altLang="ja-JP" sz="1100">
              <a:solidFill>
                <a:schemeClr val="dk1"/>
              </a:solidFill>
              <a:effectLst/>
              <a:latin typeface="+mn-lt"/>
              <a:ea typeface="+mn-ea"/>
              <a:cs typeface="+mn-cs"/>
            </a:rPr>
            <a:t>19.9</a:t>
          </a:r>
          <a:r>
            <a:rPr kumimoji="1" lang="ja-JP" altLang="en-US" sz="1100">
              <a:solidFill>
                <a:schemeClr val="dk1"/>
              </a:solidFill>
              <a:effectLst/>
              <a:latin typeface="+mn-lt"/>
              <a:ea typeface="+mn-ea"/>
              <a:cs typeface="+mn-cs"/>
            </a:rPr>
            <a:t>％の減となり、全体では</a:t>
          </a:r>
          <a:r>
            <a:rPr kumimoji="1" lang="en-US" altLang="ja-JP" sz="1100">
              <a:solidFill>
                <a:schemeClr val="dk1"/>
              </a:solidFill>
              <a:effectLst/>
              <a:latin typeface="+mn-lt"/>
              <a:ea typeface="+mn-ea"/>
              <a:cs typeface="+mn-cs"/>
            </a:rPr>
            <a:t>18.0</a:t>
          </a:r>
          <a:r>
            <a:rPr kumimoji="1" lang="ja-JP" altLang="en-US" sz="1100">
              <a:solidFill>
                <a:schemeClr val="dk1"/>
              </a:solidFill>
              <a:effectLst/>
              <a:latin typeface="+mn-lt"/>
              <a:ea typeface="+mn-ea"/>
              <a:cs typeface="+mn-cs"/>
            </a:rPr>
            <a:t>％の減となった。災害復旧事業費では、令和６年能登半島地震で被害を受けた施設の災害復旧費の増により</a:t>
          </a:r>
          <a:r>
            <a:rPr kumimoji="1" lang="en-US" altLang="ja-JP" sz="1100">
              <a:solidFill>
                <a:schemeClr val="dk1"/>
              </a:solidFill>
              <a:effectLst/>
              <a:latin typeface="+mn-lt"/>
              <a:ea typeface="+mn-ea"/>
              <a:cs typeface="+mn-cs"/>
            </a:rPr>
            <a:t>92.2</a:t>
          </a:r>
          <a:r>
            <a:rPr kumimoji="1" lang="ja-JP" altLang="en-US" sz="1100">
              <a:solidFill>
                <a:schemeClr val="dk1"/>
              </a:solidFill>
              <a:effectLst/>
              <a:latin typeface="+mn-lt"/>
              <a:ea typeface="+mn-ea"/>
              <a:cs typeface="+mn-cs"/>
            </a:rPr>
            <a:t>％の増となった。積立金については、教育福祉施設等再整備積立基金の減及び市場病院施設再整備積立基金積立金の減等により</a:t>
          </a:r>
          <a:r>
            <a:rPr kumimoji="1" lang="en-US" altLang="ja-JP" sz="1100">
              <a:solidFill>
                <a:schemeClr val="dk1"/>
              </a:solidFill>
              <a:effectLst/>
              <a:latin typeface="+mn-lt"/>
              <a:ea typeface="+mn-ea"/>
              <a:cs typeface="+mn-cs"/>
            </a:rPr>
            <a:t>91.7</a:t>
          </a:r>
          <a:r>
            <a:rPr kumimoji="1" lang="ja-JP" altLang="en-US" sz="1100">
              <a:solidFill>
                <a:schemeClr val="dk1"/>
              </a:solidFill>
              <a:effectLst/>
              <a:latin typeface="+mn-lt"/>
              <a:ea typeface="+mn-ea"/>
              <a:cs typeface="+mn-cs"/>
            </a:rPr>
            <a:t>％の減となった。繰出金は、広域連合医療費負担金等が増となったが、保険基盤安定繰出金の減等の影響により、ほぼ横ばいとなった。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444,996
437,846
468.81
210,170,827
202,425,613
4,219,621
106,112,588
211,912,879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6350</xdr:rowOff>
    </xdr:from>
    <xdr:to>
      <xdr:col>24</xdr:col>
      <xdr:colOff>63500</xdr:colOff>
      <xdr:row>35</xdr:row>
      <xdr:rowOff>42164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7100"/>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42164</xdr:rowOff>
    </xdr:from>
    <xdr:to>
      <xdr:col>19</xdr:col>
      <xdr:colOff>177800</xdr:colOff>
      <xdr:row>35</xdr:row>
      <xdr:rowOff>67310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4291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67310</xdr:rowOff>
    </xdr:from>
    <xdr:to>
      <xdr:col>15</xdr:col>
      <xdr:colOff>50800</xdr:colOff>
      <xdr:row>35</xdr:row>
      <xdr:rowOff>71120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8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xdr:rowOff>
    </xdr:from>
    <xdr:to>
      <xdr:col>10</xdr:col>
      <xdr:colOff>114300</xdr:colOff>
      <xdr:row>35</xdr:row>
      <xdr:rowOff>71120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4052"/>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127000</xdr:rowOff>
    </xdr:from>
    <xdr:to>
      <xdr:col>24</xdr:col>
      <xdr:colOff>114300</xdr:colOff>
      <xdr:row>35</xdr:row>
      <xdr:rowOff>57150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149877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162814</xdr:rowOff>
    </xdr:from>
    <xdr:to>
      <xdr:col>20</xdr:col>
      <xdr:colOff>38100</xdr:colOff>
      <xdr:row>35</xdr:row>
      <xdr:rowOff>92964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109491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xdr:rowOff>
    </xdr:from>
    <xdr:to>
      <xdr:col>15</xdr:col>
      <xdr:colOff>101600</xdr:colOff>
      <xdr:row>35</xdr:row>
      <xdr:rowOff>118110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134637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20320</xdr:rowOff>
    </xdr:from>
    <xdr:to>
      <xdr:col>10</xdr:col>
      <xdr:colOff>165100</xdr:colOff>
      <xdr:row>35</xdr:row>
      <xdr:rowOff>121920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138447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123952</xdr:rowOff>
    </xdr:from>
    <xdr:to>
      <xdr:col>6</xdr:col>
      <xdr:colOff>38100</xdr:colOff>
      <xdr:row>35</xdr:row>
      <xdr:rowOff>54102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70629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100902</xdr:rowOff>
    </xdr:from>
    <xdr:to>
      <xdr:col>24</xdr:col>
      <xdr:colOff>63500</xdr:colOff>
      <xdr:row>59</xdr:row>
      <xdr:rowOff>4585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45002"/>
          <a:ext cx="8382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100902</xdr:rowOff>
    </xdr:from>
    <xdr:to>
      <xdr:col>19</xdr:col>
      <xdr:colOff>177800</xdr:colOff>
      <xdr:row>58</xdr:row>
      <xdr:rowOff>132207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45002"/>
          <a:ext cx="889000" cy="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162801</xdr:rowOff>
    </xdr:from>
    <xdr:to>
      <xdr:col>15</xdr:col>
      <xdr:colOff>50800</xdr:colOff>
      <xdr:row>58</xdr:row>
      <xdr:rowOff>132207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906751"/>
          <a:ext cx="889000" cy="116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162801</xdr:rowOff>
    </xdr:from>
    <xdr:to>
      <xdr:col>10</xdr:col>
      <xdr:colOff>114300</xdr:colOff>
      <xdr:row>58</xdr:row>
      <xdr:rowOff>97549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906751"/>
          <a:ext cx="889000" cy="11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125235</xdr:rowOff>
    </xdr:from>
    <xdr:to>
      <xdr:col>24</xdr:col>
      <xdr:colOff>114300</xdr:colOff>
      <xdr:row>59</xdr:row>
      <xdr:rowOff>55385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40162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50102</xdr:rowOff>
    </xdr:from>
    <xdr:to>
      <xdr:col>20</xdr:col>
      <xdr:colOff>38100</xdr:colOff>
      <xdr:row>58</xdr:row>
      <xdr:rowOff>151702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142829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8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81407</xdr:rowOff>
    </xdr:from>
    <xdr:to>
      <xdr:col>15</xdr:col>
      <xdr:colOff>101600</xdr:colOff>
      <xdr:row>59</xdr:row>
      <xdr:rowOff>11557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2684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112001</xdr:rowOff>
    </xdr:from>
    <xdr:to>
      <xdr:col>10</xdr:col>
      <xdr:colOff>165100</xdr:colOff>
      <xdr:row>52</xdr:row>
      <xdr:rowOff>42151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5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33278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4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46749</xdr:rowOff>
    </xdr:from>
    <xdr:to>
      <xdr:col>6</xdr:col>
      <xdr:colOff>38100</xdr:colOff>
      <xdr:row>58</xdr:row>
      <xdr:rowOff>148349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164876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3097</xdr:rowOff>
    </xdr:from>
    <xdr:to>
      <xdr:col>24</xdr:col>
      <xdr:colOff>63500</xdr:colOff>
      <xdr:row>77</xdr:row>
      <xdr:rowOff>135412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04747"/>
          <a:ext cx="838200" cy="13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54277</xdr:rowOff>
    </xdr:from>
    <xdr:to>
      <xdr:col>19</xdr:col>
      <xdr:colOff>177800</xdr:colOff>
      <xdr:row>77</xdr:row>
      <xdr:rowOff>135412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55927"/>
          <a:ext cx="889000" cy="8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54277</xdr:rowOff>
    </xdr:from>
    <xdr:to>
      <xdr:col>15</xdr:col>
      <xdr:colOff>50800</xdr:colOff>
      <xdr:row>78</xdr:row>
      <xdr:rowOff>119007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55927"/>
          <a:ext cx="889000" cy="2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119007</xdr:rowOff>
    </xdr:from>
    <xdr:to>
      <xdr:col>10</xdr:col>
      <xdr:colOff>114300</xdr:colOff>
      <xdr:row>79</xdr:row>
      <xdr:rowOff>21898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92107"/>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123747</xdr:rowOff>
    </xdr:from>
    <xdr:to>
      <xdr:col>24</xdr:col>
      <xdr:colOff>114300</xdr:colOff>
      <xdr:row>77</xdr:row>
      <xdr:rowOff>53897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102174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3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84612</xdr:rowOff>
    </xdr:from>
    <xdr:to>
      <xdr:col>20</xdr:col>
      <xdr:colOff>38100</xdr:colOff>
      <xdr:row>78</xdr:row>
      <xdr:rowOff>14762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5889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7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3477</xdr:rowOff>
    </xdr:from>
    <xdr:to>
      <xdr:col>15</xdr:col>
      <xdr:colOff>101600</xdr:colOff>
      <xdr:row>77</xdr:row>
      <xdr:rowOff>105077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96204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68207</xdr:rowOff>
    </xdr:from>
    <xdr:to>
      <xdr:col>10</xdr:col>
      <xdr:colOff>165100</xdr:colOff>
      <xdr:row>78</xdr:row>
      <xdr:rowOff>169807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160934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3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142548</xdr:rowOff>
    </xdr:from>
    <xdr:to>
      <xdr:col>6</xdr:col>
      <xdr:colOff>38100</xdr:colOff>
      <xdr:row>79</xdr:row>
      <xdr:rowOff>72698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63825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0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85807</xdr:rowOff>
    </xdr:from>
    <xdr:to>
      <xdr:col>24</xdr:col>
      <xdr:colOff>63500</xdr:colOff>
      <xdr:row>97</xdr:row>
      <xdr:rowOff>78149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202107"/>
          <a:ext cx="838200" cy="50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85807</xdr:rowOff>
    </xdr:from>
    <xdr:to>
      <xdr:col>19</xdr:col>
      <xdr:colOff>177800</xdr:colOff>
      <xdr:row>96</xdr:row>
      <xdr:rowOff>134499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02107"/>
          <a:ext cx="889000" cy="39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134499</xdr:rowOff>
    </xdr:from>
    <xdr:to>
      <xdr:col>15</xdr:col>
      <xdr:colOff>50800</xdr:colOff>
      <xdr:row>98</xdr:row>
      <xdr:rowOff>13875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93699"/>
          <a:ext cx="889000" cy="2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162294</xdr:rowOff>
    </xdr:from>
    <xdr:to>
      <xdr:col>10</xdr:col>
      <xdr:colOff>114300</xdr:colOff>
      <xdr:row>98</xdr:row>
      <xdr:rowOff>13875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92944"/>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27349</xdr:rowOff>
    </xdr:from>
    <xdr:to>
      <xdr:col>24</xdr:col>
      <xdr:colOff>114300</xdr:colOff>
      <xdr:row>97</xdr:row>
      <xdr:rowOff>128949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5776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35007</xdr:rowOff>
    </xdr:from>
    <xdr:to>
      <xdr:col>20</xdr:col>
      <xdr:colOff>38100</xdr:colOff>
      <xdr:row>94</xdr:row>
      <xdr:rowOff>136607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1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153134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9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83699</xdr:rowOff>
    </xdr:from>
    <xdr:to>
      <xdr:col>15</xdr:col>
      <xdr:colOff>101600</xdr:colOff>
      <xdr:row>97</xdr:row>
      <xdr:rowOff>13849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134525</xdr:rowOff>
    </xdr:from>
    <xdr:to>
      <xdr:col>10</xdr:col>
      <xdr:colOff>165100</xdr:colOff>
      <xdr:row>98</xdr:row>
      <xdr:rowOff>64675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55802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111494</xdr:rowOff>
    </xdr:from>
    <xdr:to>
      <xdr:col>6</xdr:col>
      <xdr:colOff>38100</xdr:colOff>
      <xdr:row>98</xdr:row>
      <xdr:rowOff>41644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32771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39497</xdr:rowOff>
    </xdr:from>
    <xdr:to>
      <xdr:col>55</xdr:col>
      <xdr:colOff>0</xdr:colOff>
      <xdr:row>37</xdr:row>
      <xdr:rowOff>100838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83147"/>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34925</xdr:rowOff>
    </xdr:from>
    <xdr:to>
      <xdr:col>50</xdr:col>
      <xdr:colOff>114300</xdr:colOff>
      <xdr:row>37</xdr:row>
      <xdr:rowOff>39497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7857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170561</xdr:rowOff>
    </xdr:from>
    <xdr:to>
      <xdr:col>45</xdr:col>
      <xdr:colOff>177800</xdr:colOff>
      <xdr:row>37</xdr:row>
      <xdr:rowOff>34925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42761"/>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170561</xdr:rowOff>
    </xdr:from>
    <xdr:to>
      <xdr:col>41</xdr:col>
      <xdr:colOff>50800</xdr:colOff>
      <xdr:row>37</xdr:row>
      <xdr:rowOff>47498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4276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72915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160147</xdr:rowOff>
    </xdr:from>
    <xdr:to>
      <xdr:col>50</xdr:col>
      <xdr:colOff>165100</xdr:colOff>
      <xdr:row>37</xdr:row>
      <xdr:rowOff>90297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106824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0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155575</xdr:rowOff>
    </xdr:from>
    <xdr:to>
      <xdr:col>46</xdr:col>
      <xdr:colOff>38100</xdr:colOff>
      <xdr:row>37</xdr:row>
      <xdr:rowOff>85725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102252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119761</xdr:rowOff>
    </xdr:from>
    <xdr:to>
      <xdr:col>41</xdr:col>
      <xdr:colOff>101600</xdr:colOff>
      <xdr:row>37</xdr:row>
      <xdr:rowOff>49911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66438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0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168148</xdr:rowOff>
    </xdr:from>
    <xdr:to>
      <xdr:col>36</xdr:col>
      <xdr:colOff>165100</xdr:colOff>
      <xdr:row>37</xdr:row>
      <xdr:rowOff>98298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114825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15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10237</xdr:rowOff>
    </xdr:from>
    <xdr:to>
      <xdr:col>55</xdr:col>
      <xdr:colOff>0</xdr:colOff>
      <xdr:row>56</xdr:row>
      <xdr:rowOff>87655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11437"/>
          <a:ext cx="838200" cy="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61595</xdr:rowOff>
    </xdr:from>
    <xdr:to>
      <xdr:col>50</xdr:col>
      <xdr:colOff>114300</xdr:colOff>
      <xdr:row>56</xdr:row>
      <xdr:rowOff>87655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6279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61595</xdr:rowOff>
    </xdr:from>
    <xdr:to>
      <xdr:col>45</xdr:col>
      <xdr:colOff>177800</xdr:colOff>
      <xdr:row>56</xdr:row>
      <xdr:rowOff>80340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6279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80340</xdr:rowOff>
    </xdr:from>
    <xdr:to>
      <xdr:col>41</xdr:col>
      <xdr:colOff>50800</xdr:colOff>
      <xdr:row>56</xdr:row>
      <xdr:rowOff>98171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8154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130887</xdr:rowOff>
    </xdr:from>
    <xdr:to>
      <xdr:col>55</xdr:col>
      <xdr:colOff>50800</xdr:colOff>
      <xdr:row>56</xdr:row>
      <xdr:rowOff>61037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153764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1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36855</xdr:rowOff>
    </xdr:from>
    <xdr:to>
      <xdr:col>50</xdr:col>
      <xdr:colOff>165100</xdr:colOff>
      <xdr:row>56</xdr:row>
      <xdr:rowOff>138455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154982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4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10795</xdr:rowOff>
    </xdr:from>
    <xdr:to>
      <xdr:col>46</xdr:col>
      <xdr:colOff>38100</xdr:colOff>
      <xdr:row>56</xdr:row>
      <xdr:rowOff>112395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128922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3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29540</xdr:rowOff>
    </xdr:from>
    <xdr:to>
      <xdr:col>41</xdr:col>
      <xdr:colOff>101600</xdr:colOff>
      <xdr:row>56</xdr:row>
      <xdr:rowOff>131140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147667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4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47371</xdr:rowOff>
    </xdr:from>
    <xdr:to>
      <xdr:col>36</xdr:col>
      <xdr:colOff>165100</xdr:colOff>
      <xdr:row>56</xdr:row>
      <xdr:rowOff>148971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165498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42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147473</xdr:rowOff>
    </xdr:from>
    <xdr:to>
      <xdr:col>55</xdr:col>
      <xdr:colOff>0</xdr:colOff>
      <xdr:row>78</xdr:row>
      <xdr:rowOff>107468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49123"/>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133446</xdr:rowOff>
    </xdr:from>
    <xdr:to>
      <xdr:col>50</xdr:col>
      <xdr:colOff>114300</xdr:colOff>
      <xdr:row>77</xdr:row>
      <xdr:rowOff>147473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35096"/>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133446</xdr:rowOff>
    </xdr:from>
    <xdr:to>
      <xdr:col>45</xdr:col>
      <xdr:colOff>177800</xdr:colOff>
      <xdr:row>78</xdr:row>
      <xdr:rowOff>52946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35096"/>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52946</xdr:rowOff>
    </xdr:from>
    <xdr:to>
      <xdr:col>41</xdr:col>
      <xdr:colOff>50800</xdr:colOff>
      <xdr:row>78</xdr:row>
      <xdr:rowOff>130654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26046"/>
          <a:ext cx="889000" cy="7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56668</xdr:rowOff>
    </xdr:from>
    <xdr:to>
      <xdr:col>55</xdr:col>
      <xdr:colOff>50800</xdr:colOff>
      <xdr:row>78</xdr:row>
      <xdr:rowOff>158268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35095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96673</xdr:rowOff>
    </xdr:from>
    <xdr:to>
      <xdr:col>50</xdr:col>
      <xdr:colOff>165100</xdr:colOff>
      <xdr:row>78</xdr:row>
      <xdr:rowOff>26823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43350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82646</xdr:rowOff>
    </xdr:from>
    <xdr:to>
      <xdr:col>46</xdr:col>
      <xdr:colOff>38100</xdr:colOff>
      <xdr:row>78</xdr:row>
      <xdr:rowOff>12796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29323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2146</xdr:rowOff>
    </xdr:from>
    <xdr:to>
      <xdr:col>41</xdr:col>
      <xdr:colOff>101600</xdr:colOff>
      <xdr:row>78</xdr:row>
      <xdr:rowOff>103746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94873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79854</xdr:rowOff>
    </xdr:from>
    <xdr:to>
      <xdr:col>36</xdr:col>
      <xdr:colOff>165100</xdr:colOff>
      <xdr:row>79</xdr:row>
      <xdr:rowOff>10004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4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106370</xdr:rowOff>
    </xdr:from>
    <xdr:to>
      <xdr:col>55</xdr:col>
      <xdr:colOff>0</xdr:colOff>
      <xdr:row>94</xdr:row>
      <xdr:rowOff>67028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051220"/>
          <a:ext cx="838200" cy="1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67028</xdr:rowOff>
    </xdr:from>
    <xdr:to>
      <xdr:col>50</xdr:col>
      <xdr:colOff>114300</xdr:colOff>
      <xdr:row>94</xdr:row>
      <xdr:rowOff>135928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183328"/>
          <a:ext cx="8890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135928</xdr:rowOff>
    </xdr:from>
    <xdr:to>
      <xdr:col>45</xdr:col>
      <xdr:colOff>177800</xdr:colOff>
      <xdr:row>94</xdr:row>
      <xdr:rowOff>159085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252228"/>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142421</xdr:rowOff>
    </xdr:from>
    <xdr:to>
      <xdr:col>41</xdr:col>
      <xdr:colOff>50800</xdr:colOff>
      <xdr:row>94</xdr:row>
      <xdr:rowOff>159085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258721"/>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55570</xdr:rowOff>
    </xdr:from>
    <xdr:to>
      <xdr:col>55</xdr:col>
      <xdr:colOff>50800</xdr:colOff>
      <xdr:row>93</xdr:row>
      <xdr:rowOff>157170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78447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8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16228</xdr:rowOff>
    </xdr:from>
    <xdr:to>
      <xdr:col>50</xdr:col>
      <xdr:colOff>165100</xdr:colOff>
      <xdr:row>94</xdr:row>
      <xdr:rowOff>117828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134355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0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85128</xdr:rowOff>
    </xdr:from>
    <xdr:to>
      <xdr:col>46</xdr:col>
      <xdr:colOff>38100</xdr:colOff>
      <xdr:row>95</xdr:row>
      <xdr:rowOff>15278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31805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7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108285</xdr:rowOff>
    </xdr:from>
    <xdr:to>
      <xdr:col>41</xdr:col>
      <xdr:colOff>101600</xdr:colOff>
      <xdr:row>95</xdr:row>
      <xdr:rowOff>38435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54962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9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91621</xdr:rowOff>
    </xdr:from>
    <xdr:to>
      <xdr:col>36</xdr:col>
      <xdr:colOff>165100</xdr:colOff>
      <xdr:row>95</xdr:row>
      <xdr:rowOff>21771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38298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98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50546</xdr:rowOff>
    </xdr:from>
    <xdr:to>
      <xdr:col>85</xdr:col>
      <xdr:colOff>127000</xdr:colOff>
      <xdr:row>38</xdr:row>
      <xdr:rowOff>119562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65646"/>
          <a:ext cx="838200" cy="6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119562</xdr:rowOff>
    </xdr:from>
    <xdr:to>
      <xdr:col>81</xdr:col>
      <xdr:colOff>50800</xdr:colOff>
      <xdr:row>39</xdr:row>
      <xdr:rowOff>4935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34662"/>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154940</xdr:rowOff>
    </xdr:from>
    <xdr:to>
      <xdr:col>76</xdr:col>
      <xdr:colOff>114300</xdr:colOff>
      <xdr:row>39</xdr:row>
      <xdr:rowOff>4935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70040"/>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37701</xdr:rowOff>
    </xdr:from>
    <xdr:to>
      <xdr:col>71</xdr:col>
      <xdr:colOff>177800</xdr:colOff>
      <xdr:row>38</xdr:row>
      <xdr:rowOff>154940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52801"/>
          <a:ext cx="8890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171196</xdr:rowOff>
    </xdr:from>
    <xdr:to>
      <xdr:col>85</xdr:col>
      <xdr:colOff>177800</xdr:colOff>
      <xdr:row>38</xdr:row>
      <xdr:rowOff>101346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149623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68762</xdr:rowOff>
    </xdr:from>
    <xdr:to>
      <xdr:col>81</xdr:col>
      <xdr:colOff>101600</xdr:colOff>
      <xdr:row>38</xdr:row>
      <xdr:rowOff>170362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161489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125585</xdr:rowOff>
    </xdr:from>
    <xdr:to>
      <xdr:col>76</xdr:col>
      <xdr:colOff>165100</xdr:colOff>
      <xdr:row>39</xdr:row>
      <xdr:rowOff>55735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46862</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73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104140</xdr:rowOff>
    </xdr:from>
    <xdr:to>
      <xdr:col>72</xdr:col>
      <xdr:colOff>38100</xdr:colOff>
      <xdr:row>39</xdr:row>
      <xdr:rowOff>34290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25417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158351</xdr:rowOff>
    </xdr:from>
    <xdr:to>
      <xdr:col>67</xdr:col>
      <xdr:colOff>101600</xdr:colOff>
      <xdr:row>38</xdr:row>
      <xdr:rowOff>88501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79628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9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89503</xdr:rowOff>
    </xdr:from>
    <xdr:to>
      <xdr:col>85</xdr:col>
      <xdr:colOff>126364</xdr:colOff>
      <xdr:row>58</xdr:row>
      <xdr:rowOff>57518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04903"/>
          <a:ext cx="1269" cy="99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61345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0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57518</xdr:rowOff>
    </xdr:from>
    <xdr:to>
      <xdr:col>86</xdr:col>
      <xdr:colOff>25400</xdr:colOff>
      <xdr:row>58</xdr:row>
      <xdr:rowOff>57518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36180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89503</xdr:rowOff>
    </xdr:from>
    <xdr:to>
      <xdr:col>86</xdr:col>
      <xdr:colOff>25400</xdr:colOff>
      <xdr:row>52</xdr:row>
      <xdr:rowOff>89503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04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151568</xdr:rowOff>
    </xdr:from>
    <xdr:to>
      <xdr:col>85</xdr:col>
      <xdr:colOff>127000</xdr:colOff>
      <xdr:row>54</xdr:row>
      <xdr:rowOff>22504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8895518"/>
          <a:ext cx="838200" cy="38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96721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26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118294</xdr:rowOff>
    </xdr:from>
    <xdr:to>
      <xdr:col>85</xdr:col>
      <xdr:colOff>177800</xdr:colOff>
      <xdr:row>56</xdr:row>
      <xdr:rowOff>48444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4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151568</xdr:rowOff>
    </xdr:from>
    <xdr:to>
      <xdr:col>81</xdr:col>
      <xdr:colOff>50800</xdr:colOff>
      <xdr:row>52</xdr:row>
      <xdr:rowOff>143167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8895518"/>
          <a:ext cx="889000" cy="1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145688</xdr:rowOff>
    </xdr:from>
    <xdr:to>
      <xdr:col>81</xdr:col>
      <xdr:colOff>101600</xdr:colOff>
      <xdr:row>56</xdr:row>
      <xdr:rowOff>75838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66965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6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143167</xdr:rowOff>
    </xdr:from>
    <xdr:to>
      <xdr:col>76</xdr:col>
      <xdr:colOff>114300</xdr:colOff>
      <xdr:row>54</xdr:row>
      <xdr:rowOff>107486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058567"/>
          <a:ext cx="889000" cy="30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3766</xdr:rowOff>
    </xdr:from>
    <xdr:to>
      <xdr:col>76</xdr:col>
      <xdr:colOff>165100</xdr:colOff>
      <xdr:row>56</xdr:row>
      <xdr:rowOff>105366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96493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107486</xdr:rowOff>
    </xdr:from>
    <xdr:to>
      <xdr:col>71</xdr:col>
      <xdr:colOff>177800</xdr:colOff>
      <xdr:row>55</xdr:row>
      <xdr:rowOff>118497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65786"/>
          <a:ext cx="889000" cy="18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138525</xdr:rowOff>
    </xdr:from>
    <xdr:to>
      <xdr:col>72</xdr:col>
      <xdr:colOff>38100</xdr:colOff>
      <xdr:row>56</xdr:row>
      <xdr:rowOff>68675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59802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38856</xdr:rowOff>
    </xdr:from>
    <xdr:to>
      <xdr:col>67</xdr:col>
      <xdr:colOff>101600</xdr:colOff>
      <xdr:row>56</xdr:row>
      <xdr:rowOff>140456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131583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143154</xdr:rowOff>
    </xdr:from>
    <xdr:to>
      <xdr:col>85</xdr:col>
      <xdr:colOff>177800</xdr:colOff>
      <xdr:row>54</xdr:row>
      <xdr:rowOff>73304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166031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100768</xdr:rowOff>
    </xdr:from>
    <xdr:to>
      <xdr:col>81</xdr:col>
      <xdr:colOff>101600</xdr:colOff>
      <xdr:row>52</xdr:row>
      <xdr:rowOff>30918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8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47445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6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92367</xdr:rowOff>
    </xdr:from>
    <xdr:to>
      <xdr:col>76</xdr:col>
      <xdr:colOff>165100</xdr:colOff>
      <xdr:row>53</xdr:row>
      <xdr:rowOff>22517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0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39044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7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56686</xdr:rowOff>
    </xdr:from>
    <xdr:to>
      <xdr:col>72</xdr:col>
      <xdr:colOff>38100</xdr:colOff>
      <xdr:row>54</xdr:row>
      <xdr:rowOff>158286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3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3363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67697</xdr:rowOff>
    </xdr:from>
    <xdr:to>
      <xdr:col>67</xdr:col>
      <xdr:colOff>101600</xdr:colOff>
      <xdr:row>55</xdr:row>
      <xdr:rowOff>169297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14374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49403</xdr:rowOff>
    </xdr:from>
    <xdr:to>
      <xdr:col>85</xdr:col>
      <xdr:colOff>127000</xdr:colOff>
      <xdr:row>78</xdr:row>
      <xdr:rowOff>129718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422503"/>
          <a:ext cx="8382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129718</xdr:rowOff>
    </xdr:from>
    <xdr:to>
      <xdr:col>81</xdr:col>
      <xdr:colOff>50800</xdr:colOff>
      <xdr:row>79</xdr:row>
      <xdr:rowOff>39269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02818"/>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27763</xdr:rowOff>
    </xdr:from>
    <xdr:to>
      <xdr:col>76</xdr:col>
      <xdr:colOff>114300</xdr:colOff>
      <xdr:row>79</xdr:row>
      <xdr:rowOff>39269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72313"/>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11379</xdr:rowOff>
    </xdr:from>
    <xdr:to>
      <xdr:col>71</xdr:col>
      <xdr:colOff>177800</xdr:colOff>
      <xdr:row>79</xdr:row>
      <xdr:rowOff>27763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55929"/>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21480</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78918</xdr:rowOff>
    </xdr:from>
    <xdr:to>
      <xdr:col>81</xdr:col>
      <xdr:colOff>101600</xdr:colOff>
      <xdr:row>79</xdr:row>
      <xdr:rowOff>9068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25595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2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159919</xdr:rowOff>
    </xdr:from>
    <xdr:to>
      <xdr:col>76</xdr:col>
      <xdr:colOff>165100</xdr:colOff>
      <xdr:row>79</xdr:row>
      <xdr:rowOff>90069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81196</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625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148413</xdr:rowOff>
    </xdr:from>
    <xdr:to>
      <xdr:col>72</xdr:col>
      <xdr:colOff>38100</xdr:colOff>
      <xdr:row>79</xdr:row>
      <xdr:rowOff>78563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69690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1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132029</xdr:rowOff>
    </xdr:from>
    <xdr:to>
      <xdr:col>67</xdr:col>
      <xdr:colOff>101600</xdr:colOff>
      <xdr:row>79</xdr:row>
      <xdr:rowOff>62179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53306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597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151958</xdr:rowOff>
    </xdr:from>
    <xdr:to>
      <xdr:col>85</xdr:col>
      <xdr:colOff>127000</xdr:colOff>
      <xdr:row>94</xdr:row>
      <xdr:rowOff>37773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096808"/>
          <a:ext cx="8382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51775</xdr:rowOff>
    </xdr:from>
    <xdr:to>
      <xdr:col>81</xdr:col>
      <xdr:colOff>50800</xdr:colOff>
      <xdr:row>93</xdr:row>
      <xdr:rowOff>151958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5996625"/>
          <a:ext cx="889000" cy="10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51775</xdr:rowOff>
    </xdr:from>
    <xdr:to>
      <xdr:col>76</xdr:col>
      <xdr:colOff>114300</xdr:colOff>
      <xdr:row>93</xdr:row>
      <xdr:rowOff>97837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5996625"/>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97837</xdr:rowOff>
    </xdr:from>
    <xdr:to>
      <xdr:col>71</xdr:col>
      <xdr:colOff>177800</xdr:colOff>
      <xdr:row>93</xdr:row>
      <xdr:rowOff>142557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042687"/>
          <a:ext cx="889000" cy="4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158423</xdr:rowOff>
    </xdr:from>
    <xdr:to>
      <xdr:col>85</xdr:col>
      <xdr:colOff>177800</xdr:colOff>
      <xdr:row>94</xdr:row>
      <xdr:rowOff>88573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1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9850</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101158</xdr:rowOff>
    </xdr:from>
    <xdr:to>
      <xdr:col>81</xdr:col>
      <xdr:colOff>101600</xdr:colOff>
      <xdr:row>94</xdr:row>
      <xdr:rowOff>31308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47835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8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975</xdr:rowOff>
    </xdr:from>
    <xdr:to>
      <xdr:col>76</xdr:col>
      <xdr:colOff>165100</xdr:colOff>
      <xdr:row>93</xdr:row>
      <xdr:rowOff>102575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9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119102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72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47037</xdr:rowOff>
    </xdr:from>
    <xdr:to>
      <xdr:col>72</xdr:col>
      <xdr:colOff>38100</xdr:colOff>
      <xdr:row>93</xdr:row>
      <xdr:rowOff>148637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99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165164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76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91757</xdr:rowOff>
    </xdr:from>
    <xdr:to>
      <xdr:col>67</xdr:col>
      <xdr:colOff>101600</xdr:colOff>
      <xdr:row>94</xdr:row>
      <xdr:rowOff>21907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0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38434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81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87503</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6602603"/>
          <a:ext cx="1269" cy="128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96105</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2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34180</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63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87503</xdr:rowOff>
    </xdr:from>
    <xdr:to>
      <xdr:col>116</xdr:col>
      <xdr:colOff>152400</xdr:colOff>
      <xdr:row>38</xdr:row>
      <xdr:rowOff>87503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60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52756</xdr:rowOff>
    </xdr:from>
    <xdr:to>
      <xdr:col>116</xdr:col>
      <xdr:colOff>63500</xdr:colOff>
      <xdr:row>39</xdr:row>
      <xdr:rowOff>41478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5367706"/>
          <a:ext cx="838200" cy="136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6849</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21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155422</xdr:rowOff>
    </xdr:from>
    <xdr:to>
      <xdr:col>116</xdr:col>
      <xdr:colOff>114300</xdr:colOff>
      <xdr:row>39</xdr:row>
      <xdr:rowOff>85572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52756</xdr:rowOff>
    </xdr:from>
    <xdr:to>
      <xdr:col>111</xdr:col>
      <xdr:colOff>177800</xdr:colOff>
      <xdr:row>38</xdr:row>
      <xdr:rowOff>127698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5367706"/>
          <a:ext cx="889000" cy="127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126505</xdr:rowOff>
    </xdr:from>
    <xdr:to>
      <xdr:col>112</xdr:col>
      <xdr:colOff>38100</xdr:colOff>
      <xdr:row>39</xdr:row>
      <xdr:rowOff>56655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47782</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73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127698</xdr:rowOff>
    </xdr:from>
    <xdr:to>
      <xdr:col>107</xdr:col>
      <xdr:colOff>50800</xdr:colOff>
      <xdr:row>38</xdr:row>
      <xdr:rowOff>161646</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9545300" y="6642798"/>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154089</xdr:rowOff>
    </xdr:from>
    <xdr:to>
      <xdr:col>107</xdr:col>
      <xdr:colOff>101600</xdr:colOff>
      <xdr:row>39</xdr:row>
      <xdr:rowOff>84239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75366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161646</xdr:rowOff>
    </xdr:from>
    <xdr:to>
      <xdr:col>102</xdr:col>
      <xdr:colOff>114300</xdr:colOff>
      <xdr:row>39</xdr:row>
      <xdr:rowOff>40983</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18656300" y="6676746"/>
          <a:ext cx="8890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154356</xdr:rowOff>
    </xdr:from>
    <xdr:to>
      <xdr:col>102</xdr:col>
      <xdr:colOff>165100</xdr:colOff>
      <xdr:row>39</xdr:row>
      <xdr:rowOff>84506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75633</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156756</xdr:rowOff>
    </xdr:from>
    <xdr:to>
      <xdr:col>98</xdr:col>
      <xdr:colOff>38100</xdr:colOff>
      <xdr:row>39</xdr:row>
      <xdr:rowOff>86906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103433</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162128</xdr:rowOff>
    </xdr:from>
    <xdr:to>
      <xdr:col>116</xdr:col>
      <xdr:colOff>114300</xdr:colOff>
      <xdr:row>39</xdr:row>
      <xdr:rowOff>92278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140555</xdr:rowOff>
    </xdr:from>
    <xdr:ext cx="313932"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55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1956</xdr:rowOff>
    </xdr:from>
    <xdr:to>
      <xdr:col>112</xdr:col>
      <xdr:colOff>38100</xdr:colOff>
      <xdr:row>31</xdr:row>
      <xdr:rowOff>103556</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53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120083</xdr:rowOff>
    </xdr:from>
    <xdr:ext cx="534377"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056111" y="509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76898</xdr:rowOff>
    </xdr:from>
    <xdr:to>
      <xdr:col>107</xdr:col>
      <xdr:colOff>101600</xdr:colOff>
      <xdr:row>39</xdr:row>
      <xdr:rowOff>7048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5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23575</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199428" y="636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110846</xdr:rowOff>
    </xdr:from>
    <xdr:to>
      <xdr:col>102</xdr:col>
      <xdr:colOff>165100</xdr:colOff>
      <xdr:row>39</xdr:row>
      <xdr:rowOff>40996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57523</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10428" y="64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161633</xdr:rowOff>
    </xdr:from>
    <xdr:to>
      <xdr:col>98</xdr:col>
      <xdr:colOff>38100</xdr:colOff>
      <xdr:row>39</xdr:row>
      <xdr:rowOff>91783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82910</xdr:rowOff>
    </xdr:from>
    <xdr:ext cx="313932"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99333" y="676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総務費は財政調整基金積立金の減などにより</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％の減、民生費は住民税非課税世帯緊急支援給付金の増などにより</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％の増、衛生費は水道事業特別会計への補助金の皆減等により</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％の減、農林水産業費は河北潟周辺地区浸水対策事業費の増などにより</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％の増、商工費は事業復活臨時支援事業費の皆減などにより</a:t>
          </a:r>
          <a:r>
            <a:rPr kumimoji="1" lang="en-US" altLang="ja-JP" sz="1300">
              <a:latin typeface="ＭＳ Ｐゴシック" panose="020B0600070205080204" pitchFamily="50" charset="-128"/>
              <a:ea typeface="ＭＳ Ｐゴシック" panose="020B0600070205080204" pitchFamily="50" charset="-128"/>
            </a:rPr>
            <a:t>44.9</a:t>
          </a:r>
          <a:r>
            <a:rPr kumimoji="1" lang="ja-JP" altLang="en-US" sz="1300">
              <a:latin typeface="ＭＳ Ｐゴシック" panose="020B0600070205080204" pitchFamily="50" charset="-128"/>
              <a:ea typeface="ＭＳ Ｐゴシック" panose="020B0600070205080204" pitchFamily="50" charset="-128"/>
            </a:rPr>
            <a:t>％の減、土木費は城北市民運動公園補助整備事業費の増などにより</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％の増、教育費は金沢美術工芸大学移転整備事業費の減などにより</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％の減、災害復旧費は令和６年能登半島地震で被害を受けた施設の復旧費の増などにより</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年度決算を見ると実質収支額は減少している</a:t>
          </a:r>
          <a:r>
            <a:rPr kumimoji="1" lang="ja-JP" altLang="en-US" sz="1100">
              <a:solidFill>
                <a:sysClr val="windowText" lastClr="000000"/>
              </a:solidFill>
              <a:effectLst/>
              <a:latin typeface="+mn-lt"/>
              <a:ea typeface="+mn-ea"/>
              <a:cs typeface="+mn-cs"/>
            </a:rPr>
            <a:t>が、</a:t>
          </a:r>
          <a:r>
            <a:rPr lang="ja-JP" altLang="en-US" sz="1100" b="0" i="0" u="none" strike="noStrike" baseline="0">
              <a:solidFill>
                <a:sysClr val="windowText" lastClr="000000"/>
              </a:solidFill>
              <a:latin typeface="+mn-lt"/>
              <a:ea typeface="+mn-ea"/>
              <a:cs typeface="+mn-cs"/>
            </a:rPr>
            <a:t>家屋の新築に伴う固定資産税の増などにより市税収入が増加するなど</a:t>
          </a:r>
          <a:r>
            <a:rPr kumimoji="1" lang="ja-JP" altLang="en-US" sz="1100">
              <a:solidFill>
                <a:sysClr val="windowText" lastClr="000000"/>
              </a:solidFill>
              <a:effectLst/>
              <a:latin typeface="+mn-lt"/>
              <a:ea typeface="+mn-ea"/>
              <a:cs typeface="+mn-cs"/>
            </a:rPr>
            <a:t>、市債の</a:t>
          </a:r>
          <a:r>
            <a:rPr kumimoji="1" lang="ja-JP" altLang="ja-JP" sz="1100">
              <a:solidFill>
                <a:sysClr val="windowText" lastClr="000000"/>
              </a:solidFill>
              <a:effectLst/>
              <a:latin typeface="+mn-lt"/>
              <a:ea typeface="+mn-ea"/>
              <a:cs typeface="+mn-cs"/>
            </a:rPr>
            <a:t>発行抑制に努め、黒字決算を堅持している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、物価高騰</a:t>
          </a:r>
          <a:r>
            <a:rPr lang="ja-JP" altLang="ja-JP" sz="1100" b="0" i="0" baseline="0">
              <a:solidFill>
                <a:sysClr val="windowText" lastClr="000000"/>
              </a:solidFill>
              <a:effectLst/>
              <a:latin typeface="+mn-lt"/>
              <a:ea typeface="+mn-ea"/>
              <a:cs typeface="+mn-cs"/>
            </a:rPr>
            <a:t>や令和６年能登半島地震</a:t>
          </a:r>
          <a:r>
            <a:rPr lang="ja-JP" altLang="en-US" sz="1100" b="0" i="0" baseline="0">
              <a:solidFill>
                <a:sysClr val="windowText" lastClr="000000"/>
              </a:solidFill>
              <a:effectLst/>
              <a:latin typeface="+mn-lt"/>
              <a:ea typeface="+mn-ea"/>
              <a:cs typeface="+mn-cs"/>
            </a:rPr>
            <a:t>からの復旧・復興</a:t>
          </a:r>
          <a:r>
            <a:rPr lang="ja-JP" altLang="ja-JP" sz="1100" b="0" i="0" baseline="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経済対策</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含めた緊急的な</a:t>
          </a:r>
          <a:r>
            <a:rPr kumimoji="1" lang="ja-JP" altLang="en-US" sz="1100">
              <a:solidFill>
                <a:sysClr val="windowText" lastClr="000000"/>
              </a:solidFill>
              <a:effectLst/>
              <a:latin typeface="+mn-lt"/>
              <a:ea typeface="+mn-ea"/>
              <a:cs typeface="+mn-cs"/>
            </a:rPr>
            <a:t>対応</a:t>
          </a:r>
          <a:r>
            <a:rPr kumimoji="1" lang="ja-JP" altLang="ja-JP" sz="1100">
              <a:solidFill>
                <a:sysClr val="windowText" lastClr="000000"/>
              </a:solidFill>
              <a:effectLst/>
              <a:latin typeface="+mn-lt"/>
              <a:ea typeface="+mn-ea"/>
              <a:cs typeface="+mn-cs"/>
            </a:rPr>
            <a:t>が求められる中</a:t>
          </a:r>
          <a:r>
            <a:rPr kumimoji="1" lang="ja-JP" altLang="en-US" sz="1100">
              <a:solidFill>
                <a:sysClr val="windowText" lastClr="000000"/>
              </a:solidFill>
              <a:effectLst/>
              <a:latin typeface="+mn-lt"/>
              <a:ea typeface="+mn-ea"/>
              <a:cs typeface="+mn-cs"/>
            </a:rPr>
            <a:t>、財政運営は一層困難な状況にあるが、</a:t>
          </a:r>
          <a:r>
            <a:rPr kumimoji="1" lang="ja-JP" altLang="ja-JP" sz="1100">
              <a:solidFill>
                <a:sysClr val="windowText" lastClr="000000"/>
              </a:solidFill>
              <a:effectLst/>
              <a:latin typeface="+mn-lt"/>
              <a:ea typeface="+mn-ea"/>
              <a:cs typeface="+mn-cs"/>
            </a:rPr>
            <a:t>中期財政計画を着実に実践し、財政基盤の強化に努めていく。</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令和５年度決算における連結赤字比率は、対象会計全体の財政収支が黒字となっていることから生じていない。</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年度の実質公債比率は、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％と前年度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ポイント減となり、中期財政計画の実践により、引き続き起債発行に許可が必要な</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を大きく下回っており、健全性を堅持している。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年度の将来負担比率は、</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％と対前年比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％の減となっており、その要因としては、</a:t>
          </a:r>
          <a:r>
            <a:rPr kumimoji="1" lang="ja-JP" altLang="en-US" sz="1100">
              <a:solidFill>
                <a:schemeClr val="dk1"/>
              </a:solidFill>
              <a:effectLst/>
              <a:latin typeface="+mn-lt"/>
              <a:ea typeface="+mn-ea"/>
              <a:cs typeface="+mn-cs"/>
            </a:rPr>
            <a:t>臨時財政対策債の減少により、将来負担額が減少した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が挙げられる。今後も、中期財政計画を着実に実践し、財政基盤の強化に努めていく。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石川県金沢市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文化スポーツ施設再整備積立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や廃棄物処理施設整備積立基金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など、基金の有効活用に向けた計画的な積立てを実施した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一方で、令和６年能登半島地震対策に伴う予算措置への財源補填のため、財政調整基金を取り崩した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結果、基金全体として、約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今後の財政需要を見据え、特定目的基金の新設ほか既存の基金への積立てを実施し基金の有効活用を図る。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教育施設等再整備積立基金：教育施設及び福祉施設等の再整備に充てる資金を積立てるため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市場病院施設再整備積立基金：中央卸売市場及び金沢市立病院の再整備に充てる資金を積立てるため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教育福祉施設等再整備積立基金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文化スポーツ施設再整備積立基金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教育福祉施設等再整備積立基金：将来的な学校施設の改築に向けて計画的に積立・取崩を実施</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市場病院施設再整備積立基金：将来的な中央卸売市場及び金沢市立病院の再整備に向けて計画的に積立・取崩を実施</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令和６年能登半島地震対策に伴う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決算の状況を踏まえ、可能な範囲で積立て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交付税措置に基づく臨時財政対策債償還分の積み立てによる増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償還計画に沿って順次取り崩し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210170827</v>
      </c>
      <c r="BO4" s="371"/>
      <c r="BP4" s="371"/>
      <c r="BQ4" s="371"/>
      <c r="BR4" s="371"/>
      <c r="BS4" s="371"/>
      <c r="BT4" s="371"/>
      <c r="BU4" s="372"/>
      <c r="BV4" s="370">
        <v>243774504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v>
      </c>
      <c r="CU4" s="377"/>
      <c r="CV4" s="377"/>
      <c r="CW4" s="377"/>
      <c r="CX4" s="377"/>
      <c r="CY4" s="377"/>
      <c r="CZ4" s="377"/>
      <c r="DA4" s="378"/>
      <c r="DB4" s="376">
        <v>4.0999999999999996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202425613</v>
      </c>
      <c r="BO5" s="408"/>
      <c r="BP5" s="408"/>
      <c r="BQ5" s="408"/>
      <c r="BR5" s="408"/>
      <c r="BS5" s="408"/>
      <c r="BT5" s="408"/>
      <c r="BU5" s="409"/>
      <c r="BV5" s="407">
        <v>237252022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89.9</v>
      </c>
      <c r="CU5" s="405"/>
      <c r="CV5" s="405"/>
      <c r="CW5" s="405"/>
      <c r="CX5" s="405"/>
      <c r="CY5" s="405"/>
      <c r="CZ5" s="405"/>
      <c r="DA5" s="406"/>
      <c r="DB5" s="404">
        <v>87.9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7745214</v>
      </c>
      <c r="BO6" s="408"/>
      <c r="BP6" s="408"/>
      <c r="BQ6" s="408"/>
      <c r="BR6" s="408"/>
      <c r="BS6" s="408"/>
      <c r="BT6" s="408"/>
      <c r="BU6" s="409"/>
      <c r="BV6" s="407">
        <v>6522482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91.8</v>
      </c>
      <c r="CU6" s="445"/>
      <c r="CV6" s="445"/>
      <c r="CW6" s="445"/>
      <c r="CX6" s="445"/>
      <c r="CY6" s="445"/>
      <c r="CZ6" s="445"/>
      <c r="DA6" s="446"/>
      <c r="DB6" s="444">
        <v>91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3525593</v>
      </c>
      <c r="BO7" s="408"/>
      <c r="BP7" s="408"/>
      <c r="BQ7" s="408"/>
      <c r="BR7" s="408"/>
      <c r="BS7" s="408"/>
      <c r="BT7" s="408"/>
      <c r="BU7" s="409"/>
      <c r="BV7" s="407">
        <v>2194656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106112588</v>
      </c>
      <c r="CU7" s="408"/>
      <c r="CV7" s="408"/>
      <c r="CW7" s="408"/>
      <c r="CX7" s="408"/>
      <c r="CY7" s="408"/>
      <c r="CZ7" s="408"/>
      <c r="DA7" s="409"/>
      <c r="DB7" s="407">
        <v>104780838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4219621</v>
      </c>
      <c r="BO8" s="408"/>
      <c r="BP8" s="408"/>
      <c r="BQ8" s="408"/>
      <c r="BR8" s="408"/>
      <c r="BS8" s="408"/>
      <c r="BT8" s="408"/>
      <c r="BU8" s="409"/>
      <c r="BV8" s="407">
        <v>4327826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0.86</v>
      </c>
      <c r="CU8" s="448"/>
      <c r="CV8" s="448"/>
      <c r="CW8" s="448"/>
      <c r="CX8" s="448"/>
      <c r="CY8" s="448"/>
      <c r="CZ8" s="448"/>
      <c r="DA8" s="449"/>
      <c r="DB8" s="447">
        <v>0.87</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463254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-108205</v>
      </c>
      <c r="BO9" s="408"/>
      <c r="BP9" s="408"/>
      <c r="BQ9" s="408"/>
      <c r="BR9" s="408"/>
      <c r="BS9" s="408"/>
      <c r="BT9" s="408"/>
      <c r="BU9" s="409"/>
      <c r="BV9" s="407">
        <v>-239093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14.2</v>
      </c>
      <c r="CU9" s="405"/>
      <c r="CV9" s="405"/>
      <c r="CW9" s="405"/>
      <c r="CX9" s="405"/>
      <c r="CY9" s="405"/>
      <c r="CZ9" s="405"/>
      <c r="DA9" s="406"/>
      <c r="DB9" s="404">
        <v>15.6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465699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12334</v>
      </c>
      <c r="BO10" s="408"/>
      <c r="BP10" s="408"/>
      <c r="BQ10" s="408"/>
      <c r="BR10" s="408"/>
      <c r="BS10" s="408"/>
      <c r="BT10" s="408"/>
      <c r="BU10" s="409"/>
      <c r="BV10" s="407">
        <v>4458689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500206</v>
      </c>
      <c r="BO11" s="408"/>
      <c r="BP11" s="408"/>
      <c r="BQ11" s="408"/>
      <c r="BR11" s="408"/>
      <c r="BS11" s="408"/>
      <c r="BT11" s="408"/>
      <c r="BU11" s="409"/>
      <c r="BV11" s="407">
        <v>1517750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444996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437846</v>
      </c>
      <c r="S13" s="492"/>
      <c r="T13" s="492"/>
      <c r="U13" s="492"/>
      <c r="V13" s="493"/>
      <c r="W13" s="423" t="s">
        <v>131</v>
      </c>
      <c r="X13" s="424"/>
      <c r="Y13" s="424"/>
      <c r="Z13" s="424"/>
      <c r="AA13" s="424"/>
      <c r="AB13" s="414"/>
      <c r="AC13" s="458">
        <v>2710</v>
      </c>
      <c r="AD13" s="459"/>
      <c r="AE13" s="459"/>
      <c r="AF13" s="459"/>
      <c r="AG13" s="501"/>
      <c r="AH13" s="458">
        <v>2982</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-95665</v>
      </c>
      <c r="BO13" s="408"/>
      <c r="BP13" s="408"/>
      <c r="BQ13" s="408"/>
      <c r="BR13" s="408"/>
      <c r="BS13" s="408"/>
      <c r="BT13" s="408"/>
      <c r="BU13" s="409"/>
      <c r="BV13" s="407">
        <v>5737346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v>
      </c>
      <c r="CU13" s="405"/>
      <c r="CV13" s="405"/>
      <c r="CW13" s="405"/>
      <c r="CX13" s="405"/>
      <c r="CY13" s="405"/>
      <c r="CZ13" s="405"/>
      <c r="DA13" s="406"/>
      <c r="DB13" s="404">
        <v>4.3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447181</v>
      </c>
      <c r="S14" s="492"/>
      <c r="T14" s="492"/>
      <c r="U14" s="492"/>
      <c r="V14" s="493"/>
      <c r="W14" s="397"/>
      <c r="X14" s="398"/>
      <c r="Y14" s="398"/>
      <c r="Z14" s="398"/>
      <c r="AA14" s="398"/>
      <c r="AB14" s="387"/>
      <c r="AC14" s="494">
        <v>1.3</v>
      </c>
      <c r="AD14" s="495"/>
      <c r="AE14" s="495"/>
      <c r="AF14" s="495"/>
      <c r="AG14" s="496"/>
      <c r="AH14" s="494">
        <v>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20.2</v>
      </c>
      <c r="CU14" s="506"/>
      <c r="CV14" s="506"/>
      <c r="CW14" s="506"/>
      <c r="CX14" s="506"/>
      <c r="CY14" s="506"/>
      <c r="CZ14" s="506"/>
      <c r="DA14" s="507"/>
      <c r="DB14" s="505">
        <v>23.6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440870</v>
      </c>
      <c r="S15" s="492"/>
      <c r="T15" s="492"/>
      <c r="U15" s="492"/>
      <c r="V15" s="493"/>
      <c r="W15" s="423" t="s">
        <v>137</v>
      </c>
      <c r="X15" s="424"/>
      <c r="Y15" s="424"/>
      <c r="Z15" s="424"/>
      <c r="AA15" s="424"/>
      <c r="AB15" s="414"/>
      <c r="AC15" s="458">
        <v>45371</v>
      </c>
      <c r="AD15" s="459"/>
      <c r="AE15" s="459"/>
      <c r="AF15" s="459"/>
      <c r="AG15" s="501"/>
      <c r="AH15" s="458">
        <v>46465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71815481</v>
      </c>
      <c r="BO15" s="371"/>
      <c r="BP15" s="371"/>
      <c r="BQ15" s="371"/>
      <c r="BR15" s="371"/>
      <c r="BS15" s="371"/>
      <c r="BT15" s="371"/>
      <c r="BU15" s="372"/>
      <c r="BV15" s="370">
        <v>70296059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118</v>
      </c>
      <c r="S16" s="514"/>
      <c r="T16" s="514"/>
      <c r="U16" s="514"/>
      <c r="V16" s="515"/>
      <c r="W16" s="397"/>
      <c r="X16" s="398"/>
      <c r="Y16" s="398"/>
      <c r="Z16" s="398"/>
      <c r="AA16" s="398"/>
      <c r="AB16" s="387"/>
      <c r="AC16" s="494">
        <v>21.1</v>
      </c>
      <c r="AD16" s="495"/>
      <c r="AE16" s="495"/>
      <c r="AF16" s="495"/>
      <c r="AG16" s="496"/>
      <c r="AH16" s="494">
        <v>22.1</v>
      </c>
      <c r="AI16" s="495"/>
      <c r="AJ16" s="495"/>
      <c r="AK16" s="495"/>
      <c r="AL16" s="497"/>
      <c r="AM16" s="436"/>
      <c r="AN16" s="437"/>
      <c r="AO16" s="437"/>
      <c r="AP16" s="437"/>
      <c r="AQ16" s="437"/>
      <c r="AR16" s="437"/>
      <c r="AS16" s="437"/>
      <c r="AT16" s="438"/>
      <c r="AU16" s="439"/>
      <c r="AV16" s="440"/>
      <c r="AW16" s="440"/>
      <c r="AX16" s="440"/>
      <c r="AY16" s="441" t="s">
        <v>141</v>
      </c>
      <c r="AZ16" s="442"/>
      <c r="BA16" s="442"/>
      <c r="BB16" s="442"/>
      <c r="BC16" s="442"/>
      <c r="BD16" s="442"/>
      <c r="BE16" s="442"/>
      <c r="BF16" s="442"/>
      <c r="BG16" s="442"/>
      <c r="BH16" s="442"/>
      <c r="BI16" s="442"/>
      <c r="BJ16" s="442"/>
      <c r="BK16" s="442"/>
      <c r="BL16" s="442"/>
      <c r="BM16" s="443"/>
      <c r="BN16" s="407">
        <v>83849137</v>
      </c>
      <c r="BO16" s="408"/>
      <c r="BP16" s="408"/>
      <c r="BQ16" s="408"/>
      <c r="BR16" s="408"/>
      <c r="BS16" s="408"/>
      <c r="BT16" s="408"/>
      <c r="BU16" s="409"/>
      <c r="BV16" s="407">
        <v>81279846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142</v>
      </c>
      <c r="N17" s="519"/>
      <c r="O17" s="519"/>
      <c r="P17" s="519"/>
      <c r="Q17" s="520"/>
      <c r="R17" s="513" t="s">
        <v>143</v>
      </c>
      <c r="S17" s="514"/>
      <c r="T17" s="514"/>
      <c r="U17" s="514"/>
      <c r="V17" s="515"/>
      <c r="W17" s="423" t="s">
        <v>144</v>
      </c>
      <c r="X17" s="424"/>
      <c r="Y17" s="424"/>
      <c r="Z17" s="424"/>
      <c r="AA17" s="424"/>
      <c r="AB17" s="414"/>
      <c r="AC17" s="458">
        <v>167087</v>
      </c>
      <c r="AD17" s="459"/>
      <c r="AE17" s="459"/>
      <c r="AF17" s="459"/>
      <c r="AG17" s="501"/>
      <c r="AH17" s="458">
        <v>161077</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91842972</v>
      </c>
      <c r="BO17" s="408"/>
      <c r="BP17" s="408"/>
      <c r="BQ17" s="408"/>
      <c r="BR17" s="408"/>
      <c r="BS17" s="408"/>
      <c r="BT17" s="408"/>
      <c r="BU17" s="409"/>
      <c r="BV17" s="407">
        <v>89946511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468.81</v>
      </c>
      <c r="M18" s="531"/>
      <c r="N18" s="531"/>
      <c r="O18" s="531"/>
      <c r="P18" s="531"/>
      <c r="Q18" s="531"/>
      <c r="R18" s="532"/>
      <c r="S18" s="532"/>
      <c r="T18" s="532"/>
      <c r="U18" s="532"/>
      <c r="V18" s="533"/>
      <c r="W18" s="425"/>
      <c r="X18" s="426"/>
      <c r="Y18" s="426"/>
      <c r="Z18" s="426"/>
      <c r="AA18" s="426"/>
      <c r="AB18" s="417"/>
      <c r="AC18" s="534">
        <v>77.7</v>
      </c>
      <c r="AD18" s="535"/>
      <c r="AE18" s="535"/>
      <c r="AF18" s="535"/>
      <c r="AG18" s="536"/>
      <c r="AH18" s="534">
        <v>76.5</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97562507</v>
      </c>
      <c r="BO18" s="408"/>
      <c r="BP18" s="408"/>
      <c r="BQ18" s="408"/>
      <c r="BR18" s="408"/>
      <c r="BS18" s="408"/>
      <c r="BT18" s="408"/>
      <c r="BU18" s="409"/>
      <c r="BV18" s="407">
        <v>94890073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988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135189075</v>
      </c>
      <c r="BO19" s="408"/>
      <c r="BP19" s="408"/>
      <c r="BQ19" s="408"/>
      <c r="BR19" s="408"/>
      <c r="BS19" s="408"/>
      <c r="BT19" s="408"/>
      <c r="BU19" s="409"/>
      <c r="BV19" s="407">
        <v>127391636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207520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211912879</v>
      </c>
      <c r="BO22" s="371"/>
      <c r="BP22" s="371"/>
      <c r="BQ22" s="371"/>
      <c r="BR22" s="371"/>
      <c r="BS22" s="371"/>
      <c r="BT22" s="371"/>
      <c r="BU22" s="372"/>
      <c r="BV22" s="370">
        <v>216645566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133594704</v>
      </c>
      <c r="BO23" s="408"/>
      <c r="BP23" s="408"/>
      <c r="BQ23" s="408"/>
      <c r="BR23" s="408"/>
      <c r="BS23" s="408"/>
      <c r="BT23" s="408"/>
      <c r="BU23" s="409"/>
      <c r="BV23" s="407">
        <v>139894242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11800</v>
      </c>
      <c r="R24" s="459"/>
      <c r="S24" s="459"/>
      <c r="T24" s="459"/>
      <c r="U24" s="459"/>
      <c r="V24" s="501"/>
      <c r="W24" s="553"/>
      <c r="X24" s="554"/>
      <c r="Y24" s="555"/>
      <c r="Z24" s="457" t="s">
        <v>161</v>
      </c>
      <c r="AA24" s="437"/>
      <c r="AB24" s="437"/>
      <c r="AC24" s="437"/>
      <c r="AD24" s="437"/>
      <c r="AE24" s="437"/>
      <c r="AF24" s="437"/>
      <c r="AG24" s="438"/>
      <c r="AH24" s="458">
        <v>2482</v>
      </c>
      <c r="AI24" s="459"/>
      <c r="AJ24" s="459"/>
      <c r="AK24" s="459"/>
      <c r="AL24" s="501"/>
      <c r="AM24" s="458">
        <v>7706610</v>
      </c>
      <c r="AN24" s="459"/>
      <c r="AO24" s="459"/>
      <c r="AP24" s="459"/>
      <c r="AQ24" s="459"/>
      <c r="AR24" s="501"/>
      <c r="AS24" s="458">
        <v>3105</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134506225</v>
      </c>
      <c r="BO24" s="408"/>
      <c r="BP24" s="408"/>
      <c r="BQ24" s="408"/>
      <c r="BR24" s="408"/>
      <c r="BS24" s="408"/>
      <c r="BT24" s="408"/>
      <c r="BU24" s="409"/>
      <c r="BV24" s="407">
        <v>134937111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2</v>
      </c>
      <c r="M25" s="459"/>
      <c r="N25" s="459"/>
      <c r="O25" s="459"/>
      <c r="P25" s="501"/>
      <c r="Q25" s="458">
        <v>9600</v>
      </c>
      <c r="R25" s="459"/>
      <c r="S25" s="459"/>
      <c r="T25" s="459"/>
      <c r="U25" s="459"/>
      <c r="V25" s="501"/>
      <c r="W25" s="553"/>
      <c r="X25" s="554"/>
      <c r="Y25" s="555"/>
      <c r="Z25" s="457" t="s">
        <v>164</v>
      </c>
      <c r="AA25" s="437"/>
      <c r="AB25" s="437"/>
      <c r="AC25" s="437"/>
      <c r="AD25" s="437"/>
      <c r="AE25" s="437"/>
      <c r="AF25" s="437"/>
      <c r="AG25" s="438"/>
      <c r="AH25" s="458">
        <v>436</v>
      </c>
      <c r="AI25" s="459"/>
      <c r="AJ25" s="459"/>
      <c r="AK25" s="459"/>
      <c r="AL25" s="501"/>
      <c r="AM25" s="458">
        <v>1301896</v>
      </c>
      <c r="AN25" s="459"/>
      <c r="AO25" s="459"/>
      <c r="AP25" s="459"/>
      <c r="AQ25" s="459"/>
      <c r="AR25" s="501"/>
      <c r="AS25" s="458">
        <v>2986</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10766902</v>
      </c>
      <c r="BO25" s="371"/>
      <c r="BP25" s="371"/>
      <c r="BQ25" s="371"/>
      <c r="BR25" s="371"/>
      <c r="BS25" s="371"/>
      <c r="BT25" s="371"/>
      <c r="BU25" s="372"/>
      <c r="BV25" s="370">
        <v>10242239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7420</v>
      </c>
      <c r="R26" s="459"/>
      <c r="S26" s="459"/>
      <c r="T26" s="459"/>
      <c r="U26" s="459"/>
      <c r="V26" s="501"/>
      <c r="W26" s="553"/>
      <c r="X26" s="554"/>
      <c r="Y26" s="555"/>
      <c r="Z26" s="457" t="s">
        <v>167</v>
      </c>
      <c r="AA26" s="559"/>
      <c r="AB26" s="559"/>
      <c r="AC26" s="559"/>
      <c r="AD26" s="559"/>
      <c r="AE26" s="559"/>
      <c r="AF26" s="559"/>
      <c r="AG26" s="560"/>
      <c r="AH26" s="458">
        <v>237</v>
      </c>
      <c r="AI26" s="459"/>
      <c r="AJ26" s="459"/>
      <c r="AK26" s="459"/>
      <c r="AL26" s="501"/>
      <c r="AM26" s="458">
        <v>733515</v>
      </c>
      <c r="AN26" s="459"/>
      <c r="AO26" s="459"/>
      <c r="AP26" s="459"/>
      <c r="AQ26" s="459"/>
      <c r="AR26" s="501"/>
      <c r="AS26" s="458">
        <v>3095</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v>15587</v>
      </c>
      <c r="BO26" s="408"/>
      <c r="BP26" s="408"/>
      <c r="BQ26" s="408"/>
      <c r="BR26" s="408"/>
      <c r="BS26" s="408"/>
      <c r="BT26" s="408"/>
      <c r="BU26" s="409"/>
      <c r="BV26" s="407">
        <v>31073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8100</v>
      </c>
      <c r="R27" s="459"/>
      <c r="S27" s="459"/>
      <c r="T27" s="459"/>
      <c r="U27" s="459"/>
      <c r="V27" s="501"/>
      <c r="W27" s="553"/>
      <c r="X27" s="554"/>
      <c r="Y27" s="555"/>
      <c r="Z27" s="457" t="s">
        <v>170</v>
      </c>
      <c r="AA27" s="437"/>
      <c r="AB27" s="437"/>
      <c r="AC27" s="437"/>
      <c r="AD27" s="437"/>
      <c r="AE27" s="437"/>
      <c r="AF27" s="437"/>
      <c r="AG27" s="438"/>
      <c r="AH27" s="458">
        <v>84</v>
      </c>
      <c r="AI27" s="459"/>
      <c r="AJ27" s="459"/>
      <c r="AK27" s="459"/>
      <c r="AL27" s="501"/>
      <c r="AM27" s="458">
        <v>312585</v>
      </c>
      <c r="AN27" s="459"/>
      <c r="AO27" s="459"/>
      <c r="AP27" s="459"/>
      <c r="AQ27" s="459"/>
      <c r="AR27" s="501"/>
      <c r="AS27" s="458">
        <v>3721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2951518</v>
      </c>
      <c r="BO27" s="527"/>
      <c r="BP27" s="527"/>
      <c r="BQ27" s="527"/>
      <c r="BR27" s="527"/>
      <c r="BS27" s="527"/>
      <c r="BT27" s="527"/>
      <c r="BU27" s="528"/>
      <c r="BV27" s="526">
        <v>2946913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7450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6363283</v>
      </c>
      <c r="BO28" s="371"/>
      <c r="BP28" s="371"/>
      <c r="BQ28" s="371"/>
      <c r="BR28" s="371"/>
      <c r="BS28" s="371"/>
      <c r="BT28" s="371"/>
      <c r="BU28" s="372"/>
      <c r="BV28" s="370">
        <v>6850949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36</v>
      </c>
      <c r="M29" s="459"/>
      <c r="N29" s="459"/>
      <c r="O29" s="459"/>
      <c r="P29" s="501"/>
      <c r="Q29" s="458">
        <v>7000</v>
      </c>
      <c r="R29" s="459"/>
      <c r="S29" s="459"/>
      <c r="T29" s="459"/>
      <c r="U29" s="459"/>
      <c r="V29" s="501"/>
      <c r="W29" s="556"/>
      <c r="X29" s="557"/>
      <c r="Y29" s="558"/>
      <c r="Z29" s="457" t="s">
        <v>176</v>
      </c>
      <c r="AA29" s="437"/>
      <c r="AB29" s="437"/>
      <c r="AC29" s="437"/>
      <c r="AD29" s="437"/>
      <c r="AE29" s="437"/>
      <c r="AF29" s="437"/>
      <c r="AG29" s="438"/>
      <c r="AH29" s="458">
        <v>2566</v>
      </c>
      <c r="AI29" s="459"/>
      <c r="AJ29" s="459"/>
      <c r="AK29" s="459"/>
      <c r="AL29" s="501"/>
      <c r="AM29" s="458">
        <v>8019195</v>
      </c>
      <c r="AN29" s="459"/>
      <c r="AO29" s="459"/>
      <c r="AP29" s="459"/>
      <c r="AQ29" s="459"/>
      <c r="AR29" s="501"/>
      <c r="AS29" s="458">
        <v>3125</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3112311</v>
      </c>
      <c r="BO29" s="408"/>
      <c r="BP29" s="408"/>
      <c r="BQ29" s="408"/>
      <c r="BR29" s="408"/>
      <c r="BS29" s="408"/>
      <c r="BT29" s="408"/>
      <c r="BU29" s="409"/>
      <c r="BV29" s="407">
        <v>2595630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31961810</v>
      </c>
      <c r="BO30" s="527"/>
      <c r="BP30" s="527"/>
      <c r="BQ30" s="527"/>
      <c r="BR30" s="527"/>
      <c r="BS30" s="527"/>
      <c r="BT30" s="527"/>
      <c r="BU30" s="528"/>
      <c r="BV30" s="526">
        <v>31266759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金沢市営地方競馬事業費特別会計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IF('各会計、関係団体の財政状況及び健全化判断比率'!B33="","",'各会計、関係団体の財政状況及び健全化判断比率'!B33)</f>
        <v>金沢市水道事業特別会計</v>
      </c>
      <c r="AP34" s="598"/>
      <c r="AQ34" s="598"/>
      <c r="AR34" s="598"/>
      <c r="AS34" s="598"/>
      <c r="AT34" s="598"/>
      <c r="AU34" s="598"/>
      <c r="AV34" s="598"/>
      <c r="AW34" s="598"/>
      <c r="AX34" s="598"/>
      <c r="AY34" s="598"/>
      <c r="AZ34" s="598"/>
      <c r="BA34" s="598"/>
      <c r="BB34" s="598"/>
      <c r="BC34" s="598"/>
      <c r="BD34" s="181"/>
      <c r="BE34" s="597">
        <f>IF(BG34="","",MAX(C34:D43,U34:V43,AM34:AN43)+1)</f>
        <v>15</v>
      </c>
      <c r="BF34" s="597"/>
      <c r="BG34" s="598" t="str">
        <f>IF('各会計、関係団体の財政状況及び健全化判断比率'!B39="","",'各会計、関係団体の財政状況及び健全化判断比率'!B39)</f>
        <v>金沢市工業団地造成事業費特別会計</v>
      </c>
      <c r="BH34" s="598"/>
      <c r="BI34" s="598"/>
      <c r="BJ34" s="598"/>
      <c r="BK34" s="598"/>
      <c r="BL34" s="598"/>
      <c r="BM34" s="598"/>
      <c r="BN34" s="598"/>
      <c r="BO34" s="598"/>
      <c r="BP34" s="598"/>
      <c r="BQ34" s="598"/>
      <c r="BR34" s="598"/>
      <c r="BS34" s="598"/>
      <c r="BT34" s="598"/>
      <c r="BU34" s="598"/>
      <c r="BV34" s="181"/>
      <c r="BW34" s="597">
        <f>IF(BY34="","",MAX(C34:D43,U34:V43,AM34:AN43,BE34:BF43)+1)</f>
        <v>18</v>
      </c>
      <c r="BX34" s="597"/>
      <c r="BY34" s="598" t="str">
        <f>IF('各会計、関係団体の財政状況及び健全化判断比率'!B68="","",'各会計、関係団体の財政状況及び健全化判断比率'!B68)</f>
        <v>石川県後期高齢者医療広域連合（一般会計）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 xml:space="preserve"> (株)金沢商業活性化センター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金沢市公共用地先行取得事業費特別会計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金沢市駐車場事業費特別会計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IF('各会計、関係団体の財政状況及び健全化判断比率'!B34="","",'各会計、関係団体の財政状況及び健全化判断比率'!B34)</f>
        <v>金沢市下水道事業特別会計</v>
      </c>
      <c r="AP35" s="598"/>
      <c r="AQ35" s="598"/>
      <c r="AR35" s="598"/>
      <c r="AS35" s="598"/>
      <c r="AT35" s="598"/>
      <c r="AU35" s="598"/>
      <c r="AV35" s="598"/>
      <c r="AW35" s="598"/>
      <c r="AX35" s="598"/>
      <c r="AY35" s="598"/>
      <c r="AZ35" s="598"/>
      <c r="BA35" s="598"/>
      <c r="BB35" s="598"/>
      <c r="BC35" s="598"/>
      <c r="BD35" s="181"/>
      <c r="BE35" s="597">
        <f t="shared" ref="BE35:BE43" si="1">IF(BG35="","",BE34+1)</f>
        <v>16</v>
      </c>
      <c r="BF35" s="597"/>
      <c r="BG35" s="598" t="str">
        <f>IF('各会計、関係団体の財政状況及び健全化判断比率'!B40="","",'各会計、関係団体の財政状況及び健全化判断比率'!B40)</f>
        <v>金沢市市街地再開発事業費特別会計</v>
      </c>
      <c r="BH35" s="598"/>
      <c r="BI35" s="598"/>
      <c r="BJ35" s="598"/>
      <c r="BK35" s="598"/>
      <c r="BL35" s="598"/>
      <c r="BM35" s="598"/>
      <c r="BN35" s="598"/>
      <c r="BO35" s="598"/>
      <c r="BP35" s="598"/>
      <c r="BQ35" s="598"/>
      <c r="BR35" s="598"/>
      <c r="BS35" s="598"/>
      <c r="BT35" s="598"/>
      <c r="BU35" s="598"/>
      <c r="BV35" s="181"/>
      <c r="BW35" s="597">
        <f t="shared" ref="BW35:BW43" si="2">IF(BY35="","",BW34+1)</f>
        <v>19</v>
      </c>
      <c r="BX35" s="597"/>
      <c r="BY35" s="598" t="str">
        <f>IF('各会計、関係団体の財政状況及び健全化判断比率'!B69="","",'各会計、関係団体の財政状況及び健全化判断比率'!B69)</f>
        <v>石川県後期高齢者医療広域連合（特別会計）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 xml:space="preserve"> (公財)石川県音楽文化振興事業団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金沢市母子父子寡婦福祉資金貸付事業費特別会計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金沢市国民健康保険費特別会計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IF('各会計、関係団体の財政状況及び健全化判断比率'!B35="","",'各会計、関係団体の財政状況及び健全化判断比率'!B35)</f>
        <v>金沢市工業用水道事業特別会計</v>
      </c>
      <c r="AP36" s="598"/>
      <c r="AQ36" s="598"/>
      <c r="AR36" s="598"/>
      <c r="AS36" s="598"/>
      <c r="AT36" s="598"/>
      <c r="AU36" s="598"/>
      <c r="AV36" s="598"/>
      <c r="AW36" s="598"/>
      <c r="AX36" s="598"/>
      <c r="AY36" s="598"/>
      <c r="AZ36" s="598"/>
      <c r="BA36" s="598"/>
      <c r="BB36" s="598"/>
      <c r="BC36" s="598"/>
      <c r="BD36" s="181"/>
      <c r="BE36" s="597">
        <f t="shared" si="1"/>
        <v>17</v>
      </c>
      <c r="BF36" s="597"/>
      <c r="BG36" s="598" t="str">
        <f>IF('各会計、関係団体の財政状況及び健全化判断比率'!B41="","",'各会計、関係団体の財政状況及び健全化判断比率'!B41)</f>
        <v>金沢市住宅団地建設事業費特別会計</v>
      </c>
      <c r="BH36" s="598"/>
      <c r="BI36" s="598"/>
      <c r="BJ36" s="598"/>
      <c r="BK36" s="598"/>
      <c r="BL36" s="598"/>
      <c r="BM36" s="598"/>
      <c r="BN36" s="598"/>
      <c r="BO36" s="598"/>
      <c r="BP36" s="598"/>
      <c r="BQ36" s="598"/>
      <c r="BR36" s="598"/>
      <c r="BS36" s="598"/>
      <c r="BT36" s="598"/>
      <c r="BU36" s="598"/>
      <c r="BV36" s="181"/>
      <c r="BW36" s="597">
        <f t="shared" si="2"/>
        <v>20</v>
      </c>
      <c r="BX36" s="597"/>
      <c r="BY36" s="598" t="str">
        <f>IF('各会計、関係団体の財政状況及び健全化判断比率'!B70="","",'各会計、関係団体の財政状況及び健全化判断比率'!B70)</f>
        <v>石川県市町村消防賞じゅつ金組合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 xml:space="preserve"> (公財)横浜記念金沢の文化創生財団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金沢市後期高齢者医療費特別会計</v>
      </c>
      <c r="X37" s="598"/>
      <c r="Y37" s="598"/>
      <c r="Z37" s="598"/>
      <c r="AA37" s="598"/>
      <c r="AB37" s="598"/>
      <c r="AC37" s="598"/>
      <c r="AD37" s="598"/>
      <c r="AE37" s="598"/>
      <c r="AF37" s="598"/>
      <c r="AG37" s="598"/>
      <c r="AH37" s="598"/>
      <c r="AI37" s="598"/>
      <c r="AJ37" s="598"/>
      <c r="AK37" s="598"/>
      <c r="AL37" s="181"/>
      <c r="AM37" s="597">
        <f t="shared" si="0"/>
        <v>12</v>
      </c>
      <c r="AN37" s="597"/>
      <c r="AO37" s="598" t="str">
        <f>IF('各会計、関係団体の財政状況及び健全化判断比率'!B36="","",'各会計、関係団体の財政状況及び健全化判断比率'!B36)</f>
        <v>金沢市中央卸売市場事業特別会計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 xml:space="preserve"> (公財)金沢芸術創造財団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金沢市介護保険費特別会計</v>
      </c>
      <c r="X38" s="598"/>
      <c r="Y38" s="598"/>
      <c r="Z38" s="598"/>
      <c r="AA38" s="598"/>
      <c r="AB38" s="598"/>
      <c r="AC38" s="598"/>
      <c r="AD38" s="598"/>
      <c r="AE38" s="598"/>
      <c r="AF38" s="598"/>
      <c r="AG38" s="598"/>
      <c r="AH38" s="598"/>
      <c r="AI38" s="598"/>
      <c r="AJ38" s="598"/>
      <c r="AK38" s="598"/>
      <c r="AL38" s="181"/>
      <c r="AM38" s="597">
        <f t="shared" si="0"/>
        <v>13</v>
      </c>
      <c r="AN38" s="597"/>
      <c r="AO38" s="598" t="str">
        <f>IF('各会計、関係団体の財政状況及び健全化判断比率'!B37="","",'各会計、関係団体の財政状況及び健全化判断比率'!B37)</f>
        <v>金沢市公設花き地方卸売市場事業特別会計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25</v>
      </c>
      <c r="CP38" s="597"/>
      <c r="CQ38" s="598" t="str">
        <f>IF('各会計、関係団体の財政状況及び健全化判断比率'!BS11="","",'各会計、関係団体の財政状況及び健全化判断比率'!BS11)</f>
        <v xml:space="preserve"> (公財)金沢文化振興財団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f t="shared" si="0"/>
        <v>14</v>
      </c>
      <c r="AN39" s="597"/>
      <c r="AO39" s="598" t="str">
        <f>IF('各会計、関係団体の財政状況及び健全化判断比率'!B38="","",'各会計、関係団体の財政状況及び健全化判断比率'!B38)</f>
        <v>金沢市病院事業特別会計</v>
      </c>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26</v>
      </c>
      <c r="CP39" s="597"/>
      <c r="CQ39" s="598" t="str">
        <f>IF('各会計、関係団体の財政状況及び健全化判断比率'!BS12="","",'各会計、関係団体の財政状況及び健全化判断比率'!BS12)</f>
        <v xml:space="preserve"> (公財)金沢国際交流財団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27</v>
      </c>
      <c r="CP40" s="597"/>
      <c r="CQ40" s="598" t="str">
        <f>IF('各会計、関係団体の財政状況及び健全化判断比率'!BS13="","",'各会計、関係団体の財政状況及び健全化判断比率'!BS13)</f>
        <v xml:space="preserve"> (公社)金沢職人大学校</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28</v>
      </c>
      <c r="CP41" s="597"/>
      <c r="CQ41" s="598" t="str">
        <f>IF('各会計、関係団体の財政状況及び健全化判断比率'!BS14="","",'各会計、関係団体の財政状況及び健全化判断比率'!BS14)</f>
        <v xml:space="preserve"> 公立大学法人金沢美術工芸大学</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29</v>
      </c>
      <c r="CP42" s="597"/>
      <c r="CQ42" s="598" t="str">
        <f>IF('各会計、関係団体の財政状況及び健全化判断比率'!BS15="","",'各会計、関係団体の財政状況及び健全化判断比率'!BS15)</f>
        <v xml:space="preserve"> (一財)石川県文化・産業振興基金</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30</v>
      </c>
      <c r="CP43" s="597"/>
      <c r="CQ43" s="598" t="str">
        <f>IF('各会計、関係団体の財政状況及び健全化判断比率'!BS16="","",'各会計、関係団体の財政状況及び健全化判断比率'!BS16)</f>
        <v xml:space="preserve"> (公財)金沢コンベンションビューロー</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PJGDKxMVgdNMMPhWGaWakY76W4fzxwIeUcKKrDNTHuXE9QtU3eu4CsQWJsp/4cyqteCBZb6ygH9eABYeaxQ//g==" saltValue="3/EKRKZ41ctaE5u8Rpo0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84969481</v>
      </c>
      <c r="S5" s="613"/>
      <c r="T5" s="613"/>
      <c r="U5" s="613"/>
      <c r="V5" s="613"/>
      <c r="W5" s="613"/>
      <c r="X5" s="613"/>
      <c r="Y5" s="614"/>
      <c r="Z5" s="615">
        <v>40.4</v>
      </c>
      <c r="AA5" s="615"/>
      <c r="AB5" s="615"/>
      <c r="AC5" s="615"/>
      <c r="AD5" s="616">
        <v>77210215</v>
      </c>
      <c r="AE5" s="616"/>
      <c r="AF5" s="616"/>
      <c r="AG5" s="616"/>
      <c r="AH5" s="616"/>
      <c r="AI5" s="616"/>
      <c r="AJ5" s="616"/>
      <c r="AK5" s="616"/>
      <c r="AL5" s="617">
        <v>72.7</v>
      </c>
      <c r="AM5" s="618"/>
      <c r="AN5" s="618"/>
      <c r="AO5" s="619"/>
      <c r="AP5" s="609" t="s">
        <v>215</v>
      </c>
      <c r="AQ5" s="610"/>
      <c r="AR5" s="610"/>
      <c r="AS5" s="610"/>
      <c r="AT5" s="610"/>
      <c r="AU5" s="610"/>
      <c r="AV5" s="610"/>
      <c r="AW5" s="610"/>
      <c r="AX5" s="610"/>
      <c r="AY5" s="610"/>
      <c r="AZ5" s="610"/>
      <c r="BA5" s="610"/>
      <c r="BB5" s="610"/>
      <c r="BC5" s="610"/>
      <c r="BD5" s="610"/>
      <c r="BE5" s="610"/>
      <c r="BF5" s="611"/>
      <c r="BG5" s="623">
        <v>74476406</v>
      </c>
      <c r="BH5" s="624"/>
      <c r="BI5" s="624"/>
      <c r="BJ5" s="624"/>
      <c r="BK5" s="624"/>
      <c r="BL5" s="624"/>
      <c r="BM5" s="624"/>
      <c r="BN5" s="625"/>
      <c r="BO5" s="626">
        <v>87.7</v>
      </c>
      <c r="BP5" s="626"/>
      <c r="BQ5" s="626"/>
      <c r="BR5" s="626"/>
      <c r="BS5" s="627">
        <v>1620509</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1280632</v>
      </c>
      <c r="S6" s="624"/>
      <c r="T6" s="624"/>
      <c r="U6" s="624"/>
      <c r="V6" s="624"/>
      <c r="W6" s="624"/>
      <c r="X6" s="624"/>
      <c r="Y6" s="625"/>
      <c r="Z6" s="626">
        <v>0.6</v>
      </c>
      <c r="AA6" s="626"/>
      <c r="AB6" s="626"/>
      <c r="AC6" s="626"/>
      <c r="AD6" s="627">
        <v>1280632</v>
      </c>
      <c r="AE6" s="627"/>
      <c r="AF6" s="627"/>
      <c r="AG6" s="627"/>
      <c r="AH6" s="627"/>
      <c r="AI6" s="627"/>
      <c r="AJ6" s="627"/>
      <c r="AK6" s="627"/>
      <c r="AL6" s="628">
        <v>1.2</v>
      </c>
      <c r="AM6" s="629"/>
      <c r="AN6" s="629"/>
      <c r="AO6" s="630"/>
      <c r="AP6" s="620" t="s">
        <v>220</v>
      </c>
      <c r="AQ6" s="621"/>
      <c r="AR6" s="621"/>
      <c r="AS6" s="621"/>
      <c r="AT6" s="621"/>
      <c r="AU6" s="621"/>
      <c r="AV6" s="621"/>
      <c r="AW6" s="621"/>
      <c r="AX6" s="621"/>
      <c r="AY6" s="621"/>
      <c r="AZ6" s="621"/>
      <c r="BA6" s="621"/>
      <c r="BB6" s="621"/>
      <c r="BC6" s="621"/>
      <c r="BD6" s="621"/>
      <c r="BE6" s="621"/>
      <c r="BF6" s="622"/>
      <c r="BG6" s="623">
        <v>74476406</v>
      </c>
      <c r="BH6" s="624"/>
      <c r="BI6" s="624"/>
      <c r="BJ6" s="624"/>
      <c r="BK6" s="624"/>
      <c r="BL6" s="624"/>
      <c r="BM6" s="624"/>
      <c r="BN6" s="625"/>
      <c r="BO6" s="626">
        <v>87.7</v>
      </c>
      <c r="BP6" s="626"/>
      <c r="BQ6" s="626"/>
      <c r="BR6" s="626"/>
      <c r="BS6" s="627">
        <v>1620509</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867533</v>
      </c>
      <c r="CS6" s="624"/>
      <c r="CT6" s="624"/>
      <c r="CU6" s="624"/>
      <c r="CV6" s="624"/>
      <c r="CW6" s="624"/>
      <c r="CX6" s="624"/>
      <c r="CY6" s="625"/>
      <c r="CZ6" s="617">
        <v>0.4</v>
      </c>
      <c r="DA6" s="618"/>
      <c r="DB6" s="618"/>
      <c r="DC6" s="634"/>
      <c r="DD6" s="632">
        <v>62</v>
      </c>
      <c r="DE6" s="624"/>
      <c r="DF6" s="624"/>
      <c r="DG6" s="624"/>
      <c r="DH6" s="624"/>
      <c r="DI6" s="624"/>
      <c r="DJ6" s="624"/>
      <c r="DK6" s="624"/>
      <c r="DL6" s="624"/>
      <c r="DM6" s="624"/>
      <c r="DN6" s="624"/>
      <c r="DO6" s="624"/>
      <c r="DP6" s="625"/>
      <c r="DQ6" s="632">
        <v>867387</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27878</v>
      </c>
      <c r="S7" s="624"/>
      <c r="T7" s="624"/>
      <c r="U7" s="624"/>
      <c r="V7" s="624"/>
      <c r="W7" s="624"/>
      <c r="X7" s="624"/>
      <c r="Y7" s="625"/>
      <c r="Z7" s="626">
        <v>0</v>
      </c>
      <c r="AA7" s="626"/>
      <c r="AB7" s="626"/>
      <c r="AC7" s="626"/>
      <c r="AD7" s="627">
        <v>27878</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36992555</v>
      </c>
      <c r="BH7" s="624"/>
      <c r="BI7" s="624"/>
      <c r="BJ7" s="624"/>
      <c r="BK7" s="624"/>
      <c r="BL7" s="624"/>
      <c r="BM7" s="624"/>
      <c r="BN7" s="625"/>
      <c r="BO7" s="626">
        <v>43.5</v>
      </c>
      <c r="BP7" s="626"/>
      <c r="BQ7" s="626"/>
      <c r="BR7" s="626"/>
      <c r="BS7" s="627">
        <v>1620509</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14746812</v>
      </c>
      <c r="CS7" s="624"/>
      <c r="CT7" s="624"/>
      <c r="CU7" s="624"/>
      <c r="CV7" s="624"/>
      <c r="CW7" s="624"/>
      <c r="CX7" s="624"/>
      <c r="CY7" s="625"/>
      <c r="CZ7" s="626">
        <v>7.3</v>
      </c>
      <c r="DA7" s="626"/>
      <c r="DB7" s="626"/>
      <c r="DC7" s="626"/>
      <c r="DD7" s="632">
        <v>1220212</v>
      </c>
      <c r="DE7" s="624"/>
      <c r="DF7" s="624"/>
      <c r="DG7" s="624"/>
      <c r="DH7" s="624"/>
      <c r="DI7" s="624"/>
      <c r="DJ7" s="624"/>
      <c r="DK7" s="624"/>
      <c r="DL7" s="624"/>
      <c r="DM7" s="624"/>
      <c r="DN7" s="624"/>
      <c r="DO7" s="624"/>
      <c r="DP7" s="625"/>
      <c r="DQ7" s="632">
        <v>10549570</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395179</v>
      </c>
      <c r="S8" s="624"/>
      <c r="T8" s="624"/>
      <c r="U8" s="624"/>
      <c r="V8" s="624"/>
      <c r="W8" s="624"/>
      <c r="X8" s="624"/>
      <c r="Y8" s="625"/>
      <c r="Z8" s="626">
        <v>0.2</v>
      </c>
      <c r="AA8" s="626"/>
      <c r="AB8" s="626"/>
      <c r="AC8" s="626"/>
      <c r="AD8" s="627">
        <v>395179</v>
      </c>
      <c r="AE8" s="627"/>
      <c r="AF8" s="627"/>
      <c r="AG8" s="627"/>
      <c r="AH8" s="627"/>
      <c r="AI8" s="627"/>
      <c r="AJ8" s="627"/>
      <c r="AK8" s="627"/>
      <c r="AL8" s="628">
        <v>0.4</v>
      </c>
      <c r="AM8" s="629"/>
      <c r="AN8" s="629"/>
      <c r="AO8" s="630"/>
      <c r="AP8" s="620" t="s">
        <v>226</v>
      </c>
      <c r="AQ8" s="621"/>
      <c r="AR8" s="621"/>
      <c r="AS8" s="621"/>
      <c r="AT8" s="621"/>
      <c r="AU8" s="621"/>
      <c r="AV8" s="621"/>
      <c r="AW8" s="621"/>
      <c r="AX8" s="621"/>
      <c r="AY8" s="621"/>
      <c r="AZ8" s="621"/>
      <c r="BA8" s="621"/>
      <c r="BB8" s="621"/>
      <c r="BC8" s="621"/>
      <c r="BD8" s="621"/>
      <c r="BE8" s="621"/>
      <c r="BF8" s="622"/>
      <c r="BG8" s="623">
        <v>840209</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81741044</v>
      </c>
      <c r="CS8" s="624"/>
      <c r="CT8" s="624"/>
      <c r="CU8" s="624"/>
      <c r="CV8" s="624"/>
      <c r="CW8" s="624"/>
      <c r="CX8" s="624"/>
      <c r="CY8" s="625"/>
      <c r="CZ8" s="626">
        <v>40.4</v>
      </c>
      <c r="DA8" s="626"/>
      <c r="DB8" s="626"/>
      <c r="DC8" s="626"/>
      <c r="DD8" s="632">
        <v>2837879</v>
      </c>
      <c r="DE8" s="624"/>
      <c r="DF8" s="624"/>
      <c r="DG8" s="624"/>
      <c r="DH8" s="624"/>
      <c r="DI8" s="624"/>
      <c r="DJ8" s="624"/>
      <c r="DK8" s="624"/>
      <c r="DL8" s="624"/>
      <c r="DM8" s="624"/>
      <c r="DN8" s="624"/>
      <c r="DO8" s="624"/>
      <c r="DP8" s="625"/>
      <c r="DQ8" s="632">
        <v>42269299</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462531</v>
      </c>
      <c r="S9" s="624"/>
      <c r="T9" s="624"/>
      <c r="U9" s="624"/>
      <c r="V9" s="624"/>
      <c r="W9" s="624"/>
      <c r="X9" s="624"/>
      <c r="Y9" s="625"/>
      <c r="Z9" s="626">
        <v>0.2</v>
      </c>
      <c r="AA9" s="626"/>
      <c r="AB9" s="626"/>
      <c r="AC9" s="626"/>
      <c r="AD9" s="627">
        <v>462531</v>
      </c>
      <c r="AE9" s="627"/>
      <c r="AF9" s="627"/>
      <c r="AG9" s="627"/>
      <c r="AH9" s="627"/>
      <c r="AI9" s="627"/>
      <c r="AJ9" s="627"/>
      <c r="AK9" s="627"/>
      <c r="AL9" s="628">
        <v>0.4</v>
      </c>
      <c r="AM9" s="629"/>
      <c r="AN9" s="629"/>
      <c r="AO9" s="630"/>
      <c r="AP9" s="620" t="s">
        <v>229</v>
      </c>
      <c r="AQ9" s="621"/>
      <c r="AR9" s="621"/>
      <c r="AS9" s="621"/>
      <c r="AT9" s="621"/>
      <c r="AU9" s="621"/>
      <c r="AV9" s="621"/>
      <c r="AW9" s="621"/>
      <c r="AX9" s="621"/>
      <c r="AY9" s="621"/>
      <c r="AZ9" s="621"/>
      <c r="BA9" s="621"/>
      <c r="BB9" s="621"/>
      <c r="BC9" s="621"/>
      <c r="BD9" s="621"/>
      <c r="BE9" s="621"/>
      <c r="BF9" s="622"/>
      <c r="BG9" s="623">
        <v>28486699</v>
      </c>
      <c r="BH9" s="624"/>
      <c r="BI9" s="624"/>
      <c r="BJ9" s="624"/>
      <c r="BK9" s="624"/>
      <c r="BL9" s="624"/>
      <c r="BM9" s="624"/>
      <c r="BN9" s="625"/>
      <c r="BO9" s="626">
        <v>33.5</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16122817</v>
      </c>
      <c r="CS9" s="624"/>
      <c r="CT9" s="624"/>
      <c r="CU9" s="624"/>
      <c r="CV9" s="624"/>
      <c r="CW9" s="624"/>
      <c r="CX9" s="624"/>
      <c r="CY9" s="625"/>
      <c r="CZ9" s="626">
        <v>8</v>
      </c>
      <c r="DA9" s="626"/>
      <c r="DB9" s="626"/>
      <c r="DC9" s="626"/>
      <c r="DD9" s="632">
        <v>919673</v>
      </c>
      <c r="DE9" s="624"/>
      <c r="DF9" s="624"/>
      <c r="DG9" s="624"/>
      <c r="DH9" s="624"/>
      <c r="DI9" s="624"/>
      <c r="DJ9" s="624"/>
      <c r="DK9" s="624"/>
      <c r="DL9" s="624"/>
      <c r="DM9" s="624"/>
      <c r="DN9" s="624"/>
      <c r="DO9" s="624"/>
      <c r="DP9" s="625"/>
      <c r="DQ9" s="632">
        <v>10839329</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1987757</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334477</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257640</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12482407</v>
      </c>
      <c r="S11" s="624"/>
      <c r="T11" s="624"/>
      <c r="U11" s="624"/>
      <c r="V11" s="624"/>
      <c r="W11" s="624"/>
      <c r="X11" s="624"/>
      <c r="Y11" s="625"/>
      <c r="Z11" s="628">
        <v>5.9</v>
      </c>
      <c r="AA11" s="629"/>
      <c r="AB11" s="629"/>
      <c r="AC11" s="635"/>
      <c r="AD11" s="632">
        <v>12482407</v>
      </c>
      <c r="AE11" s="624"/>
      <c r="AF11" s="624"/>
      <c r="AG11" s="624"/>
      <c r="AH11" s="624"/>
      <c r="AI11" s="624"/>
      <c r="AJ11" s="624"/>
      <c r="AK11" s="625"/>
      <c r="AL11" s="628">
        <v>11.7</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5677890</v>
      </c>
      <c r="BH11" s="624"/>
      <c r="BI11" s="624"/>
      <c r="BJ11" s="624"/>
      <c r="BK11" s="624"/>
      <c r="BL11" s="624"/>
      <c r="BM11" s="624"/>
      <c r="BN11" s="625"/>
      <c r="BO11" s="626">
        <v>6.7</v>
      </c>
      <c r="BP11" s="626"/>
      <c r="BQ11" s="626"/>
      <c r="BR11" s="626"/>
      <c r="BS11" s="627">
        <v>1620509</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3203642</v>
      </c>
      <c r="CS11" s="624"/>
      <c r="CT11" s="624"/>
      <c r="CU11" s="624"/>
      <c r="CV11" s="624"/>
      <c r="CW11" s="624"/>
      <c r="CX11" s="624"/>
      <c r="CY11" s="625"/>
      <c r="CZ11" s="626">
        <v>1.6</v>
      </c>
      <c r="DA11" s="626"/>
      <c r="DB11" s="626"/>
      <c r="DC11" s="626"/>
      <c r="DD11" s="632">
        <v>1338079</v>
      </c>
      <c r="DE11" s="624"/>
      <c r="DF11" s="624"/>
      <c r="DG11" s="624"/>
      <c r="DH11" s="624"/>
      <c r="DI11" s="624"/>
      <c r="DJ11" s="624"/>
      <c r="DK11" s="624"/>
      <c r="DL11" s="624"/>
      <c r="DM11" s="624"/>
      <c r="DN11" s="624"/>
      <c r="DO11" s="624"/>
      <c r="DP11" s="625"/>
      <c r="DQ11" s="632">
        <v>1923849</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v>49745</v>
      </c>
      <c r="S12" s="624"/>
      <c r="T12" s="624"/>
      <c r="U12" s="624"/>
      <c r="V12" s="624"/>
      <c r="W12" s="624"/>
      <c r="X12" s="624"/>
      <c r="Y12" s="625"/>
      <c r="Z12" s="626">
        <v>0</v>
      </c>
      <c r="AA12" s="626"/>
      <c r="AB12" s="626"/>
      <c r="AC12" s="626"/>
      <c r="AD12" s="627">
        <v>49745</v>
      </c>
      <c r="AE12" s="627"/>
      <c r="AF12" s="627"/>
      <c r="AG12" s="627"/>
      <c r="AH12" s="627"/>
      <c r="AI12" s="627"/>
      <c r="AJ12" s="627"/>
      <c r="AK12" s="627"/>
      <c r="AL12" s="628">
        <v>0</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32992264</v>
      </c>
      <c r="BH12" s="624"/>
      <c r="BI12" s="624"/>
      <c r="BJ12" s="624"/>
      <c r="BK12" s="624"/>
      <c r="BL12" s="624"/>
      <c r="BM12" s="624"/>
      <c r="BN12" s="625"/>
      <c r="BO12" s="626">
        <v>38.799999999999997</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4438564</v>
      </c>
      <c r="CS12" s="624"/>
      <c r="CT12" s="624"/>
      <c r="CU12" s="624"/>
      <c r="CV12" s="624"/>
      <c r="CW12" s="624"/>
      <c r="CX12" s="624"/>
      <c r="CY12" s="625"/>
      <c r="CZ12" s="626">
        <v>2.2000000000000002</v>
      </c>
      <c r="DA12" s="626"/>
      <c r="DB12" s="626"/>
      <c r="DC12" s="626"/>
      <c r="DD12" s="632">
        <v>947764</v>
      </c>
      <c r="DE12" s="624"/>
      <c r="DF12" s="624"/>
      <c r="DG12" s="624"/>
      <c r="DH12" s="624"/>
      <c r="DI12" s="624"/>
      <c r="DJ12" s="624"/>
      <c r="DK12" s="624"/>
      <c r="DL12" s="624"/>
      <c r="DM12" s="624"/>
      <c r="DN12" s="624"/>
      <c r="DO12" s="624"/>
      <c r="DP12" s="625"/>
      <c r="DQ12" s="632">
        <v>4051151</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32702186</v>
      </c>
      <c r="BH13" s="624"/>
      <c r="BI13" s="624"/>
      <c r="BJ13" s="624"/>
      <c r="BK13" s="624"/>
      <c r="BL13" s="624"/>
      <c r="BM13" s="624"/>
      <c r="BN13" s="625"/>
      <c r="BO13" s="626">
        <v>38.5</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26236221</v>
      </c>
      <c r="CS13" s="624"/>
      <c r="CT13" s="624"/>
      <c r="CU13" s="624"/>
      <c r="CV13" s="624"/>
      <c r="CW13" s="624"/>
      <c r="CX13" s="624"/>
      <c r="CY13" s="625"/>
      <c r="CZ13" s="626">
        <v>13</v>
      </c>
      <c r="DA13" s="626"/>
      <c r="DB13" s="626"/>
      <c r="DC13" s="626"/>
      <c r="DD13" s="632">
        <v>14943795</v>
      </c>
      <c r="DE13" s="624"/>
      <c r="DF13" s="624"/>
      <c r="DG13" s="624"/>
      <c r="DH13" s="624"/>
      <c r="DI13" s="624"/>
      <c r="DJ13" s="624"/>
      <c r="DK13" s="624"/>
      <c r="DL13" s="624"/>
      <c r="DM13" s="624"/>
      <c r="DN13" s="624"/>
      <c r="DO13" s="624"/>
      <c r="DP13" s="625"/>
      <c r="DQ13" s="632">
        <v>14258163</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13242</v>
      </c>
      <c r="S14" s="624"/>
      <c r="T14" s="624"/>
      <c r="U14" s="624"/>
      <c r="V14" s="624"/>
      <c r="W14" s="624"/>
      <c r="X14" s="624"/>
      <c r="Y14" s="625"/>
      <c r="Z14" s="626">
        <v>0</v>
      </c>
      <c r="AA14" s="626"/>
      <c r="AB14" s="626"/>
      <c r="AC14" s="626"/>
      <c r="AD14" s="627">
        <v>13242</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1253653</v>
      </c>
      <c r="BH14" s="624"/>
      <c r="BI14" s="624"/>
      <c r="BJ14" s="624"/>
      <c r="BK14" s="624"/>
      <c r="BL14" s="624"/>
      <c r="BM14" s="624"/>
      <c r="BN14" s="625"/>
      <c r="BO14" s="626">
        <v>1.5</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4903215</v>
      </c>
      <c r="CS14" s="624"/>
      <c r="CT14" s="624"/>
      <c r="CU14" s="624"/>
      <c r="CV14" s="624"/>
      <c r="CW14" s="624"/>
      <c r="CX14" s="624"/>
      <c r="CY14" s="625"/>
      <c r="CZ14" s="626">
        <v>2.4</v>
      </c>
      <c r="DA14" s="626"/>
      <c r="DB14" s="626"/>
      <c r="DC14" s="626"/>
      <c r="DD14" s="632">
        <v>509962</v>
      </c>
      <c r="DE14" s="624"/>
      <c r="DF14" s="624"/>
      <c r="DG14" s="624"/>
      <c r="DH14" s="624"/>
      <c r="DI14" s="624"/>
      <c r="DJ14" s="624"/>
      <c r="DK14" s="624"/>
      <c r="DL14" s="624"/>
      <c r="DM14" s="624"/>
      <c r="DN14" s="624"/>
      <c r="DO14" s="624"/>
      <c r="DP14" s="625"/>
      <c r="DQ14" s="632">
        <v>4407113</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3237934</v>
      </c>
      <c r="BH15" s="624"/>
      <c r="BI15" s="624"/>
      <c r="BJ15" s="624"/>
      <c r="BK15" s="624"/>
      <c r="BL15" s="624"/>
      <c r="BM15" s="624"/>
      <c r="BN15" s="625"/>
      <c r="BO15" s="626">
        <v>3.8</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29437284</v>
      </c>
      <c r="CS15" s="624"/>
      <c r="CT15" s="624"/>
      <c r="CU15" s="624"/>
      <c r="CV15" s="624"/>
      <c r="CW15" s="624"/>
      <c r="CX15" s="624"/>
      <c r="CY15" s="625"/>
      <c r="CZ15" s="626">
        <v>14.5</v>
      </c>
      <c r="DA15" s="626"/>
      <c r="DB15" s="626"/>
      <c r="DC15" s="626"/>
      <c r="DD15" s="632">
        <v>6763419</v>
      </c>
      <c r="DE15" s="624"/>
      <c r="DF15" s="624"/>
      <c r="DG15" s="624"/>
      <c r="DH15" s="624"/>
      <c r="DI15" s="624"/>
      <c r="DJ15" s="624"/>
      <c r="DK15" s="624"/>
      <c r="DL15" s="624"/>
      <c r="DM15" s="624"/>
      <c r="DN15" s="624"/>
      <c r="DO15" s="624"/>
      <c r="DP15" s="625"/>
      <c r="DQ15" s="632">
        <v>18632093</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178924</v>
      </c>
      <c r="S16" s="624"/>
      <c r="T16" s="624"/>
      <c r="U16" s="624"/>
      <c r="V16" s="624"/>
      <c r="W16" s="624"/>
      <c r="X16" s="624"/>
      <c r="Y16" s="625"/>
      <c r="Z16" s="626">
        <v>0.1</v>
      </c>
      <c r="AA16" s="626"/>
      <c r="AB16" s="626"/>
      <c r="AC16" s="626"/>
      <c r="AD16" s="627">
        <v>178924</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972103</v>
      </c>
      <c r="CS16" s="624"/>
      <c r="CT16" s="624"/>
      <c r="CU16" s="624"/>
      <c r="CV16" s="624"/>
      <c r="CW16" s="624"/>
      <c r="CX16" s="624"/>
      <c r="CY16" s="625"/>
      <c r="CZ16" s="626">
        <v>0.5</v>
      </c>
      <c r="DA16" s="626"/>
      <c r="DB16" s="626"/>
      <c r="DC16" s="626"/>
      <c r="DD16" s="632" t="s">
        <v>122</v>
      </c>
      <c r="DE16" s="624"/>
      <c r="DF16" s="624"/>
      <c r="DG16" s="624"/>
      <c r="DH16" s="624"/>
      <c r="DI16" s="624"/>
      <c r="DJ16" s="624"/>
      <c r="DK16" s="624"/>
      <c r="DL16" s="624"/>
      <c r="DM16" s="624"/>
      <c r="DN16" s="624"/>
      <c r="DO16" s="624"/>
      <c r="DP16" s="625"/>
      <c r="DQ16" s="632">
        <v>167165</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1433154</v>
      </c>
      <c r="S17" s="624"/>
      <c r="T17" s="624"/>
      <c r="U17" s="624"/>
      <c r="V17" s="624"/>
      <c r="W17" s="624"/>
      <c r="X17" s="624"/>
      <c r="Y17" s="625"/>
      <c r="Z17" s="626">
        <v>0.7</v>
      </c>
      <c r="AA17" s="626"/>
      <c r="AB17" s="626"/>
      <c r="AC17" s="626"/>
      <c r="AD17" s="627">
        <v>1433154</v>
      </c>
      <c r="AE17" s="627"/>
      <c r="AF17" s="627"/>
      <c r="AG17" s="627"/>
      <c r="AH17" s="627"/>
      <c r="AI17" s="627"/>
      <c r="AJ17" s="627"/>
      <c r="AK17" s="627"/>
      <c r="AL17" s="628">
        <v>1.3</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19387005</v>
      </c>
      <c r="CS17" s="624"/>
      <c r="CT17" s="624"/>
      <c r="CU17" s="624"/>
      <c r="CV17" s="624"/>
      <c r="CW17" s="624"/>
      <c r="CX17" s="624"/>
      <c r="CY17" s="625"/>
      <c r="CZ17" s="626">
        <v>9.6</v>
      </c>
      <c r="DA17" s="626"/>
      <c r="DB17" s="626"/>
      <c r="DC17" s="626"/>
      <c r="DD17" s="632" t="s">
        <v>122</v>
      </c>
      <c r="DE17" s="624"/>
      <c r="DF17" s="624"/>
      <c r="DG17" s="624"/>
      <c r="DH17" s="624"/>
      <c r="DI17" s="624"/>
      <c r="DJ17" s="624"/>
      <c r="DK17" s="624"/>
      <c r="DL17" s="624"/>
      <c r="DM17" s="624"/>
      <c r="DN17" s="624"/>
      <c r="DO17" s="624"/>
      <c r="DP17" s="625"/>
      <c r="DQ17" s="632">
        <v>19221102</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598731</v>
      </c>
      <c r="S18" s="624"/>
      <c r="T18" s="624"/>
      <c r="U18" s="624"/>
      <c r="V18" s="624"/>
      <c r="W18" s="624"/>
      <c r="X18" s="624"/>
      <c r="Y18" s="625"/>
      <c r="Z18" s="626">
        <v>0.3</v>
      </c>
      <c r="AA18" s="626"/>
      <c r="AB18" s="626"/>
      <c r="AC18" s="626"/>
      <c r="AD18" s="627">
        <v>598731</v>
      </c>
      <c r="AE18" s="627"/>
      <c r="AF18" s="627"/>
      <c r="AG18" s="627"/>
      <c r="AH18" s="627"/>
      <c r="AI18" s="627"/>
      <c r="AJ18" s="627"/>
      <c r="AK18" s="627"/>
      <c r="AL18" s="628">
        <v>0.6</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v>34896</v>
      </c>
      <c r="CS18" s="624"/>
      <c r="CT18" s="624"/>
      <c r="CU18" s="624"/>
      <c r="CV18" s="624"/>
      <c r="CW18" s="624"/>
      <c r="CX18" s="624"/>
      <c r="CY18" s="625"/>
      <c r="CZ18" s="626">
        <v>0</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495122</v>
      </c>
      <c r="S19" s="624"/>
      <c r="T19" s="624"/>
      <c r="U19" s="624"/>
      <c r="V19" s="624"/>
      <c r="W19" s="624"/>
      <c r="X19" s="624"/>
      <c r="Y19" s="625"/>
      <c r="Z19" s="626">
        <v>0.2</v>
      </c>
      <c r="AA19" s="626"/>
      <c r="AB19" s="626"/>
      <c r="AC19" s="626"/>
      <c r="AD19" s="627">
        <v>495122</v>
      </c>
      <c r="AE19" s="627"/>
      <c r="AF19" s="627"/>
      <c r="AG19" s="627"/>
      <c r="AH19" s="627"/>
      <c r="AI19" s="627"/>
      <c r="AJ19" s="627"/>
      <c r="AK19" s="627"/>
      <c r="AL19" s="628">
        <v>0.5</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10493075</v>
      </c>
      <c r="BH19" s="624"/>
      <c r="BI19" s="624"/>
      <c r="BJ19" s="624"/>
      <c r="BK19" s="624"/>
      <c r="BL19" s="624"/>
      <c r="BM19" s="624"/>
      <c r="BN19" s="625"/>
      <c r="BO19" s="626">
        <v>12.3</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v>103609</v>
      </c>
      <c r="S20" s="624"/>
      <c r="T20" s="624"/>
      <c r="U20" s="624"/>
      <c r="V20" s="624"/>
      <c r="W20" s="624"/>
      <c r="X20" s="624"/>
      <c r="Y20" s="625"/>
      <c r="Z20" s="626">
        <v>0</v>
      </c>
      <c r="AA20" s="626"/>
      <c r="AB20" s="626"/>
      <c r="AC20" s="626"/>
      <c r="AD20" s="627">
        <v>103609</v>
      </c>
      <c r="AE20" s="627"/>
      <c r="AF20" s="627"/>
      <c r="AG20" s="627"/>
      <c r="AH20" s="627"/>
      <c r="AI20" s="627"/>
      <c r="AJ20" s="627"/>
      <c r="AK20" s="627"/>
      <c r="AL20" s="628">
        <v>0.1</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9456951</v>
      </c>
      <c r="BH20" s="624"/>
      <c r="BI20" s="624"/>
      <c r="BJ20" s="624"/>
      <c r="BK20" s="624"/>
      <c r="BL20" s="624"/>
      <c r="BM20" s="624"/>
      <c r="BN20" s="625"/>
      <c r="BO20" s="626">
        <v>11.1</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202425613</v>
      </c>
      <c r="CS20" s="624"/>
      <c r="CT20" s="624"/>
      <c r="CU20" s="624"/>
      <c r="CV20" s="624"/>
      <c r="CW20" s="624"/>
      <c r="CX20" s="624"/>
      <c r="CY20" s="625"/>
      <c r="CZ20" s="626">
        <v>100</v>
      </c>
      <c r="DA20" s="626"/>
      <c r="DB20" s="626"/>
      <c r="DC20" s="626"/>
      <c r="DD20" s="632">
        <v>29480845</v>
      </c>
      <c r="DE20" s="624"/>
      <c r="DF20" s="624"/>
      <c r="DG20" s="624"/>
      <c r="DH20" s="624"/>
      <c r="DI20" s="624"/>
      <c r="DJ20" s="624"/>
      <c r="DK20" s="624"/>
      <c r="DL20" s="624"/>
      <c r="DM20" s="624"/>
      <c r="DN20" s="624"/>
      <c r="DO20" s="624"/>
      <c r="DP20" s="625"/>
      <c r="DQ20" s="632">
        <v>127443861</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14797449</v>
      </c>
      <c r="S21" s="624"/>
      <c r="T21" s="624"/>
      <c r="U21" s="624"/>
      <c r="V21" s="624"/>
      <c r="W21" s="624"/>
      <c r="X21" s="624"/>
      <c r="Y21" s="625"/>
      <c r="Z21" s="626">
        <v>7</v>
      </c>
      <c r="AA21" s="626"/>
      <c r="AB21" s="626"/>
      <c r="AC21" s="626"/>
      <c r="AD21" s="627">
        <v>12033656</v>
      </c>
      <c r="AE21" s="627"/>
      <c r="AF21" s="627"/>
      <c r="AG21" s="627"/>
      <c r="AH21" s="627"/>
      <c r="AI21" s="627"/>
      <c r="AJ21" s="627"/>
      <c r="AK21" s="627"/>
      <c r="AL21" s="628">
        <v>11.3</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58831</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12033656</v>
      </c>
      <c r="S22" s="624"/>
      <c r="T22" s="624"/>
      <c r="U22" s="624"/>
      <c r="V22" s="624"/>
      <c r="W22" s="624"/>
      <c r="X22" s="624"/>
      <c r="Y22" s="625"/>
      <c r="Z22" s="626">
        <v>5.7</v>
      </c>
      <c r="AA22" s="626"/>
      <c r="AB22" s="626"/>
      <c r="AC22" s="626"/>
      <c r="AD22" s="627">
        <v>12033656</v>
      </c>
      <c r="AE22" s="627"/>
      <c r="AF22" s="627"/>
      <c r="AG22" s="627"/>
      <c r="AH22" s="627"/>
      <c r="AI22" s="627"/>
      <c r="AJ22" s="627"/>
      <c r="AK22" s="627"/>
      <c r="AL22" s="628">
        <v>11.3</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v>2674978</v>
      </c>
      <c r="BH22" s="624"/>
      <c r="BI22" s="624"/>
      <c r="BJ22" s="624"/>
      <c r="BK22" s="624"/>
      <c r="BL22" s="624"/>
      <c r="BM22" s="624"/>
      <c r="BN22" s="625"/>
      <c r="BO22" s="626">
        <v>3.1</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2763743</v>
      </c>
      <c r="S23" s="624"/>
      <c r="T23" s="624"/>
      <c r="U23" s="624"/>
      <c r="V23" s="624"/>
      <c r="W23" s="624"/>
      <c r="X23" s="624"/>
      <c r="Y23" s="625"/>
      <c r="Z23" s="626">
        <v>1.3</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6723142</v>
      </c>
      <c r="BH23" s="624"/>
      <c r="BI23" s="624"/>
      <c r="BJ23" s="624"/>
      <c r="BK23" s="624"/>
      <c r="BL23" s="624"/>
      <c r="BM23" s="624"/>
      <c r="BN23" s="625"/>
      <c r="BO23" s="626">
        <v>7.9</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2" t="s">
        <v>274</v>
      </c>
      <c r="DM23" s="653"/>
      <c r="DN23" s="653"/>
      <c r="DO23" s="653"/>
      <c r="DP23" s="653"/>
      <c r="DQ23" s="653"/>
      <c r="DR23" s="653"/>
      <c r="DS23" s="653"/>
      <c r="DT23" s="653"/>
      <c r="DU23" s="653"/>
      <c r="DV23" s="654"/>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v>50</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101049770</v>
      </c>
      <c r="CS24" s="613"/>
      <c r="CT24" s="613"/>
      <c r="CU24" s="613"/>
      <c r="CV24" s="613"/>
      <c r="CW24" s="613"/>
      <c r="CX24" s="613"/>
      <c r="CY24" s="614"/>
      <c r="CZ24" s="617">
        <v>49.9</v>
      </c>
      <c r="DA24" s="618"/>
      <c r="DB24" s="618"/>
      <c r="DC24" s="634"/>
      <c r="DD24" s="655">
        <v>63239546</v>
      </c>
      <c r="DE24" s="613"/>
      <c r="DF24" s="613"/>
      <c r="DG24" s="613"/>
      <c r="DH24" s="613"/>
      <c r="DI24" s="613"/>
      <c r="DJ24" s="613"/>
      <c r="DK24" s="614"/>
      <c r="DL24" s="655">
        <v>54692194</v>
      </c>
      <c r="DM24" s="613"/>
      <c r="DN24" s="613"/>
      <c r="DO24" s="613"/>
      <c r="DP24" s="613"/>
      <c r="DQ24" s="613"/>
      <c r="DR24" s="613"/>
      <c r="DS24" s="613"/>
      <c r="DT24" s="613"/>
      <c r="DU24" s="613"/>
      <c r="DV24" s="614"/>
      <c r="DW24" s="617">
        <v>50.4</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116689353</v>
      </c>
      <c r="S25" s="624"/>
      <c r="T25" s="624"/>
      <c r="U25" s="624"/>
      <c r="V25" s="624"/>
      <c r="W25" s="624"/>
      <c r="X25" s="624"/>
      <c r="Y25" s="625"/>
      <c r="Z25" s="626">
        <v>55.5</v>
      </c>
      <c r="AA25" s="626"/>
      <c r="AB25" s="626"/>
      <c r="AC25" s="626"/>
      <c r="AD25" s="627">
        <v>106166294</v>
      </c>
      <c r="AE25" s="627"/>
      <c r="AF25" s="627"/>
      <c r="AG25" s="627"/>
      <c r="AH25" s="627"/>
      <c r="AI25" s="627"/>
      <c r="AJ25" s="627"/>
      <c r="AK25" s="627"/>
      <c r="AL25" s="628">
        <v>99.9</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v>1036124</v>
      </c>
      <c r="BH25" s="624"/>
      <c r="BI25" s="624"/>
      <c r="BJ25" s="624"/>
      <c r="BK25" s="624"/>
      <c r="BL25" s="624"/>
      <c r="BM25" s="624"/>
      <c r="BN25" s="625"/>
      <c r="BO25" s="626">
        <v>1.2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23547339</v>
      </c>
      <c r="CS25" s="644"/>
      <c r="CT25" s="644"/>
      <c r="CU25" s="644"/>
      <c r="CV25" s="644"/>
      <c r="CW25" s="644"/>
      <c r="CX25" s="644"/>
      <c r="CY25" s="645"/>
      <c r="CZ25" s="628">
        <v>11.6</v>
      </c>
      <c r="DA25" s="656"/>
      <c r="DB25" s="656"/>
      <c r="DC25" s="658"/>
      <c r="DD25" s="632">
        <v>21693361</v>
      </c>
      <c r="DE25" s="644"/>
      <c r="DF25" s="644"/>
      <c r="DG25" s="644"/>
      <c r="DH25" s="644"/>
      <c r="DI25" s="644"/>
      <c r="DJ25" s="644"/>
      <c r="DK25" s="645"/>
      <c r="DL25" s="632">
        <v>20762179</v>
      </c>
      <c r="DM25" s="644"/>
      <c r="DN25" s="644"/>
      <c r="DO25" s="644"/>
      <c r="DP25" s="644"/>
      <c r="DQ25" s="644"/>
      <c r="DR25" s="644"/>
      <c r="DS25" s="644"/>
      <c r="DT25" s="644"/>
      <c r="DU25" s="644"/>
      <c r="DV25" s="645"/>
      <c r="DW25" s="628">
        <v>19.100000000000001</v>
      </c>
      <c r="DX25" s="656"/>
      <c r="DY25" s="656"/>
      <c r="DZ25" s="656"/>
      <c r="EA25" s="656"/>
      <c r="EB25" s="656"/>
      <c r="EC25" s="657"/>
    </row>
    <row r="26" spans="2:133" ht="11.25" customHeight="1" x14ac:dyDescent="0.2">
      <c r="B26" s="620" t="s">
        <v>282</v>
      </c>
      <c r="C26" s="621"/>
      <c r="D26" s="621"/>
      <c r="E26" s="621"/>
      <c r="F26" s="621"/>
      <c r="G26" s="621"/>
      <c r="H26" s="621"/>
      <c r="I26" s="621"/>
      <c r="J26" s="621"/>
      <c r="K26" s="621"/>
      <c r="L26" s="621"/>
      <c r="M26" s="621"/>
      <c r="N26" s="621"/>
      <c r="O26" s="621"/>
      <c r="P26" s="621"/>
      <c r="Q26" s="622"/>
      <c r="R26" s="623">
        <v>53891</v>
      </c>
      <c r="S26" s="624"/>
      <c r="T26" s="624"/>
      <c r="U26" s="624"/>
      <c r="V26" s="624"/>
      <c r="W26" s="624"/>
      <c r="X26" s="624"/>
      <c r="Y26" s="625"/>
      <c r="Z26" s="626">
        <v>0</v>
      </c>
      <c r="AA26" s="626"/>
      <c r="AB26" s="626"/>
      <c r="AC26" s="626"/>
      <c r="AD26" s="627">
        <v>53891</v>
      </c>
      <c r="AE26" s="627"/>
      <c r="AF26" s="627"/>
      <c r="AG26" s="627"/>
      <c r="AH26" s="627"/>
      <c r="AI26" s="627"/>
      <c r="AJ26" s="627"/>
      <c r="AK26" s="627"/>
      <c r="AL26" s="628">
        <v>0.1</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15350480</v>
      </c>
      <c r="CS26" s="624"/>
      <c r="CT26" s="624"/>
      <c r="CU26" s="624"/>
      <c r="CV26" s="624"/>
      <c r="CW26" s="624"/>
      <c r="CX26" s="624"/>
      <c r="CY26" s="625"/>
      <c r="CZ26" s="628">
        <v>7.6</v>
      </c>
      <c r="DA26" s="656"/>
      <c r="DB26" s="656"/>
      <c r="DC26" s="658"/>
      <c r="DD26" s="632">
        <v>14331594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285</v>
      </c>
      <c r="C27" s="621"/>
      <c r="D27" s="621"/>
      <c r="E27" s="621"/>
      <c r="F27" s="621"/>
      <c r="G27" s="621"/>
      <c r="H27" s="621"/>
      <c r="I27" s="621"/>
      <c r="J27" s="621"/>
      <c r="K27" s="621"/>
      <c r="L27" s="621"/>
      <c r="M27" s="621"/>
      <c r="N27" s="621"/>
      <c r="O27" s="621"/>
      <c r="P27" s="621"/>
      <c r="Q27" s="622"/>
      <c r="R27" s="623">
        <v>406004</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84969481</v>
      </c>
      <c r="BH27" s="624"/>
      <c r="BI27" s="624"/>
      <c r="BJ27" s="624"/>
      <c r="BK27" s="624"/>
      <c r="BL27" s="624"/>
      <c r="BM27" s="624"/>
      <c r="BN27" s="625"/>
      <c r="BO27" s="626">
        <v>100</v>
      </c>
      <c r="BP27" s="626"/>
      <c r="BQ27" s="626"/>
      <c r="BR27" s="626"/>
      <c r="BS27" s="627">
        <v>1620509</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58115426</v>
      </c>
      <c r="CS27" s="644"/>
      <c r="CT27" s="644"/>
      <c r="CU27" s="644"/>
      <c r="CV27" s="644"/>
      <c r="CW27" s="644"/>
      <c r="CX27" s="644"/>
      <c r="CY27" s="645"/>
      <c r="CZ27" s="628">
        <v>28.7</v>
      </c>
      <c r="DA27" s="656"/>
      <c r="DB27" s="656"/>
      <c r="DC27" s="658"/>
      <c r="DD27" s="632">
        <v>22325083</v>
      </c>
      <c r="DE27" s="644"/>
      <c r="DF27" s="644"/>
      <c r="DG27" s="644"/>
      <c r="DH27" s="644"/>
      <c r="DI27" s="644"/>
      <c r="DJ27" s="644"/>
      <c r="DK27" s="645"/>
      <c r="DL27" s="632">
        <v>15787941</v>
      </c>
      <c r="DM27" s="644"/>
      <c r="DN27" s="644"/>
      <c r="DO27" s="644"/>
      <c r="DP27" s="644"/>
      <c r="DQ27" s="644"/>
      <c r="DR27" s="644"/>
      <c r="DS27" s="644"/>
      <c r="DT27" s="644"/>
      <c r="DU27" s="644"/>
      <c r="DV27" s="645"/>
      <c r="DW27" s="628">
        <v>14.6</v>
      </c>
      <c r="DX27" s="656"/>
      <c r="DY27" s="656"/>
      <c r="DZ27" s="656"/>
      <c r="EA27" s="656"/>
      <c r="EB27" s="656"/>
      <c r="EC27" s="657"/>
    </row>
    <row r="28" spans="2:133" ht="11.25" customHeight="1" x14ac:dyDescent="0.2">
      <c r="B28" s="620" t="s">
        <v>288</v>
      </c>
      <c r="C28" s="621"/>
      <c r="D28" s="621"/>
      <c r="E28" s="621"/>
      <c r="F28" s="621"/>
      <c r="G28" s="621"/>
      <c r="H28" s="621"/>
      <c r="I28" s="621"/>
      <c r="J28" s="621"/>
      <c r="K28" s="621"/>
      <c r="L28" s="621"/>
      <c r="M28" s="621"/>
      <c r="N28" s="621"/>
      <c r="O28" s="621"/>
      <c r="P28" s="621"/>
      <c r="Q28" s="622"/>
      <c r="R28" s="623">
        <v>1533932</v>
      </c>
      <c r="S28" s="624"/>
      <c r="T28" s="624"/>
      <c r="U28" s="624"/>
      <c r="V28" s="624"/>
      <c r="W28" s="624"/>
      <c r="X28" s="624"/>
      <c r="Y28" s="625"/>
      <c r="Z28" s="626">
        <v>0.7</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19387005</v>
      </c>
      <c r="CS28" s="624"/>
      <c r="CT28" s="624"/>
      <c r="CU28" s="624"/>
      <c r="CV28" s="624"/>
      <c r="CW28" s="624"/>
      <c r="CX28" s="624"/>
      <c r="CY28" s="625"/>
      <c r="CZ28" s="628">
        <v>9.6</v>
      </c>
      <c r="DA28" s="656"/>
      <c r="DB28" s="656"/>
      <c r="DC28" s="658"/>
      <c r="DD28" s="632">
        <v>19221102</v>
      </c>
      <c r="DE28" s="624"/>
      <c r="DF28" s="624"/>
      <c r="DG28" s="624"/>
      <c r="DH28" s="624"/>
      <c r="DI28" s="624"/>
      <c r="DJ28" s="624"/>
      <c r="DK28" s="625"/>
      <c r="DL28" s="632">
        <v>18142074</v>
      </c>
      <c r="DM28" s="624"/>
      <c r="DN28" s="624"/>
      <c r="DO28" s="624"/>
      <c r="DP28" s="624"/>
      <c r="DQ28" s="624"/>
      <c r="DR28" s="624"/>
      <c r="DS28" s="624"/>
      <c r="DT28" s="624"/>
      <c r="DU28" s="624"/>
      <c r="DV28" s="625"/>
      <c r="DW28" s="628">
        <v>16.7</v>
      </c>
      <c r="DX28" s="656"/>
      <c r="DY28" s="656"/>
      <c r="DZ28" s="656"/>
      <c r="EA28" s="656"/>
      <c r="EB28" s="656"/>
      <c r="EC28" s="657"/>
    </row>
    <row r="29" spans="2:133" ht="11.25" customHeight="1" x14ac:dyDescent="0.2">
      <c r="B29" s="620" t="s">
        <v>290</v>
      </c>
      <c r="C29" s="621"/>
      <c r="D29" s="621"/>
      <c r="E29" s="621"/>
      <c r="F29" s="621"/>
      <c r="G29" s="621"/>
      <c r="H29" s="621"/>
      <c r="I29" s="621"/>
      <c r="J29" s="621"/>
      <c r="K29" s="621"/>
      <c r="L29" s="621"/>
      <c r="M29" s="621"/>
      <c r="N29" s="621"/>
      <c r="O29" s="621"/>
      <c r="P29" s="621"/>
      <c r="Q29" s="622"/>
      <c r="R29" s="623">
        <v>1770313</v>
      </c>
      <c r="S29" s="624"/>
      <c r="T29" s="624"/>
      <c r="U29" s="624"/>
      <c r="V29" s="624"/>
      <c r="W29" s="624"/>
      <c r="X29" s="624"/>
      <c r="Y29" s="625"/>
      <c r="Z29" s="626">
        <v>0.8</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19386996</v>
      </c>
      <c r="CS29" s="644"/>
      <c r="CT29" s="644"/>
      <c r="CU29" s="644"/>
      <c r="CV29" s="644"/>
      <c r="CW29" s="644"/>
      <c r="CX29" s="644"/>
      <c r="CY29" s="645"/>
      <c r="CZ29" s="628">
        <v>9.6</v>
      </c>
      <c r="DA29" s="656"/>
      <c r="DB29" s="656"/>
      <c r="DC29" s="658"/>
      <c r="DD29" s="632">
        <v>19221093</v>
      </c>
      <c r="DE29" s="644"/>
      <c r="DF29" s="644"/>
      <c r="DG29" s="644"/>
      <c r="DH29" s="644"/>
      <c r="DI29" s="644"/>
      <c r="DJ29" s="644"/>
      <c r="DK29" s="645"/>
      <c r="DL29" s="632">
        <v>18142065</v>
      </c>
      <c r="DM29" s="644"/>
      <c r="DN29" s="644"/>
      <c r="DO29" s="644"/>
      <c r="DP29" s="644"/>
      <c r="DQ29" s="644"/>
      <c r="DR29" s="644"/>
      <c r="DS29" s="644"/>
      <c r="DT29" s="644"/>
      <c r="DU29" s="644"/>
      <c r="DV29" s="645"/>
      <c r="DW29" s="628">
        <v>16.7</v>
      </c>
      <c r="DX29" s="656"/>
      <c r="DY29" s="656"/>
      <c r="DZ29" s="656"/>
      <c r="EA29" s="656"/>
      <c r="EB29" s="656"/>
      <c r="EC29" s="657"/>
    </row>
    <row r="30" spans="2:133" ht="11.25" customHeight="1" x14ac:dyDescent="0.2">
      <c r="B30" s="620" t="s">
        <v>292</v>
      </c>
      <c r="C30" s="621"/>
      <c r="D30" s="621"/>
      <c r="E30" s="621"/>
      <c r="F30" s="621"/>
      <c r="G30" s="621"/>
      <c r="H30" s="621"/>
      <c r="I30" s="621"/>
      <c r="J30" s="621"/>
      <c r="K30" s="621"/>
      <c r="L30" s="621"/>
      <c r="M30" s="621"/>
      <c r="N30" s="621"/>
      <c r="O30" s="621"/>
      <c r="P30" s="621"/>
      <c r="Q30" s="622"/>
      <c r="R30" s="623">
        <v>45937362</v>
      </c>
      <c r="S30" s="624"/>
      <c r="T30" s="624"/>
      <c r="U30" s="624"/>
      <c r="V30" s="624"/>
      <c r="W30" s="624"/>
      <c r="X30" s="624"/>
      <c r="Y30" s="625"/>
      <c r="Z30" s="626">
        <v>21.9</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18592887</v>
      </c>
      <c r="CS30" s="624"/>
      <c r="CT30" s="624"/>
      <c r="CU30" s="624"/>
      <c r="CV30" s="624"/>
      <c r="CW30" s="624"/>
      <c r="CX30" s="624"/>
      <c r="CY30" s="625"/>
      <c r="CZ30" s="628">
        <v>9.1999999999999993</v>
      </c>
      <c r="DA30" s="656"/>
      <c r="DB30" s="656"/>
      <c r="DC30" s="658"/>
      <c r="DD30" s="632">
        <v>18432715</v>
      </c>
      <c r="DE30" s="624"/>
      <c r="DF30" s="624"/>
      <c r="DG30" s="624"/>
      <c r="DH30" s="624"/>
      <c r="DI30" s="624"/>
      <c r="DJ30" s="624"/>
      <c r="DK30" s="625"/>
      <c r="DL30" s="632">
        <v>17353915</v>
      </c>
      <c r="DM30" s="624"/>
      <c r="DN30" s="624"/>
      <c r="DO30" s="624"/>
      <c r="DP30" s="624"/>
      <c r="DQ30" s="624"/>
      <c r="DR30" s="624"/>
      <c r="DS30" s="624"/>
      <c r="DT30" s="624"/>
      <c r="DU30" s="624"/>
      <c r="DV30" s="625"/>
      <c r="DW30" s="628">
        <v>16</v>
      </c>
      <c r="DX30" s="656"/>
      <c r="DY30" s="656"/>
      <c r="DZ30" s="656"/>
      <c r="EA30" s="656"/>
      <c r="EB30" s="656"/>
      <c r="EC30" s="657"/>
    </row>
    <row r="31" spans="2:133" ht="11.25" customHeight="1" x14ac:dyDescent="0.2">
      <c r="B31" s="636" t="s">
        <v>296</v>
      </c>
      <c r="C31" s="637"/>
      <c r="D31" s="637"/>
      <c r="E31" s="637"/>
      <c r="F31" s="637"/>
      <c r="G31" s="637"/>
      <c r="H31" s="637"/>
      <c r="I31" s="637"/>
      <c r="J31" s="637"/>
      <c r="K31" s="637"/>
      <c r="L31" s="637"/>
      <c r="M31" s="637"/>
      <c r="N31" s="637"/>
      <c r="O31" s="637"/>
      <c r="P31" s="637"/>
      <c r="Q31" s="638"/>
      <c r="R31" s="623">
        <v>13826</v>
      </c>
      <c r="S31" s="624"/>
      <c r="T31" s="624"/>
      <c r="U31" s="624"/>
      <c r="V31" s="624"/>
      <c r="W31" s="624"/>
      <c r="X31" s="624"/>
      <c r="Y31" s="625"/>
      <c r="Z31" s="626">
        <v>0</v>
      </c>
      <c r="AA31" s="626"/>
      <c r="AB31" s="626"/>
      <c r="AC31" s="626"/>
      <c r="AD31" s="627">
        <v>13826</v>
      </c>
      <c r="AE31" s="627"/>
      <c r="AF31" s="627"/>
      <c r="AG31" s="627"/>
      <c r="AH31" s="627"/>
      <c r="AI31" s="627"/>
      <c r="AJ31" s="627"/>
      <c r="AK31" s="627"/>
      <c r="AL31" s="628">
        <v>0</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99.1</v>
      </c>
      <c r="BH31" s="667"/>
      <c r="BI31" s="667"/>
      <c r="BJ31" s="667"/>
      <c r="BK31" s="667"/>
      <c r="BL31" s="667"/>
      <c r="BM31" s="618">
        <v>97.8</v>
      </c>
      <c r="BN31" s="667"/>
      <c r="BO31" s="667"/>
      <c r="BP31" s="667"/>
      <c r="BQ31" s="668"/>
      <c r="BR31" s="670">
        <v>99.5</v>
      </c>
      <c r="BS31" s="667"/>
      <c r="BT31" s="667"/>
      <c r="BU31" s="667"/>
      <c r="BV31" s="667"/>
      <c r="BW31" s="667"/>
      <c r="BX31" s="618">
        <v>98</v>
      </c>
      <c r="BY31" s="667"/>
      <c r="BZ31" s="667"/>
      <c r="CA31" s="667"/>
      <c r="CB31" s="668"/>
      <c r="CD31" s="663"/>
      <c r="CE31" s="664"/>
      <c r="CF31" s="620" t="s">
        <v>299</v>
      </c>
      <c r="CG31" s="621"/>
      <c r="CH31" s="621"/>
      <c r="CI31" s="621"/>
      <c r="CJ31" s="621"/>
      <c r="CK31" s="621"/>
      <c r="CL31" s="621"/>
      <c r="CM31" s="621"/>
      <c r="CN31" s="621"/>
      <c r="CO31" s="621"/>
      <c r="CP31" s="621"/>
      <c r="CQ31" s="622"/>
      <c r="CR31" s="623">
        <v>794109</v>
      </c>
      <c r="CS31" s="644"/>
      <c r="CT31" s="644"/>
      <c r="CU31" s="644"/>
      <c r="CV31" s="644"/>
      <c r="CW31" s="644"/>
      <c r="CX31" s="644"/>
      <c r="CY31" s="645"/>
      <c r="CZ31" s="628">
        <v>0.4</v>
      </c>
      <c r="DA31" s="656"/>
      <c r="DB31" s="656"/>
      <c r="DC31" s="658"/>
      <c r="DD31" s="632">
        <v>788378</v>
      </c>
      <c r="DE31" s="644"/>
      <c r="DF31" s="644"/>
      <c r="DG31" s="644"/>
      <c r="DH31" s="644"/>
      <c r="DI31" s="644"/>
      <c r="DJ31" s="644"/>
      <c r="DK31" s="645"/>
      <c r="DL31" s="632">
        <v>788150</v>
      </c>
      <c r="DM31" s="644"/>
      <c r="DN31" s="644"/>
      <c r="DO31" s="644"/>
      <c r="DP31" s="644"/>
      <c r="DQ31" s="644"/>
      <c r="DR31" s="644"/>
      <c r="DS31" s="644"/>
      <c r="DT31" s="644"/>
      <c r="DU31" s="644"/>
      <c r="DV31" s="645"/>
      <c r="DW31" s="628">
        <v>0.7</v>
      </c>
      <c r="DX31" s="656"/>
      <c r="DY31" s="656"/>
      <c r="DZ31" s="656"/>
      <c r="EA31" s="656"/>
      <c r="EB31" s="656"/>
      <c r="EC31" s="657"/>
    </row>
    <row r="32" spans="2:133" ht="11.25" customHeight="1" x14ac:dyDescent="0.2">
      <c r="B32" s="620" t="s">
        <v>300</v>
      </c>
      <c r="C32" s="621"/>
      <c r="D32" s="621"/>
      <c r="E32" s="621"/>
      <c r="F32" s="621"/>
      <c r="G32" s="621"/>
      <c r="H32" s="621"/>
      <c r="I32" s="621"/>
      <c r="J32" s="621"/>
      <c r="K32" s="621"/>
      <c r="L32" s="621"/>
      <c r="M32" s="621"/>
      <c r="N32" s="621"/>
      <c r="O32" s="621"/>
      <c r="P32" s="621"/>
      <c r="Q32" s="622"/>
      <c r="R32" s="623">
        <v>14310842</v>
      </c>
      <c r="S32" s="624"/>
      <c r="T32" s="624"/>
      <c r="U32" s="624"/>
      <c r="V32" s="624"/>
      <c r="W32" s="624"/>
      <c r="X32" s="624"/>
      <c r="Y32" s="625"/>
      <c r="Z32" s="626">
        <v>6.8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99.1</v>
      </c>
      <c r="BH32" s="644"/>
      <c r="BI32" s="644"/>
      <c r="BJ32" s="644"/>
      <c r="BK32" s="644"/>
      <c r="BL32" s="644"/>
      <c r="BM32" s="629">
        <v>97.7</v>
      </c>
      <c r="BN32" s="644"/>
      <c r="BO32" s="644"/>
      <c r="BP32" s="644"/>
      <c r="BQ32" s="669"/>
      <c r="BR32" s="680">
        <v>99.5</v>
      </c>
      <c r="BS32" s="644"/>
      <c r="BT32" s="644"/>
      <c r="BU32" s="644"/>
      <c r="BV32" s="644"/>
      <c r="BW32" s="644"/>
      <c r="BX32" s="629">
        <v>97.9</v>
      </c>
      <c r="BY32" s="644"/>
      <c r="BZ32" s="644"/>
      <c r="CA32" s="644"/>
      <c r="CB32" s="669"/>
      <c r="CD32" s="665"/>
      <c r="CE32" s="666"/>
      <c r="CF32" s="620" t="s">
        <v>303</v>
      </c>
      <c r="CG32" s="621"/>
      <c r="CH32" s="621"/>
      <c r="CI32" s="621"/>
      <c r="CJ32" s="621"/>
      <c r="CK32" s="621"/>
      <c r="CL32" s="621"/>
      <c r="CM32" s="621"/>
      <c r="CN32" s="621"/>
      <c r="CO32" s="621"/>
      <c r="CP32" s="621"/>
      <c r="CQ32" s="622"/>
      <c r="CR32" s="623">
        <v>9</v>
      </c>
      <c r="CS32" s="624"/>
      <c r="CT32" s="624"/>
      <c r="CU32" s="624"/>
      <c r="CV32" s="624"/>
      <c r="CW32" s="624"/>
      <c r="CX32" s="624"/>
      <c r="CY32" s="625"/>
      <c r="CZ32" s="628">
        <v>0</v>
      </c>
      <c r="DA32" s="656"/>
      <c r="DB32" s="656"/>
      <c r="DC32" s="658"/>
      <c r="DD32" s="632">
        <v>9</v>
      </c>
      <c r="DE32" s="624"/>
      <c r="DF32" s="624"/>
      <c r="DG32" s="624"/>
      <c r="DH32" s="624"/>
      <c r="DI32" s="624"/>
      <c r="DJ32" s="624"/>
      <c r="DK32" s="625"/>
      <c r="DL32" s="632">
        <v>9</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
      <c r="B33" s="620" t="s">
        <v>304</v>
      </c>
      <c r="C33" s="621"/>
      <c r="D33" s="621"/>
      <c r="E33" s="621"/>
      <c r="F33" s="621"/>
      <c r="G33" s="621"/>
      <c r="H33" s="621"/>
      <c r="I33" s="621"/>
      <c r="J33" s="621"/>
      <c r="K33" s="621"/>
      <c r="L33" s="621"/>
      <c r="M33" s="621"/>
      <c r="N33" s="621"/>
      <c r="O33" s="621"/>
      <c r="P33" s="621"/>
      <c r="Q33" s="622"/>
      <c r="R33" s="623">
        <v>1446349</v>
      </c>
      <c r="S33" s="624"/>
      <c r="T33" s="624"/>
      <c r="U33" s="624"/>
      <c r="V33" s="624"/>
      <c r="W33" s="624"/>
      <c r="X33" s="624"/>
      <c r="Y33" s="625"/>
      <c r="Z33" s="626">
        <v>0.7</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305</v>
      </c>
      <c r="AY33" s="647"/>
      <c r="AZ33" s="647"/>
      <c r="BA33" s="647"/>
      <c r="BB33" s="647"/>
      <c r="BC33" s="647"/>
      <c r="BD33" s="647"/>
      <c r="BE33" s="647"/>
      <c r="BF33" s="648"/>
      <c r="BG33" s="681">
        <v>99</v>
      </c>
      <c r="BH33" s="682"/>
      <c r="BI33" s="682"/>
      <c r="BJ33" s="682"/>
      <c r="BK33" s="682"/>
      <c r="BL33" s="682"/>
      <c r="BM33" s="683">
        <v>97.6</v>
      </c>
      <c r="BN33" s="682"/>
      <c r="BO33" s="682"/>
      <c r="BP33" s="682"/>
      <c r="BQ33" s="684"/>
      <c r="BR33" s="681">
        <v>99.4</v>
      </c>
      <c r="BS33" s="682"/>
      <c r="BT33" s="682"/>
      <c r="BU33" s="682"/>
      <c r="BV33" s="682"/>
      <c r="BW33" s="682"/>
      <c r="BX33" s="683">
        <v>97.9</v>
      </c>
      <c r="BY33" s="682"/>
      <c r="BZ33" s="682"/>
      <c r="CA33" s="682"/>
      <c r="CB33" s="684"/>
      <c r="CD33" s="620" t="s">
        <v>306</v>
      </c>
      <c r="CE33" s="621"/>
      <c r="CF33" s="621"/>
      <c r="CG33" s="621"/>
      <c r="CH33" s="621"/>
      <c r="CI33" s="621"/>
      <c r="CJ33" s="621"/>
      <c r="CK33" s="621"/>
      <c r="CL33" s="621"/>
      <c r="CM33" s="621"/>
      <c r="CN33" s="621"/>
      <c r="CO33" s="621"/>
      <c r="CP33" s="621"/>
      <c r="CQ33" s="622"/>
      <c r="CR33" s="623">
        <v>70922895</v>
      </c>
      <c r="CS33" s="644"/>
      <c r="CT33" s="644"/>
      <c r="CU33" s="644"/>
      <c r="CV33" s="644"/>
      <c r="CW33" s="644"/>
      <c r="CX33" s="644"/>
      <c r="CY33" s="645"/>
      <c r="CZ33" s="628">
        <v>35</v>
      </c>
      <c r="DA33" s="656"/>
      <c r="DB33" s="656"/>
      <c r="DC33" s="658"/>
      <c r="DD33" s="632">
        <v>55210270</v>
      </c>
      <c r="DE33" s="644"/>
      <c r="DF33" s="644"/>
      <c r="DG33" s="644"/>
      <c r="DH33" s="644"/>
      <c r="DI33" s="644"/>
      <c r="DJ33" s="644"/>
      <c r="DK33" s="645"/>
      <c r="DL33" s="632">
        <v>42870313</v>
      </c>
      <c r="DM33" s="644"/>
      <c r="DN33" s="644"/>
      <c r="DO33" s="644"/>
      <c r="DP33" s="644"/>
      <c r="DQ33" s="644"/>
      <c r="DR33" s="644"/>
      <c r="DS33" s="644"/>
      <c r="DT33" s="644"/>
      <c r="DU33" s="644"/>
      <c r="DV33" s="645"/>
      <c r="DW33" s="628">
        <v>39.5</v>
      </c>
      <c r="DX33" s="656"/>
      <c r="DY33" s="656"/>
      <c r="DZ33" s="656"/>
      <c r="EA33" s="656"/>
      <c r="EB33" s="656"/>
      <c r="EC33" s="657"/>
    </row>
    <row r="34" spans="2:133" ht="11.25" customHeight="1" x14ac:dyDescent="0.2">
      <c r="B34" s="620" t="s">
        <v>307</v>
      </c>
      <c r="C34" s="621"/>
      <c r="D34" s="621"/>
      <c r="E34" s="621"/>
      <c r="F34" s="621"/>
      <c r="G34" s="621"/>
      <c r="H34" s="621"/>
      <c r="I34" s="621"/>
      <c r="J34" s="621"/>
      <c r="K34" s="621"/>
      <c r="L34" s="621"/>
      <c r="M34" s="621"/>
      <c r="N34" s="621"/>
      <c r="O34" s="621"/>
      <c r="P34" s="621"/>
      <c r="Q34" s="622"/>
      <c r="R34" s="623">
        <v>1468602</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31853408</v>
      </c>
      <c r="CS34" s="624"/>
      <c r="CT34" s="624"/>
      <c r="CU34" s="624"/>
      <c r="CV34" s="624"/>
      <c r="CW34" s="624"/>
      <c r="CX34" s="624"/>
      <c r="CY34" s="625"/>
      <c r="CZ34" s="628">
        <v>15.7</v>
      </c>
      <c r="DA34" s="656"/>
      <c r="DB34" s="656"/>
      <c r="DC34" s="658"/>
      <c r="DD34" s="632">
        <v>22490880</v>
      </c>
      <c r="DE34" s="624"/>
      <c r="DF34" s="624"/>
      <c r="DG34" s="624"/>
      <c r="DH34" s="624"/>
      <c r="DI34" s="624"/>
      <c r="DJ34" s="624"/>
      <c r="DK34" s="625"/>
      <c r="DL34" s="632">
        <v>18313822</v>
      </c>
      <c r="DM34" s="624"/>
      <c r="DN34" s="624"/>
      <c r="DO34" s="624"/>
      <c r="DP34" s="624"/>
      <c r="DQ34" s="624"/>
      <c r="DR34" s="624"/>
      <c r="DS34" s="624"/>
      <c r="DT34" s="624"/>
      <c r="DU34" s="624"/>
      <c r="DV34" s="625"/>
      <c r="DW34" s="628">
        <v>16.899999999999999</v>
      </c>
      <c r="DX34" s="656"/>
      <c r="DY34" s="656"/>
      <c r="DZ34" s="656"/>
      <c r="EA34" s="656"/>
      <c r="EB34" s="656"/>
      <c r="EC34" s="657"/>
    </row>
    <row r="35" spans="2:133" ht="11.25" customHeight="1" x14ac:dyDescent="0.2">
      <c r="B35" s="620" t="s">
        <v>309</v>
      </c>
      <c r="C35" s="621"/>
      <c r="D35" s="621"/>
      <c r="E35" s="621"/>
      <c r="F35" s="621"/>
      <c r="G35" s="621"/>
      <c r="H35" s="621"/>
      <c r="I35" s="621"/>
      <c r="J35" s="621"/>
      <c r="K35" s="621"/>
      <c r="L35" s="621"/>
      <c r="M35" s="621"/>
      <c r="N35" s="621"/>
      <c r="O35" s="621"/>
      <c r="P35" s="621"/>
      <c r="Q35" s="622"/>
      <c r="R35" s="623">
        <v>1869085</v>
      </c>
      <c r="S35" s="624"/>
      <c r="T35" s="624"/>
      <c r="U35" s="624"/>
      <c r="V35" s="624"/>
      <c r="W35" s="624"/>
      <c r="X35" s="624"/>
      <c r="Y35" s="625"/>
      <c r="Z35" s="626">
        <v>0.9</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1697962</v>
      </c>
      <c r="CS35" s="644"/>
      <c r="CT35" s="644"/>
      <c r="CU35" s="644"/>
      <c r="CV35" s="644"/>
      <c r="CW35" s="644"/>
      <c r="CX35" s="644"/>
      <c r="CY35" s="645"/>
      <c r="CZ35" s="628">
        <v>0.8</v>
      </c>
      <c r="DA35" s="656"/>
      <c r="DB35" s="656"/>
      <c r="DC35" s="658"/>
      <c r="DD35" s="632">
        <v>1234933</v>
      </c>
      <c r="DE35" s="644"/>
      <c r="DF35" s="644"/>
      <c r="DG35" s="644"/>
      <c r="DH35" s="644"/>
      <c r="DI35" s="644"/>
      <c r="DJ35" s="644"/>
      <c r="DK35" s="645"/>
      <c r="DL35" s="632">
        <v>851102</v>
      </c>
      <c r="DM35" s="644"/>
      <c r="DN35" s="644"/>
      <c r="DO35" s="644"/>
      <c r="DP35" s="644"/>
      <c r="DQ35" s="644"/>
      <c r="DR35" s="644"/>
      <c r="DS35" s="644"/>
      <c r="DT35" s="644"/>
      <c r="DU35" s="644"/>
      <c r="DV35" s="645"/>
      <c r="DW35" s="628">
        <v>0.8</v>
      </c>
      <c r="DX35" s="656"/>
      <c r="DY35" s="656"/>
      <c r="DZ35" s="656"/>
      <c r="EA35" s="656"/>
      <c r="EB35" s="656"/>
      <c r="EC35" s="657"/>
    </row>
    <row r="36" spans="2:133" ht="11.25" customHeight="1" x14ac:dyDescent="0.2">
      <c r="B36" s="620" t="s">
        <v>313</v>
      </c>
      <c r="C36" s="621"/>
      <c r="D36" s="621"/>
      <c r="E36" s="621"/>
      <c r="F36" s="621"/>
      <c r="G36" s="621"/>
      <c r="H36" s="621"/>
      <c r="I36" s="621"/>
      <c r="J36" s="621"/>
      <c r="K36" s="621"/>
      <c r="L36" s="621"/>
      <c r="M36" s="621"/>
      <c r="N36" s="621"/>
      <c r="O36" s="621"/>
      <c r="P36" s="621"/>
      <c r="Q36" s="622"/>
      <c r="R36" s="623">
        <v>6522482</v>
      </c>
      <c r="S36" s="624"/>
      <c r="T36" s="624"/>
      <c r="U36" s="624"/>
      <c r="V36" s="624"/>
      <c r="W36" s="624"/>
      <c r="X36" s="624"/>
      <c r="Y36" s="625"/>
      <c r="Z36" s="626">
        <v>3.1</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23938069</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232846</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17872441</v>
      </c>
      <c r="CS36" s="624"/>
      <c r="CT36" s="624"/>
      <c r="CU36" s="624"/>
      <c r="CV36" s="624"/>
      <c r="CW36" s="624"/>
      <c r="CX36" s="624"/>
      <c r="CY36" s="625"/>
      <c r="CZ36" s="628">
        <v>8.8000000000000007</v>
      </c>
      <c r="DA36" s="656"/>
      <c r="DB36" s="656"/>
      <c r="DC36" s="658"/>
      <c r="DD36" s="632">
        <v>15935634</v>
      </c>
      <c r="DE36" s="624"/>
      <c r="DF36" s="624"/>
      <c r="DG36" s="624"/>
      <c r="DH36" s="624"/>
      <c r="DI36" s="624"/>
      <c r="DJ36" s="624"/>
      <c r="DK36" s="625"/>
      <c r="DL36" s="632">
        <v>10073290</v>
      </c>
      <c r="DM36" s="624"/>
      <c r="DN36" s="624"/>
      <c r="DO36" s="624"/>
      <c r="DP36" s="624"/>
      <c r="DQ36" s="624"/>
      <c r="DR36" s="624"/>
      <c r="DS36" s="624"/>
      <c r="DT36" s="624"/>
      <c r="DU36" s="624"/>
      <c r="DV36" s="625"/>
      <c r="DW36" s="628">
        <v>9.3000000000000007</v>
      </c>
      <c r="DX36" s="656"/>
      <c r="DY36" s="656"/>
      <c r="DZ36" s="656"/>
      <c r="EA36" s="656"/>
      <c r="EB36" s="656"/>
      <c r="EC36" s="657"/>
    </row>
    <row r="37" spans="2:133" ht="11.25" customHeight="1" x14ac:dyDescent="0.2">
      <c r="B37" s="620" t="s">
        <v>317</v>
      </c>
      <c r="C37" s="621"/>
      <c r="D37" s="621"/>
      <c r="E37" s="621"/>
      <c r="F37" s="621"/>
      <c r="G37" s="621"/>
      <c r="H37" s="621"/>
      <c r="I37" s="621"/>
      <c r="J37" s="621"/>
      <c r="K37" s="621"/>
      <c r="L37" s="621"/>
      <c r="M37" s="621"/>
      <c r="N37" s="621"/>
      <c r="O37" s="621"/>
      <c r="P37" s="621"/>
      <c r="Q37" s="622"/>
      <c r="R37" s="623">
        <v>4288586</v>
      </c>
      <c r="S37" s="624"/>
      <c r="T37" s="624"/>
      <c r="U37" s="624"/>
      <c r="V37" s="624"/>
      <c r="W37" s="624"/>
      <c r="X37" s="624"/>
      <c r="Y37" s="625"/>
      <c r="Z37" s="626">
        <v>2</v>
      </c>
      <c r="AA37" s="626"/>
      <c r="AB37" s="626"/>
      <c r="AC37" s="626"/>
      <c r="AD37" s="627">
        <v>477</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6569724</v>
      </c>
      <c r="BA37" s="624"/>
      <c r="BB37" s="624"/>
      <c r="BC37" s="624"/>
      <c r="BD37" s="644"/>
      <c r="BE37" s="644"/>
      <c r="BF37" s="669"/>
      <c r="BG37" s="620" t="s">
        <v>319</v>
      </c>
      <c r="BH37" s="621"/>
      <c r="BI37" s="621"/>
      <c r="BJ37" s="621"/>
      <c r="BK37" s="621"/>
      <c r="BL37" s="621"/>
      <c r="BM37" s="621"/>
      <c r="BN37" s="621"/>
      <c r="BO37" s="621"/>
      <c r="BP37" s="621"/>
      <c r="BQ37" s="621"/>
      <c r="BR37" s="621"/>
      <c r="BS37" s="621"/>
      <c r="BT37" s="621"/>
      <c r="BU37" s="622"/>
      <c r="BV37" s="623">
        <v>-292660</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26775</v>
      </c>
      <c r="CS37" s="644"/>
      <c r="CT37" s="644"/>
      <c r="CU37" s="644"/>
      <c r="CV37" s="644"/>
      <c r="CW37" s="644"/>
      <c r="CX37" s="644"/>
      <c r="CY37" s="645"/>
      <c r="CZ37" s="628">
        <v>0</v>
      </c>
      <c r="DA37" s="656"/>
      <c r="DB37" s="656"/>
      <c r="DC37" s="658"/>
      <c r="DD37" s="632">
        <v>26775</v>
      </c>
      <c r="DE37" s="644"/>
      <c r="DF37" s="644"/>
      <c r="DG37" s="644"/>
      <c r="DH37" s="644"/>
      <c r="DI37" s="644"/>
      <c r="DJ37" s="644"/>
      <c r="DK37" s="645"/>
      <c r="DL37" s="632">
        <v>22188</v>
      </c>
      <c r="DM37" s="644"/>
      <c r="DN37" s="644"/>
      <c r="DO37" s="644"/>
      <c r="DP37" s="644"/>
      <c r="DQ37" s="644"/>
      <c r="DR37" s="644"/>
      <c r="DS37" s="644"/>
      <c r="DT37" s="644"/>
      <c r="DU37" s="644"/>
      <c r="DV37" s="645"/>
      <c r="DW37" s="628">
        <v>0</v>
      </c>
      <c r="DX37" s="656"/>
      <c r="DY37" s="656"/>
      <c r="DZ37" s="656"/>
      <c r="EA37" s="656"/>
      <c r="EB37" s="656"/>
      <c r="EC37" s="657"/>
    </row>
    <row r="38" spans="2:133" ht="11.25" customHeight="1" x14ac:dyDescent="0.2">
      <c r="B38" s="620" t="s">
        <v>321</v>
      </c>
      <c r="C38" s="621"/>
      <c r="D38" s="621"/>
      <c r="E38" s="621"/>
      <c r="F38" s="621"/>
      <c r="G38" s="621"/>
      <c r="H38" s="621"/>
      <c r="I38" s="621"/>
      <c r="J38" s="621"/>
      <c r="K38" s="621"/>
      <c r="L38" s="621"/>
      <c r="M38" s="621"/>
      <c r="N38" s="621"/>
      <c r="O38" s="621"/>
      <c r="P38" s="621"/>
      <c r="Q38" s="622"/>
      <c r="R38" s="623">
        <v>13860200</v>
      </c>
      <c r="S38" s="624"/>
      <c r="T38" s="624"/>
      <c r="U38" s="624"/>
      <c r="V38" s="624"/>
      <c r="W38" s="624"/>
      <c r="X38" s="624"/>
      <c r="Y38" s="625"/>
      <c r="Z38" s="626">
        <v>6.6</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602897</v>
      </c>
      <c r="BA38" s="624"/>
      <c r="BB38" s="624"/>
      <c r="BC38" s="624"/>
      <c r="BD38" s="644"/>
      <c r="BE38" s="644"/>
      <c r="BF38" s="669"/>
      <c r="BG38" s="620" t="s">
        <v>323</v>
      </c>
      <c r="BH38" s="621"/>
      <c r="BI38" s="621"/>
      <c r="BJ38" s="621"/>
      <c r="BK38" s="621"/>
      <c r="BL38" s="621"/>
      <c r="BM38" s="621"/>
      <c r="BN38" s="621"/>
      <c r="BO38" s="621"/>
      <c r="BP38" s="621"/>
      <c r="BQ38" s="621"/>
      <c r="BR38" s="621"/>
      <c r="BS38" s="621"/>
      <c r="BT38" s="621"/>
      <c r="BU38" s="622"/>
      <c r="BV38" s="623">
        <v>52206</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16008778</v>
      </c>
      <c r="CS38" s="624"/>
      <c r="CT38" s="624"/>
      <c r="CU38" s="624"/>
      <c r="CV38" s="624"/>
      <c r="CW38" s="624"/>
      <c r="CX38" s="624"/>
      <c r="CY38" s="625"/>
      <c r="CZ38" s="628">
        <v>7.9</v>
      </c>
      <c r="DA38" s="656"/>
      <c r="DB38" s="656"/>
      <c r="DC38" s="658"/>
      <c r="DD38" s="632">
        <v>13116248</v>
      </c>
      <c r="DE38" s="624"/>
      <c r="DF38" s="624"/>
      <c r="DG38" s="624"/>
      <c r="DH38" s="624"/>
      <c r="DI38" s="624"/>
      <c r="DJ38" s="624"/>
      <c r="DK38" s="625"/>
      <c r="DL38" s="632">
        <v>12647925</v>
      </c>
      <c r="DM38" s="624"/>
      <c r="DN38" s="624"/>
      <c r="DO38" s="624"/>
      <c r="DP38" s="624"/>
      <c r="DQ38" s="624"/>
      <c r="DR38" s="624"/>
      <c r="DS38" s="624"/>
      <c r="DT38" s="624"/>
      <c r="DU38" s="624"/>
      <c r="DV38" s="625"/>
      <c r="DW38" s="628">
        <v>11.7</v>
      </c>
      <c r="DX38" s="656"/>
      <c r="DY38" s="656"/>
      <c r="DZ38" s="656"/>
      <c r="EA38" s="656"/>
      <c r="EB38" s="656"/>
      <c r="EC38" s="657"/>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417933</v>
      </c>
      <c r="BA39" s="624"/>
      <c r="BB39" s="624"/>
      <c r="BC39" s="624"/>
      <c r="BD39" s="644"/>
      <c r="BE39" s="644"/>
      <c r="BF39" s="669"/>
      <c r="BG39" s="620" t="s">
        <v>327</v>
      </c>
      <c r="BH39" s="621"/>
      <c r="BI39" s="621"/>
      <c r="BJ39" s="621"/>
      <c r="BK39" s="621"/>
      <c r="BL39" s="621"/>
      <c r="BM39" s="621"/>
      <c r="BN39" s="621"/>
      <c r="BO39" s="621"/>
      <c r="BP39" s="621"/>
      <c r="BQ39" s="621"/>
      <c r="BR39" s="621"/>
      <c r="BS39" s="621"/>
      <c r="BT39" s="621"/>
      <c r="BU39" s="622"/>
      <c r="BV39" s="623">
        <v>74324</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1767449</v>
      </c>
      <c r="CS39" s="644"/>
      <c r="CT39" s="644"/>
      <c r="CU39" s="644"/>
      <c r="CV39" s="644"/>
      <c r="CW39" s="644"/>
      <c r="CX39" s="644"/>
      <c r="CY39" s="645"/>
      <c r="CZ39" s="628">
        <v>0.9</v>
      </c>
      <c r="DA39" s="656"/>
      <c r="DB39" s="656"/>
      <c r="DC39" s="658"/>
      <c r="DD39" s="632">
        <v>1008496</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329</v>
      </c>
      <c r="C40" s="621"/>
      <c r="D40" s="621"/>
      <c r="E40" s="621"/>
      <c r="F40" s="621"/>
      <c r="G40" s="621"/>
      <c r="H40" s="621"/>
      <c r="I40" s="621"/>
      <c r="J40" s="621"/>
      <c r="K40" s="621"/>
      <c r="L40" s="621"/>
      <c r="M40" s="621"/>
      <c r="N40" s="621"/>
      <c r="O40" s="621"/>
      <c r="P40" s="621"/>
      <c r="Q40" s="622"/>
      <c r="R40" s="623">
        <v>2235000</v>
      </c>
      <c r="S40" s="624"/>
      <c r="T40" s="624"/>
      <c r="U40" s="624"/>
      <c r="V40" s="624"/>
      <c r="W40" s="624"/>
      <c r="X40" s="624"/>
      <c r="Y40" s="625"/>
      <c r="Z40" s="626">
        <v>1.1000000000000001</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v>307633</v>
      </c>
      <c r="BA40" s="624"/>
      <c r="BB40" s="624"/>
      <c r="BC40" s="624"/>
      <c r="BD40" s="644"/>
      <c r="BE40" s="644"/>
      <c r="BF40" s="669"/>
      <c r="BG40" s="673" t="s">
        <v>331</v>
      </c>
      <c r="BH40" s="674"/>
      <c r="BI40" s="674"/>
      <c r="BJ40" s="674"/>
      <c r="BK40" s="674"/>
      <c r="BL40" s="223"/>
      <c r="BM40" s="621" t="s">
        <v>332</v>
      </c>
      <c r="BN40" s="621"/>
      <c r="BO40" s="621"/>
      <c r="BP40" s="621"/>
      <c r="BQ40" s="621"/>
      <c r="BR40" s="621"/>
      <c r="BS40" s="621"/>
      <c r="BT40" s="621"/>
      <c r="BU40" s="622"/>
      <c r="BV40" s="623">
        <v>106</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1722857</v>
      </c>
      <c r="CS40" s="624"/>
      <c r="CT40" s="624"/>
      <c r="CU40" s="624"/>
      <c r="CV40" s="624"/>
      <c r="CW40" s="624"/>
      <c r="CX40" s="624"/>
      <c r="CY40" s="625"/>
      <c r="CZ40" s="628">
        <v>0.9</v>
      </c>
      <c r="DA40" s="656"/>
      <c r="DB40" s="656"/>
      <c r="DC40" s="658"/>
      <c r="DD40" s="632">
        <v>1424079</v>
      </c>
      <c r="DE40" s="624"/>
      <c r="DF40" s="624"/>
      <c r="DG40" s="624"/>
      <c r="DH40" s="624"/>
      <c r="DI40" s="624"/>
      <c r="DJ40" s="624"/>
      <c r="DK40" s="625"/>
      <c r="DL40" s="632">
        <v>984174</v>
      </c>
      <c r="DM40" s="624"/>
      <c r="DN40" s="624"/>
      <c r="DO40" s="624"/>
      <c r="DP40" s="624"/>
      <c r="DQ40" s="624"/>
      <c r="DR40" s="624"/>
      <c r="DS40" s="624"/>
      <c r="DT40" s="624"/>
      <c r="DU40" s="624"/>
      <c r="DV40" s="625"/>
      <c r="DW40" s="628">
        <v>0.9</v>
      </c>
      <c r="DX40" s="656"/>
      <c r="DY40" s="656"/>
      <c r="DZ40" s="656"/>
      <c r="EA40" s="656"/>
      <c r="EB40" s="656"/>
      <c r="EC40" s="657"/>
    </row>
    <row r="41" spans="2:133" ht="11.25" customHeight="1" x14ac:dyDescent="0.2">
      <c r="B41" s="646" t="s">
        <v>334</v>
      </c>
      <c r="C41" s="647"/>
      <c r="D41" s="647"/>
      <c r="E41" s="647"/>
      <c r="F41" s="647"/>
      <c r="G41" s="647"/>
      <c r="H41" s="647"/>
      <c r="I41" s="647"/>
      <c r="J41" s="647"/>
      <c r="K41" s="647"/>
      <c r="L41" s="647"/>
      <c r="M41" s="647"/>
      <c r="N41" s="647"/>
      <c r="O41" s="647"/>
      <c r="P41" s="647"/>
      <c r="Q41" s="648"/>
      <c r="R41" s="695">
        <v>210170827</v>
      </c>
      <c r="S41" s="696"/>
      <c r="T41" s="696"/>
      <c r="U41" s="696"/>
      <c r="V41" s="696"/>
      <c r="W41" s="696"/>
      <c r="X41" s="696"/>
      <c r="Y41" s="700"/>
      <c r="Z41" s="701">
        <v>100</v>
      </c>
      <c r="AA41" s="701"/>
      <c r="AB41" s="701"/>
      <c r="AC41" s="701"/>
      <c r="AD41" s="702">
        <v>106234488</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3118629</v>
      </c>
      <c r="BA41" s="624"/>
      <c r="BB41" s="624"/>
      <c r="BC41" s="624"/>
      <c r="BD41" s="644"/>
      <c r="BE41" s="644"/>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338</v>
      </c>
      <c r="AR42" s="693"/>
      <c r="AS42" s="693"/>
      <c r="AT42" s="693"/>
      <c r="AU42" s="693"/>
      <c r="AV42" s="693"/>
      <c r="AW42" s="693"/>
      <c r="AX42" s="693"/>
      <c r="AY42" s="694"/>
      <c r="AZ42" s="695">
        <v>12921253</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406</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30452948</v>
      </c>
      <c r="CS42" s="644"/>
      <c r="CT42" s="644"/>
      <c r="CU42" s="644"/>
      <c r="CV42" s="644"/>
      <c r="CW42" s="644"/>
      <c r="CX42" s="644"/>
      <c r="CY42" s="645"/>
      <c r="CZ42" s="628">
        <v>15</v>
      </c>
      <c r="DA42" s="656"/>
      <c r="DB42" s="656"/>
      <c r="DC42" s="658"/>
      <c r="DD42" s="632">
        <v>8994045</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537197</v>
      </c>
      <c r="CS43" s="644"/>
      <c r="CT43" s="644"/>
      <c r="CU43" s="644"/>
      <c r="CV43" s="644"/>
      <c r="CW43" s="644"/>
      <c r="CX43" s="644"/>
      <c r="CY43" s="645"/>
      <c r="CZ43" s="628">
        <v>0.3</v>
      </c>
      <c r="DA43" s="656"/>
      <c r="DB43" s="656"/>
      <c r="DC43" s="658"/>
      <c r="DD43" s="632">
        <v>537197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29480845</v>
      </c>
      <c r="CS44" s="624"/>
      <c r="CT44" s="624"/>
      <c r="CU44" s="624"/>
      <c r="CV44" s="624"/>
      <c r="CW44" s="624"/>
      <c r="CX44" s="624"/>
      <c r="CY44" s="625"/>
      <c r="CZ44" s="628">
        <v>14.6</v>
      </c>
      <c r="DA44" s="629"/>
      <c r="DB44" s="629"/>
      <c r="DC44" s="635"/>
      <c r="DD44" s="632">
        <v>8826880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15211014</v>
      </c>
      <c r="CS45" s="644"/>
      <c r="CT45" s="644"/>
      <c r="CU45" s="644"/>
      <c r="CV45" s="644"/>
      <c r="CW45" s="644"/>
      <c r="CX45" s="644"/>
      <c r="CY45" s="645"/>
      <c r="CZ45" s="628">
        <v>7.5</v>
      </c>
      <c r="DA45" s="656"/>
      <c r="DB45" s="656"/>
      <c r="DC45" s="658"/>
      <c r="DD45" s="632">
        <v>1408516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347</v>
      </c>
      <c r="CG46" s="621"/>
      <c r="CH46" s="621"/>
      <c r="CI46" s="621"/>
      <c r="CJ46" s="621"/>
      <c r="CK46" s="621"/>
      <c r="CL46" s="621"/>
      <c r="CM46" s="621"/>
      <c r="CN46" s="621"/>
      <c r="CO46" s="621"/>
      <c r="CP46" s="621"/>
      <c r="CQ46" s="622"/>
      <c r="CR46" s="623">
        <v>12748865</v>
      </c>
      <c r="CS46" s="624"/>
      <c r="CT46" s="624"/>
      <c r="CU46" s="624"/>
      <c r="CV46" s="624"/>
      <c r="CW46" s="624"/>
      <c r="CX46" s="624"/>
      <c r="CY46" s="625"/>
      <c r="CZ46" s="628">
        <v>6.3</v>
      </c>
      <c r="DA46" s="629"/>
      <c r="DB46" s="629"/>
      <c r="DC46" s="635"/>
      <c r="DD46" s="632">
        <v>7224277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348</v>
      </c>
      <c r="CG47" s="621"/>
      <c r="CH47" s="621"/>
      <c r="CI47" s="621"/>
      <c r="CJ47" s="621"/>
      <c r="CK47" s="621"/>
      <c r="CL47" s="621"/>
      <c r="CM47" s="621"/>
      <c r="CN47" s="621"/>
      <c r="CO47" s="621"/>
      <c r="CP47" s="621"/>
      <c r="CQ47" s="622"/>
      <c r="CR47" s="623">
        <v>972103</v>
      </c>
      <c r="CS47" s="644"/>
      <c r="CT47" s="644"/>
      <c r="CU47" s="644"/>
      <c r="CV47" s="644"/>
      <c r="CW47" s="644"/>
      <c r="CX47" s="644"/>
      <c r="CY47" s="645"/>
      <c r="CZ47" s="628">
        <v>0.5</v>
      </c>
      <c r="DA47" s="656"/>
      <c r="DB47" s="656"/>
      <c r="DC47" s="658"/>
      <c r="DD47" s="632">
        <v>167165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350</v>
      </c>
      <c r="CE49" s="647"/>
      <c r="CF49" s="647"/>
      <c r="CG49" s="647"/>
      <c r="CH49" s="647"/>
      <c r="CI49" s="647"/>
      <c r="CJ49" s="647"/>
      <c r="CK49" s="647"/>
      <c r="CL49" s="647"/>
      <c r="CM49" s="647"/>
      <c r="CN49" s="647"/>
      <c r="CO49" s="647"/>
      <c r="CP49" s="647"/>
      <c r="CQ49" s="648"/>
      <c r="CR49" s="695">
        <v>202425613</v>
      </c>
      <c r="CS49" s="682"/>
      <c r="CT49" s="682"/>
      <c r="CU49" s="682"/>
      <c r="CV49" s="682"/>
      <c r="CW49" s="682"/>
      <c r="CX49" s="682"/>
      <c r="CY49" s="711"/>
      <c r="CZ49" s="703">
        <v>100</v>
      </c>
      <c r="DA49" s="712"/>
      <c r="DB49" s="712"/>
      <c r="DC49" s="713"/>
      <c r="DD49" s="714">
        <v>127443861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ZumnOWRLohYovfkvYIxWi4Ar5cDzIZW0AaJ3EmhYOil/nF9yYTSt3sVaHM+mhdWsU95fisjBRlGJqWCoMyhpQ==" saltValue="+cwGecJbOoKk9krthGPM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210559</v>
      </c>
      <c r="R7" s="753"/>
      <c r="S7" s="753"/>
      <c r="T7" s="753"/>
      <c r="U7" s="753"/>
      <c r="V7" s="753">
        <v>202830</v>
      </c>
      <c r="W7" s="753"/>
      <c r="X7" s="753"/>
      <c r="Y7" s="753"/>
      <c r="Z7" s="753"/>
      <c r="AA7" s="753">
        <v>7729</v>
      </c>
      <c r="AB7" s="753"/>
      <c r="AC7" s="753"/>
      <c r="AD7" s="753"/>
      <c r="AE7" s="754"/>
      <c r="AF7" s="755">
        <v>4204</v>
      </c>
      <c r="AG7" s="756"/>
      <c r="AH7" s="756"/>
      <c r="AI7" s="756"/>
      <c r="AJ7" s="757"/>
      <c r="AK7" s="758">
        <v>2647</v>
      </c>
      <c r="AL7" s="759"/>
      <c r="AM7" s="759"/>
      <c r="AN7" s="759"/>
      <c r="AO7" s="759"/>
      <c r="AP7" s="759">
        <v>211014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565</v>
      </c>
      <c r="BT7" s="747"/>
      <c r="BU7" s="747"/>
      <c r="BV7" s="747"/>
      <c r="BW7" s="747"/>
      <c r="BX7" s="747"/>
      <c r="BY7" s="747"/>
      <c r="BZ7" s="747"/>
      <c r="CA7" s="747"/>
      <c r="CB7" s="747"/>
      <c r="CC7" s="747"/>
      <c r="CD7" s="747"/>
      <c r="CE7" s="747"/>
      <c r="CF7" s="747"/>
      <c r="CG7" s="762"/>
      <c r="CH7" s="743">
        <v>2</v>
      </c>
      <c r="CI7" s="744"/>
      <c r="CJ7" s="744"/>
      <c r="CK7" s="744"/>
      <c r="CL7" s="745"/>
      <c r="CM7" s="743">
        <v>101</v>
      </c>
      <c r="CN7" s="744"/>
      <c r="CO7" s="744"/>
      <c r="CP7" s="744"/>
      <c r="CQ7" s="745"/>
      <c r="CR7" s="743">
        <v>23</v>
      </c>
      <c r="CS7" s="744"/>
      <c r="CT7" s="744"/>
      <c r="CU7" s="744"/>
      <c r="CV7" s="745"/>
      <c r="CW7" s="743">
        <v>5</v>
      </c>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374</v>
      </c>
      <c r="C8" s="781"/>
      <c r="D8" s="781"/>
      <c r="E8" s="781"/>
      <c r="F8" s="781"/>
      <c r="G8" s="781"/>
      <c r="H8" s="781"/>
      <c r="I8" s="781"/>
      <c r="J8" s="781"/>
      <c r="K8" s="781"/>
      <c r="L8" s="781"/>
      <c r="M8" s="781"/>
      <c r="N8" s="781"/>
      <c r="O8" s="781"/>
      <c r="P8" s="782"/>
      <c r="Q8" s="783">
        <v>1480</v>
      </c>
      <c r="R8" s="784"/>
      <c r="S8" s="784"/>
      <c r="T8" s="784"/>
      <c r="U8" s="784"/>
      <c r="V8" s="784">
        <v>1480</v>
      </c>
      <c r="W8" s="784"/>
      <c r="X8" s="784"/>
      <c r="Y8" s="784"/>
      <c r="Z8" s="784"/>
      <c r="AA8" s="784"/>
      <c r="AB8" s="784"/>
      <c r="AC8" s="784"/>
      <c r="AD8" s="784"/>
      <c r="AE8" s="785"/>
      <c r="AF8" s="786" t="s">
        <v>122</v>
      </c>
      <c r="AG8" s="787"/>
      <c r="AH8" s="787"/>
      <c r="AI8" s="787"/>
      <c r="AJ8" s="788"/>
      <c r="AK8" s="769">
        <v>33</v>
      </c>
      <c r="AL8" s="770"/>
      <c r="AM8" s="770"/>
      <c r="AN8" s="770"/>
      <c r="AO8" s="770"/>
      <c r="AP8" s="770">
        <v>902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566</v>
      </c>
      <c r="BT8" s="774"/>
      <c r="BU8" s="774"/>
      <c r="BV8" s="774"/>
      <c r="BW8" s="774"/>
      <c r="BX8" s="774"/>
      <c r="BY8" s="774"/>
      <c r="BZ8" s="774"/>
      <c r="CA8" s="774"/>
      <c r="CB8" s="774"/>
      <c r="CC8" s="774"/>
      <c r="CD8" s="774"/>
      <c r="CE8" s="774"/>
      <c r="CF8" s="774"/>
      <c r="CG8" s="775"/>
      <c r="CH8" s="776">
        <v>79</v>
      </c>
      <c r="CI8" s="777"/>
      <c r="CJ8" s="777"/>
      <c r="CK8" s="777"/>
      <c r="CL8" s="778"/>
      <c r="CM8" s="776">
        <v>870</v>
      </c>
      <c r="CN8" s="777"/>
      <c r="CO8" s="777"/>
      <c r="CP8" s="777"/>
      <c r="CQ8" s="778"/>
      <c r="CR8" s="776">
        <v>10</v>
      </c>
      <c r="CS8" s="777"/>
      <c r="CT8" s="777"/>
      <c r="CU8" s="777"/>
      <c r="CV8" s="778"/>
      <c r="CW8" s="776">
        <v>147</v>
      </c>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375</v>
      </c>
      <c r="C9" s="781"/>
      <c r="D9" s="781"/>
      <c r="E9" s="781"/>
      <c r="F9" s="781"/>
      <c r="G9" s="781"/>
      <c r="H9" s="781"/>
      <c r="I9" s="781"/>
      <c r="J9" s="781"/>
      <c r="K9" s="781"/>
      <c r="L9" s="781"/>
      <c r="M9" s="781"/>
      <c r="N9" s="781"/>
      <c r="O9" s="781"/>
      <c r="P9" s="782"/>
      <c r="Q9" s="783">
        <v>77</v>
      </c>
      <c r="R9" s="784"/>
      <c r="S9" s="784"/>
      <c r="T9" s="784"/>
      <c r="U9" s="784"/>
      <c r="V9" s="784">
        <v>60</v>
      </c>
      <c r="W9" s="784"/>
      <c r="X9" s="784"/>
      <c r="Y9" s="784"/>
      <c r="Z9" s="784"/>
      <c r="AA9" s="784">
        <v>16</v>
      </c>
      <c r="AB9" s="784"/>
      <c r="AC9" s="784"/>
      <c r="AD9" s="784"/>
      <c r="AE9" s="785"/>
      <c r="AF9" s="786">
        <v>16</v>
      </c>
      <c r="AG9" s="787"/>
      <c r="AH9" s="787"/>
      <c r="AI9" s="787"/>
      <c r="AJ9" s="788"/>
      <c r="AK9" s="769" t="s">
        <v>561</v>
      </c>
      <c r="AL9" s="770"/>
      <c r="AM9" s="770"/>
      <c r="AN9" s="770"/>
      <c r="AO9" s="770"/>
      <c r="AP9" s="770">
        <v>128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567</v>
      </c>
      <c r="BT9" s="774"/>
      <c r="BU9" s="774"/>
      <c r="BV9" s="774"/>
      <c r="BW9" s="774"/>
      <c r="BX9" s="774"/>
      <c r="BY9" s="774"/>
      <c r="BZ9" s="774"/>
      <c r="CA9" s="774"/>
      <c r="CB9" s="774"/>
      <c r="CC9" s="774"/>
      <c r="CD9" s="774"/>
      <c r="CE9" s="774"/>
      <c r="CF9" s="774"/>
      <c r="CG9" s="775"/>
      <c r="CH9" s="776">
        <v>-1</v>
      </c>
      <c r="CI9" s="777"/>
      <c r="CJ9" s="777"/>
      <c r="CK9" s="777"/>
      <c r="CL9" s="778"/>
      <c r="CM9" s="776">
        <v>204</v>
      </c>
      <c r="CN9" s="777"/>
      <c r="CO9" s="777"/>
      <c r="CP9" s="777"/>
      <c r="CQ9" s="778"/>
      <c r="CR9" s="776">
        <v>70</v>
      </c>
      <c r="CS9" s="777"/>
      <c r="CT9" s="777"/>
      <c r="CU9" s="777"/>
      <c r="CV9" s="778"/>
      <c r="CW9" s="776" t="s">
        <v>568</v>
      </c>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569</v>
      </c>
      <c r="BT10" s="774"/>
      <c r="BU10" s="774"/>
      <c r="BV10" s="774"/>
      <c r="BW10" s="774"/>
      <c r="BX10" s="774"/>
      <c r="BY10" s="774"/>
      <c r="BZ10" s="774"/>
      <c r="CA10" s="774"/>
      <c r="CB10" s="774"/>
      <c r="CC10" s="774"/>
      <c r="CD10" s="774"/>
      <c r="CE10" s="774"/>
      <c r="CF10" s="774"/>
      <c r="CG10" s="775"/>
      <c r="CH10" s="776">
        <v>-6</v>
      </c>
      <c r="CI10" s="777"/>
      <c r="CJ10" s="777"/>
      <c r="CK10" s="777"/>
      <c r="CL10" s="778"/>
      <c r="CM10" s="776">
        <v>238</v>
      </c>
      <c r="CN10" s="777"/>
      <c r="CO10" s="777"/>
      <c r="CP10" s="777"/>
      <c r="CQ10" s="778"/>
      <c r="CR10" s="776">
        <v>40</v>
      </c>
      <c r="CS10" s="777"/>
      <c r="CT10" s="777"/>
      <c r="CU10" s="777"/>
      <c r="CV10" s="778"/>
      <c r="CW10" s="776">
        <v>123</v>
      </c>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570</v>
      </c>
      <c r="BT11" s="774"/>
      <c r="BU11" s="774"/>
      <c r="BV11" s="774"/>
      <c r="BW11" s="774"/>
      <c r="BX11" s="774"/>
      <c r="BY11" s="774"/>
      <c r="BZ11" s="774"/>
      <c r="CA11" s="774"/>
      <c r="CB11" s="774"/>
      <c r="CC11" s="774"/>
      <c r="CD11" s="774"/>
      <c r="CE11" s="774"/>
      <c r="CF11" s="774"/>
      <c r="CG11" s="775"/>
      <c r="CH11" s="776">
        <v>-6</v>
      </c>
      <c r="CI11" s="777"/>
      <c r="CJ11" s="777"/>
      <c r="CK11" s="777"/>
      <c r="CL11" s="778"/>
      <c r="CM11" s="776">
        <v>117</v>
      </c>
      <c r="CN11" s="777"/>
      <c r="CO11" s="777"/>
      <c r="CP11" s="777"/>
      <c r="CQ11" s="778"/>
      <c r="CR11" s="776">
        <v>20</v>
      </c>
      <c r="CS11" s="777"/>
      <c r="CT11" s="777"/>
      <c r="CU11" s="777"/>
      <c r="CV11" s="778"/>
      <c r="CW11" s="776">
        <v>111</v>
      </c>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571</v>
      </c>
      <c r="BT12" s="774"/>
      <c r="BU12" s="774"/>
      <c r="BV12" s="774"/>
      <c r="BW12" s="774"/>
      <c r="BX12" s="774"/>
      <c r="BY12" s="774"/>
      <c r="BZ12" s="774"/>
      <c r="CA12" s="774"/>
      <c r="CB12" s="774"/>
      <c r="CC12" s="774"/>
      <c r="CD12" s="774"/>
      <c r="CE12" s="774"/>
      <c r="CF12" s="774"/>
      <c r="CG12" s="775"/>
      <c r="CH12" s="776" t="s">
        <v>568</v>
      </c>
      <c r="CI12" s="777"/>
      <c r="CJ12" s="777"/>
      <c r="CK12" s="777"/>
      <c r="CL12" s="778"/>
      <c r="CM12" s="776">
        <v>90</v>
      </c>
      <c r="CN12" s="777"/>
      <c r="CO12" s="777"/>
      <c r="CP12" s="777"/>
      <c r="CQ12" s="778"/>
      <c r="CR12" s="776">
        <v>20</v>
      </c>
      <c r="CS12" s="777"/>
      <c r="CT12" s="777"/>
      <c r="CU12" s="777"/>
      <c r="CV12" s="778"/>
      <c r="CW12" s="776">
        <v>44</v>
      </c>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572</v>
      </c>
      <c r="BT13" s="774"/>
      <c r="BU13" s="774"/>
      <c r="BV13" s="774"/>
      <c r="BW13" s="774"/>
      <c r="BX13" s="774"/>
      <c r="BY13" s="774"/>
      <c r="BZ13" s="774"/>
      <c r="CA13" s="774"/>
      <c r="CB13" s="774"/>
      <c r="CC13" s="774"/>
      <c r="CD13" s="774"/>
      <c r="CE13" s="774"/>
      <c r="CF13" s="774"/>
      <c r="CG13" s="775"/>
      <c r="CH13" s="776" t="s">
        <v>568</v>
      </c>
      <c r="CI13" s="777"/>
      <c r="CJ13" s="777"/>
      <c r="CK13" s="777"/>
      <c r="CL13" s="778"/>
      <c r="CM13" s="776">
        <v>10</v>
      </c>
      <c r="CN13" s="777"/>
      <c r="CO13" s="777"/>
      <c r="CP13" s="777"/>
      <c r="CQ13" s="778"/>
      <c r="CR13" s="776">
        <v>10</v>
      </c>
      <c r="CS13" s="777"/>
      <c r="CT13" s="777"/>
      <c r="CU13" s="777"/>
      <c r="CV13" s="778"/>
      <c r="CW13" s="776" t="s">
        <v>568</v>
      </c>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573</v>
      </c>
      <c r="BT14" s="774"/>
      <c r="BU14" s="774"/>
      <c r="BV14" s="774"/>
      <c r="BW14" s="774"/>
      <c r="BX14" s="774"/>
      <c r="BY14" s="774"/>
      <c r="BZ14" s="774"/>
      <c r="CA14" s="774"/>
      <c r="CB14" s="774"/>
      <c r="CC14" s="774"/>
      <c r="CD14" s="774"/>
      <c r="CE14" s="774"/>
      <c r="CF14" s="774"/>
      <c r="CG14" s="775"/>
      <c r="CH14" s="776">
        <v>1944</v>
      </c>
      <c r="CI14" s="777"/>
      <c r="CJ14" s="777"/>
      <c r="CK14" s="777"/>
      <c r="CL14" s="778"/>
      <c r="CM14" s="776">
        <v>19659</v>
      </c>
      <c r="CN14" s="777"/>
      <c r="CO14" s="777"/>
      <c r="CP14" s="777"/>
      <c r="CQ14" s="778"/>
      <c r="CR14" s="776">
        <v>16133</v>
      </c>
      <c r="CS14" s="777"/>
      <c r="CT14" s="777"/>
      <c r="CU14" s="777"/>
      <c r="CV14" s="778"/>
      <c r="CW14" s="776">
        <v>1175</v>
      </c>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574</v>
      </c>
      <c r="BT15" s="774"/>
      <c r="BU15" s="774"/>
      <c r="BV15" s="774"/>
      <c r="BW15" s="774"/>
      <c r="BX15" s="774"/>
      <c r="BY15" s="774"/>
      <c r="BZ15" s="774"/>
      <c r="CA15" s="774"/>
      <c r="CB15" s="774"/>
      <c r="CC15" s="774"/>
      <c r="CD15" s="774"/>
      <c r="CE15" s="774"/>
      <c r="CF15" s="774"/>
      <c r="CG15" s="775"/>
      <c r="CH15" s="776" t="s">
        <v>568</v>
      </c>
      <c r="CI15" s="777"/>
      <c r="CJ15" s="777"/>
      <c r="CK15" s="777"/>
      <c r="CL15" s="778"/>
      <c r="CM15" s="776">
        <v>68</v>
      </c>
      <c r="CN15" s="777"/>
      <c r="CO15" s="777"/>
      <c r="CP15" s="777"/>
      <c r="CQ15" s="778"/>
      <c r="CR15" s="776">
        <v>213</v>
      </c>
      <c r="CS15" s="777"/>
      <c r="CT15" s="777"/>
      <c r="CU15" s="777"/>
      <c r="CV15" s="778"/>
      <c r="CW15" s="776" t="s">
        <v>568</v>
      </c>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575</v>
      </c>
      <c r="BT16" s="774"/>
      <c r="BU16" s="774"/>
      <c r="BV16" s="774"/>
      <c r="BW16" s="774"/>
      <c r="BX16" s="774"/>
      <c r="BY16" s="774"/>
      <c r="BZ16" s="774"/>
      <c r="CA16" s="774"/>
      <c r="CB16" s="774"/>
      <c r="CC16" s="774"/>
      <c r="CD16" s="774"/>
      <c r="CE16" s="774"/>
      <c r="CF16" s="774"/>
      <c r="CG16" s="775"/>
      <c r="CH16" s="776">
        <v>-2</v>
      </c>
      <c r="CI16" s="777"/>
      <c r="CJ16" s="777"/>
      <c r="CK16" s="777"/>
      <c r="CL16" s="778"/>
      <c r="CM16" s="776">
        <v>22</v>
      </c>
      <c r="CN16" s="777"/>
      <c r="CO16" s="777"/>
      <c r="CP16" s="777"/>
      <c r="CQ16" s="778"/>
      <c r="CR16" s="776">
        <v>5</v>
      </c>
      <c r="CS16" s="777"/>
      <c r="CT16" s="777"/>
      <c r="CU16" s="777"/>
      <c r="CV16" s="778"/>
      <c r="CW16" s="776">
        <v>23</v>
      </c>
      <c r="CX16" s="777"/>
      <c r="CY16" s="777"/>
      <c r="CZ16" s="777"/>
      <c r="DA16" s="778"/>
      <c r="DB16" s="776">
        <v>5</v>
      </c>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576</v>
      </c>
      <c r="BT17" s="774"/>
      <c r="BU17" s="774"/>
      <c r="BV17" s="774"/>
      <c r="BW17" s="774"/>
      <c r="BX17" s="774"/>
      <c r="BY17" s="774"/>
      <c r="BZ17" s="774"/>
      <c r="CA17" s="774"/>
      <c r="CB17" s="774"/>
      <c r="CC17" s="774"/>
      <c r="CD17" s="774"/>
      <c r="CE17" s="774"/>
      <c r="CF17" s="774"/>
      <c r="CG17" s="775"/>
      <c r="CH17" s="776">
        <v>-1</v>
      </c>
      <c r="CI17" s="777"/>
      <c r="CJ17" s="777"/>
      <c r="CK17" s="777"/>
      <c r="CL17" s="778"/>
      <c r="CM17" s="776">
        <v>12</v>
      </c>
      <c r="CN17" s="777"/>
      <c r="CO17" s="777"/>
      <c r="CP17" s="777"/>
      <c r="CQ17" s="778"/>
      <c r="CR17" s="776">
        <v>5</v>
      </c>
      <c r="CS17" s="777"/>
      <c r="CT17" s="777"/>
      <c r="CU17" s="777"/>
      <c r="CV17" s="778"/>
      <c r="CW17" s="776">
        <v>21</v>
      </c>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577</v>
      </c>
      <c r="BT18" s="774"/>
      <c r="BU18" s="774"/>
      <c r="BV18" s="774"/>
      <c r="BW18" s="774"/>
      <c r="BX18" s="774"/>
      <c r="BY18" s="774"/>
      <c r="BZ18" s="774"/>
      <c r="CA18" s="774"/>
      <c r="CB18" s="774"/>
      <c r="CC18" s="774"/>
      <c r="CD18" s="774"/>
      <c r="CE18" s="774"/>
      <c r="CF18" s="774"/>
      <c r="CG18" s="775"/>
      <c r="CH18" s="776">
        <v>-8</v>
      </c>
      <c r="CI18" s="777"/>
      <c r="CJ18" s="777"/>
      <c r="CK18" s="777"/>
      <c r="CL18" s="778"/>
      <c r="CM18" s="776">
        <v>197</v>
      </c>
      <c r="CN18" s="777"/>
      <c r="CO18" s="777"/>
      <c r="CP18" s="777"/>
      <c r="CQ18" s="778"/>
      <c r="CR18" s="776">
        <v>30</v>
      </c>
      <c r="CS18" s="777"/>
      <c r="CT18" s="777"/>
      <c r="CU18" s="777"/>
      <c r="CV18" s="778"/>
      <c r="CW18" s="776">
        <v>16</v>
      </c>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578</v>
      </c>
      <c r="BT19" s="774"/>
      <c r="BU19" s="774"/>
      <c r="BV19" s="774"/>
      <c r="BW19" s="774"/>
      <c r="BX19" s="774"/>
      <c r="BY19" s="774"/>
      <c r="BZ19" s="774"/>
      <c r="CA19" s="774"/>
      <c r="CB19" s="774"/>
      <c r="CC19" s="774"/>
      <c r="CD19" s="774"/>
      <c r="CE19" s="774"/>
      <c r="CF19" s="774"/>
      <c r="CG19" s="775"/>
      <c r="CH19" s="776">
        <v>-4</v>
      </c>
      <c r="CI19" s="777"/>
      <c r="CJ19" s="777"/>
      <c r="CK19" s="777"/>
      <c r="CL19" s="778"/>
      <c r="CM19" s="776">
        <v>-110</v>
      </c>
      <c r="CN19" s="777"/>
      <c r="CO19" s="777"/>
      <c r="CP19" s="777"/>
      <c r="CQ19" s="778"/>
      <c r="CR19" s="776">
        <v>15</v>
      </c>
      <c r="CS19" s="777"/>
      <c r="CT19" s="777"/>
      <c r="CU19" s="777"/>
      <c r="CV19" s="778"/>
      <c r="CW19" s="776">
        <v>58</v>
      </c>
      <c r="CX19" s="777"/>
      <c r="CY19" s="777"/>
      <c r="CZ19" s="777"/>
      <c r="DA19" s="778"/>
      <c r="DB19" s="776">
        <v>14</v>
      </c>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579</v>
      </c>
      <c r="BT20" s="774"/>
      <c r="BU20" s="774"/>
      <c r="BV20" s="774"/>
      <c r="BW20" s="774"/>
      <c r="BX20" s="774"/>
      <c r="BY20" s="774"/>
      <c r="BZ20" s="774"/>
      <c r="CA20" s="774"/>
      <c r="CB20" s="774"/>
      <c r="CC20" s="774"/>
      <c r="CD20" s="774"/>
      <c r="CE20" s="774"/>
      <c r="CF20" s="774"/>
      <c r="CG20" s="775"/>
      <c r="CH20" s="776" t="s">
        <v>568</v>
      </c>
      <c r="CI20" s="777"/>
      <c r="CJ20" s="777"/>
      <c r="CK20" s="777"/>
      <c r="CL20" s="778"/>
      <c r="CM20" s="776">
        <v>18</v>
      </c>
      <c r="CN20" s="777"/>
      <c r="CO20" s="777"/>
      <c r="CP20" s="777"/>
      <c r="CQ20" s="778"/>
      <c r="CR20" s="776">
        <v>10</v>
      </c>
      <c r="CS20" s="777"/>
      <c r="CT20" s="777"/>
      <c r="CU20" s="777"/>
      <c r="CV20" s="778"/>
      <c r="CW20" s="776">
        <v>24</v>
      </c>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580</v>
      </c>
      <c r="BT21" s="774"/>
      <c r="BU21" s="774"/>
      <c r="BV21" s="774"/>
      <c r="BW21" s="774"/>
      <c r="BX21" s="774"/>
      <c r="BY21" s="774"/>
      <c r="BZ21" s="774"/>
      <c r="CA21" s="774"/>
      <c r="CB21" s="774"/>
      <c r="CC21" s="774"/>
      <c r="CD21" s="774"/>
      <c r="CE21" s="774"/>
      <c r="CF21" s="774"/>
      <c r="CG21" s="775"/>
      <c r="CH21" s="776">
        <v>-3</v>
      </c>
      <c r="CI21" s="777"/>
      <c r="CJ21" s="777"/>
      <c r="CK21" s="777"/>
      <c r="CL21" s="778"/>
      <c r="CM21" s="776">
        <v>458</v>
      </c>
      <c r="CN21" s="777"/>
      <c r="CO21" s="777"/>
      <c r="CP21" s="777"/>
      <c r="CQ21" s="778"/>
      <c r="CR21" s="776">
        <v>10</v>
      </c>
      <c r="CS21" s="777"/>
      <c r="CT21" s="777"/>
      <c r="CU21" s="777"/>
      <c r="CV21" s="778"/>
      <c r="CW21" s="776">
        <v>106</v>
      </c>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t="s">
        <v>581</v>
      </c>
      <c r="BT22" s="774"/>
      <c r="BU22" s="774"/>
      <c r="BV22" s="774"/>
      <c r="BW22" s="774"/>
      <c r="BX22" s="774"/>
      <c r="BY22" s="774"/>
      <c r="BZ22" s="774"/>
      <c r="CA22" s="774"/>
      <c r="CB22" s="774"/>
      <c r="CC22" s="774"/>
      <c r="CD22" s="774"/>
      <c r="CE22" s="774"/>
      <c r="CF22" s="774"/>
      <c r="CG22" s="775"/>
      <c r="CH22" s="776">
        <v>-31</v>
      </c>
      <c r="CI22" s="777"/>
      <c r="CJ22" s="777"/>
      <c r="CK22" s="777"/>
      <c r="CL22" s="778"/>
      <c r="CM22" s="776">
        <v>415</v>
      </c>
      <c r="CN22" s="777"/>
      <c r="CO22" s="777"/>
      <c r="CP22" s="777"/>
      <c r="CQ22" s="778"/>
      <c r="CR22" s="776">
        <v>35</v>
      </c>
      <c r="CS22" s="777"/>
      <c r="CT22" s="777"/>
      <c r="CU22" s="777"/>
      <c r="CV22" s="778"/>
      <c r="CW22" s="776">
        <v>26</v>
      </c>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f>Q7+Q8+Q9</f>
        <v>212116</v>
      </c>
      <c r="R23" s="793"/>
      <c r="S23" s="793"/>
      <c r="T23" s="793"/>
      <c r="U23" s="793"/>
      <c r="V23" s="793">
        <f t="shared" ref="V23" si="0">V7+V8+V9</f>
        <v>204370</v>
      </c>
      <c r="W23" s="793"/>
      <c r="X23" s="793"/>
      <c r="Y23" s="793"/>
      <c r="Z23" s="793"/>
      <c r="AA23" s="793">
        <f t="shared" ref="AA23" si="1">AA7+AA8+AA9</f>
        <v>7745</v>
      </c>
      <c r="AB23" s="793"/>
      <c r="AC23" s="793"/>
      <c r="AD23" s="793"/>
      <c r="AE23" s="794"/>
      <c r="AF23" s="795">
        <v>4220</v>
      </c>
      <c r="AG23" s="793"/>
      <c r="AH23" s="793"/>
      <c r="AI23" s="793"/>
      <c r="AJ23" s="796"/>
      <c r="AK23" s="797"/>
      <c r="AL23" s="798"/>
      <c r="AM23" s="798"/>
      <c r="AN23" s="798"/>
      <c r="AO23" s="798"/>
      <c r="AP23" s="793">
        <f t="shared" ref="AP23" si="2">AP7+AP8+AP9</f>
        <v>212044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t="s">
        <v>582</v>
      </c>
      <c r="BT23" s="774"/>
      <c r="BU23" s="774"/>
      <c r="BV23" s="774"/>
      <c r="BW23" s="774"/>
      <c r="BX23" s="774"/>
      <c r="BY23" s="774"/>
      <c r="BZ23" s="774"/>
      <c r="CA23" s="774"/>
      <c r="CB23" s="774"/>
      <c r="CC23" s="774"/>
      <c r="CD23" s="774"/>
      <c r="CE23" s="774"/>
      <c r="CF23" s="774"/>
      <c r="CG23" s="775"/>
      <c r="CH23" s="776">
        <v>447</v>
      </c>
      <c r="CI23" s="777"/>
      <c r="CJ23" s="777"/>
      <c r="CK23" s="777"/>
      <c r="CL23" s="778"/>
      <c r="CM23" s="776">
        <v>1844</v>
      </c>
      <c r="CN23" s="777"/>
      <c r="CO23" s="777"/>
      <c r="CP23" s="777"/>
      <c r="CQ23" s="778"/>
      <c r="CR23" s="776">
        <v>5</v>
      </c>
      <c r="CS23" s="777"/>
      <c r="CT23" s="777"/>
      <c r="CU23" s="777"/>
      <c r="CV23" s="778"/>
      <c r="CW23" s="776">
        <v>3</v>
      </c>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t="s">
        <v>583</v>
      </c>
      <c r="BT24" s="774"/>
      <c r="BU24" s="774"/>
      <c r="BV24" s="774"/>
      <c r="BW24" s="774"/>
      <c r="BX24" s="774"/>
      <c r="BY24" s="774"/>
      <c r="BZ24" s="774"/>
      <c r="CA24" s="774"/>
      <c r="CB24" s="774"/>
      <c r="CC24" s="774"/>
      <c r="CD24" s="774"/>
      <c r="CE24" s="774"/>
      <c r="CF24" s="774"/>
      <c r="CG24" s="775"/>
      <c r="CH24" s="776" t="s">
        <v>568</v>
      </c>
      <c r="CI24" s="777"/>
      <c r="CJ24" s="777"/>
      <c r="CK24" s="777"/>
      <c r="CL24" s="778"/>
      <c r="CM24" s="776">
        <v>190</v>
      </c>
      <c r="CN24" s="777"/>
      <c r="CO24" s="777"/>
      <c r="CP24" s="777"/>
      <c r="CQ24" s="778"/>
      <c r="CR24" s="776">
        <v>30</v>
      </c>
      <c r="CS24" s="777"/>
      <c r="CT24" s="777"/>
      <c r="CU24" s="777"/>
      <c r="CV24" s="778"/>
      <c r="CW24" s="776">
        <v>35</v>
      </c>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t="s">
        <v>584</v>
      </c>
      <c r="BT25" s="774"/>
      <c r="BU25" s="774"/>
      <c r="BV25" s="774"/>
      <c r="BW25" s="774"/>
      <c r="BX25" s="774"/>
      <c r="BY25" s="774"/>
      <c r="BZ25" s="774"/>
      <c r="CA25" s="774"/>
      <c r="CB25" s="774"/>
      <c r="CC25" s="774"/>
      <c r="CD25" s="774"/>
      <c r="CE25" s="774"/>
      <c r="CF25" s="774"/>
      <c r="CG25" s="775"/>
      <c r="CH25" s="776">
        <v>4</v>
      </c>
      <c r="CI25" s="777"/>
      <c r="CJ25" s="777"/>
      <c r="CK25" s="777"/>
      <c r="CL25" s="778"/>
      <c r="CM25" s="776">
        <v>115</v>
      </c>
      <c r="CN25" s="777"/>
      <c r="CO25" s="777"/>
      <c r="CP25" s="777"/>
      <c r="CQ25" s="778"/>
      <c r="CR25" s="776">
        <v>10</v>
      </c>
      <c r="CS25" s="777"/>
      <c r="CT25" s="777"/>
      <c r="CU25" s="777"/>
      <c r="CV25" s="778"/>
      <c r="CW25" s="776" t="s">
        <v>568</v>
      </c>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4337</v>
      </c>
      <c r="R28" s="823"/>
      <c r="S28" s="823"/>
      <c r="T28" s="823"/>
      <c r="U28" s="823"/>
      <c r="V28" s="823">
        <v>4271</v>
      </c>
      <c r="W28" s="823"/>
      <c r="X28" s="823"/>
      <c r="Y28" s="823"/>
      <c r="Z28" s="823"/>
      <c r="AA28" s="823">
        <v>66</v>
      </c>
      <c r="AB28" s="823"/>
      <c r="AC28" s="823"/>
      <c r="AD28" s="823"/>
      <c r="AE28" s="824"/>
      <c r="AF28" s="825">
        <v>66</v>
      </c>
      <c r="AG28" s="823"/>
      <c r="AH28" s="823"/>
      <c r="AI28" s="823"/>
      <c r="AJ28" s="826"/>
      <c r="AK28" s="827" t="s">
        <v>561</v>
      </c>
      <c r="AL28" s="828"/>
      <c r="AM28" s="828"/>
      <c r="AN28" s="828"/>
      <c r="AO28" s="828"/>
      <c r="AP28" s="828" t="s">
        <v>561</v>
      </c>
      <c r="AQ28" s="828"/>
      <c r="AR28" s="828"/>
      <c r="AS28" s="828"/>
      <c r="AT28" s="828"/>
      <c r="AU28" s="828" t="s">
        <v>561</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186</v>
      </c>
      <c r="R29" s="784"/>
      <c r="S29" s="784"/>
      <c r="T29" s="784"/>
      <c r="U29" s="784"/>
      <c r="V29" s="784">
        <v>186</v>
      </c>
      <c r="W29" s="784"/>
      <c r="X29" s="784"/>
      <c r="Y29" s="784"/>
      <c r="Z29" s="784"/>
      <c r="AA29" s="784" t="s">
        <v>561</v>
      </c>
      <c r="AB29" s="784"/>
      <c r="AC29" s="784"/>
      <c r="AD29" s="784"/>
      <c r="AE29" s="785"/>
      <c r="AF29" s="786" t="s">
        <v>122</v>
      </c>
      <c r="AG29" s="787"/>
      <c r="AH29" s="787"/>
      <c r="AI29" s="787"/>
      <c r="AJ29" s="788"/>
      <c r="AK29" s="834">
        <v>20</v>
      </c>
      <c r="AL29" s="830"/>
      <c r="AM29" s="830"/>
      <c r="AN29" s="830"/>
      <c r="AO29" s="830"/>
      <c r="AP29" s="830">
        <v>72</v>
      </c>
      <c r="AQ29" s="830"/>
      <c r="AR29" s="830"/>
      <c r="AS29" s="830"/>
      <c r="AT29" s="830"/>
      <c r="AU29" s="830">
        <v>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42848</v>
      </c>
      <c r="R30" s="784"/>
      <c r="S30" s="784"/>
      <c r="T30" s="784"/>
      <c r="U30" s="784"/>
      <c r="V30" s="784">
        <v>42613</v>
      </c>
      <c r="W30" s="784"/>
      <c r="X30" s="784"/>
      <c r="Y30" s="784"/>
      <c r="Z30" s="784"/>
      <c r="AA30" s="784">
        <v>233</v>
      </c>
      <c r="AB30" s="784"/>
      <c r="AC30" s="784"/>
      <c r="AD30" s="784"/>
      <c r="AE30" s="785"/>
      <c r="AF30" s="786">
        <v>233</v>
      </c>
      <c r="AG30" s="787"/>
      <c r="AH30" s="787"/>
      <c r="AI30" s="787"/>
      <c r="AJ30" s="788"/>
      <c r="AK30" s="834">
        <v>3815</v>
      </c>
      <c r="AL30" s="830"/>
      <c r="AM30" s="830"/>
      <c r="AN30" s="830"/>
      <c r="AO30" s="830"/>
      <c r="AP30" s="830" t="s">
        <v>561</v>
      </c>
      <c r="AQ30" s="830"/>
      <c r="AR30" s="830"/>
      <c r="AS30" s="830"/>
      <c r="AT30" s="830"/>
      <c r="AU30" s="830" t="s">
        <v>561</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7378</v>
      </c>
      <c r="R31" s="784"/>
      <c r="S31" s="784"/>
      <c r="T31" s="784"/>
      <c r="U31" s="784"/>
      <c r="V31" s="784">
        <v>7346</v>
      </c>
      <c r="W31" s="784"/>
      <c r="X31" s="784"/>
      <c r="Y31" s="784"/>
      <c r="Z31" s="784"/>
      <c r="AA31" s="784">
        <v>32</v>
      </c>
      <c r="AB31" s="784"/>
      <c r="AC31" s="784"/>
      <c r="AD31" s="784"/>
      <c r="AE31" s="785"/>
      <c r="AF31" s="786">
        <v>32</v>
      </c>
      <c r="AG31" s="787"/>
      <c r="AH31" s="787"/>
      <c r="AI31" s="787"/>
      <c r="AJ31" s="788"/>
      <c r="AK31" s="834">
        <v>1456</v>
      </c>
      <c r="AL31" s="830"/>
      <c r="AM31" s="830"/>
      <c r="AN31" s="830"/>
      <c r="AO31" s="830"/>
      <c r="AP31" s="830" t="s">
        <v>561</v>
      </c>
      <c r="AQ31" s="830"/>
      <c r="AR31" s="830"/>
      <c r="AS31" s="830"/>
      <c r="AT31" s="830"/>
      <c r="AU31" s="830" t="s">
        <v>561</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41563</v>
      </c>
      <c r="R32" s="784"/>
      <c r="S32" s="784"/>
      <c r="T32" s="784"/>
      <c r="U32" s="784"/>
      <c r="V32" s="784">
        <v>40896</v>
      </c>
      <c r="W32" s="784"/>
      <c r="X32" s="784"/>
      <c r="Y32" s="784"/>
      <c r="Z32" s="784"/>
      <c r="AA32" s="784">
        <v>667</v>
      </c>
      <c r="AB32" s="784"/>
      <c r="AC32" s="784"/>
      <c r="AD32" s="784"/>
      <c r="AE32" s="785"/>
      <c r="AF32" s="786">
        <v>667</v>
      </c>
      <c r="AG32" s="787"/>
      <c r="AH32" s="787"/>
      <c r="AI32" s="787"/>
      <c r="AJ32" s="788"/>
      <c r="AK32" s="834">
        <v>5880</v>
      </c>
      <c r="AL32" s="830"/>
      <c r="AM32" s="830"/>
      <c r="AN32" s="830"/>
      <c r="AO32" s="830"/>
      <c r="AP32" s="830" t="s">
        <v>561</v>
      </c>
      <c r="AQ32" s="830"/>
      <c r="AR32" s="830"/>
      <c r="AS32" s="830"/>
      <c r="AT32" s="830"/>
      <c r="AU32" s="830" t="s">
        <v>561</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8379</v>
      </c>
      <c r="R33" s="784"/>
      <c r="S33" s="784"/>
      <c r="T33" s="784"/>
      <c r="U33" s="784"/>
      <c r="V33" s="784">
        <v>8141</v>
      </c>
      <c r="W33" s="784"/>
      <c r="X33" s="784"/>
      <c r="Y33" s="784"/>
      <c r="Z33" s="784"/>
      <c r="AA33" s="784">
        <v>238</v>
      </c>
      <c r="AB33" s="784"/>
      <c r="AC33" s="784"/>
      <c r="AD33" s="784"/>
      <c r="AE33" s="785"/>
      <c r="AF33" s="786">
        <v>6262</v>
      </c>
      <c r="AG33" s="787"/>
      <c r="AH33" s="787"/>
      <c r="AI33" s="787"/>
      <c r="AJ33" s="788"/>
      <c r="AK33" s="834">
        <v>418</v>
      </c>
      <c r="AL33" s="830"/>
      <c r="AM33" s="830"/>
      <c r="AN33" s="830"/>
      <c r="AO33" s="830"/>
      <c r="AP33" s="830">
        <v>12197</v>
      </c>
      <c r="AQ33" s="830"/>
      <c r="AR33" s="830"/>
      <c r="AS33" s="830"/>
      <c r="AT33" s="830"/>
      <c r="AU33" s="830">
        <v>3488</v>
      </c>
      <c r="AV33" s="830"/>
      <c r="AW33" s="830"/>
      <c r="AX33" s="830"/>
      <c r="AY33" s="830"/>
      <c r="AZ33" s="831"/>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16340</v>
      </c>
      <c r="R34" s="784"/>
      <c r="S34" s="784"/>
      <c r="T34" s="784"/>
      <c r="U34" s="784"/>
      <c r="V34" s="784">
        <v>15544</v>
      </c>
      <c r="W34" s="784"/>
      <c r="X34" s="784"/>
      <c r="Y34" s="784"/>
      <c r="Z34" s="784"/>
      <c r="AA34" s="784">
        <v>796</v>
      </c>
      <c r="AB34" s="784"/>
      <c r="AC34" s="784"/>
      <c r="AD34" s="784"/>
      <c r="AE34" s="785"/>
      <c r="AF34" s="786">
        <v>2708</v>
      </c>
      <c r="AG34" s="787"/>
      <c r="AH34" s="787"/>
      <c r="AI34" s="787"/>
      <c r="AJ34" s="788"/>
      <c r="AK34" s="834">
        <v>6570</v>
      </c>
      <c r="AL34" s="830"/>
      <c r="AM34" s="830"/>
      <c r="AN34" s="830"/>
      <c r="AO34" s="830"/>
      <c r="AP34" s="830">
        <v>107697</v>
      </c>
      <c r="AQ34" s="830"/>
      <c r="AR34" s="830"/>
      <c r="AS34" s="830"/>
      <c r="AT34" s="830"/>
      <c r="AU34" s="830">
        <v>52295</v>
      </c>
      <c r="AV34" s="830"/>
      <c r="AW34" s="830"/>
      <c r="AX34" s="830"/>
      <c r="AY34" s="830"/>
      <c r="AZ34" s="831"/>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397</v>
      </c>
      <c r="C35" s="781"/>
      <c r="D35" s="781"/>
      <c r="E35" s="781"/>
      <c r="F35" s="781"/>
      <c r="G35" s="781"/>
      <c r="H35" s="781"/>
      <c r="I35" s="781"/>
      <c r="J35" s="781"/>
      <c r="K35" s="781"/>
      <c r="L35" s="781"/>
      <c r="M35" s="781"/>
      <c r="N35" s="781"/>
      <c r="O35" s="781"/>
      <c r="P35" s="782"/>
      <c r="Q35" s="783">
        <v>56</v>
      </c>
      <c r="R35" s="784"/>
      <c r="S35" s="784"/>
      <c r="T35" s="784"/>
      <c r="U35" s="784"/>
      <c r="V35" s="784">
        <v>56</v>
      </c>
      <c r="W35" s="784"/>
      <c r="X35" s="784"/>
      <c r="Y35" s="784"/>
      <c r="Z35" s="784"/>
      <c r="AA35" s="784" t="s">
        <v>561</v>
      </c>
      <c r="AB35" s="784"/>
      <c r="AC35" s="784"/>
      <c r="AD35" s="784"/>
      <c r="AE35" s="785"/>
      <c r="AF35" s="786">
        <v>195</v>
      </c>
      <c r="AG35" s="787"/>
      <c r="AH35" s="787"/>
      <c r="AI35" s="787"/>
      <c r="AJ35" s="788"/>
      <c r="AK35" s="834">
        <v>31</v>
      </c>
      <c r="AL35" s="830"/>
      <c r="AM35" s="830"/>
      <c r="AN35" s="830"/>
      <c r="AO35" s="830"/>
      <c r="AP35" s="830">
        <v>14</v>
      </c>
      <c r="AQ35" s="830"/>
      <c r="AR35" s="830"/>
      <c r="AS35" s="830"/>
      <c r="AT35" s="830"/>
      <c r="AU35" s="830">
        <v>12</v>
      </c>
      <c r="AV35" s="830"/>
      <c r="AW35" s="830"/>
      <c r="AX35" s="830"/>
      <c r="AY35" s="830"/>
      <c r="AZ35" s="831"/>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398</v>
      </c>
      <c r="C36" s="781"/>
      <c r="D36" s="781"/>
      <c r="E36" s="781"/>
      <c r="F36" s="781"/>
      <c r="G36" s="781"/>
      <c r="H36" s="781"/>
      <c r="I36" s="781"/>
      <c r="J36" s="781"/>
      <c r="K36" s="781"/>
      <c r="L36" s="781"/>
      <c r="M36" s="781"/>
      <c r="N36" s="781"/>
      <c r="O36" s="781"/>
      <c r="P36" s="782"/>
      <c r="Q36" s="783">
        <v>825</v>
      </c>
      <c r="R36" s="784"/>
      <c r="S36" s="784"/>
      <c r="T36" s="784"/>
      <c r="U36" s="784"/>
      <c r="V36" s="784">
        <v>794</v>
      </c>
      <c r="W36" s="784"/>
      <c r="X36" s="784"/>
      <c r="Y36" s="784"/>
      <c r="Z36" s="784"/>
      <c r="AA36" s="784">
        <v>31</v>
      </c>
      <c r="AB36" s="784"/>
      <c r="AC36" s="784"/>
      <c r="AD36" s="784"/>
      <c r="AE36" s="785"/>
      <c r="AF36" s="786">
        <v>1704</v>
      </c>
      <c r="AG36" s="787"/>
      <c r="AH36" s="787"/>
      <c r="AI36" s="787"/>
      <c r="AJ36" s="788"/>
      <c r="AK36" s="834">
        <v>307</v>
      </c>
      <c r="AL36" s="830"/>
      <c r="AM36" s="830"/>
      <c r="AN36" s="830"/>
      <c r="AO36" s="830"/>
      <c r="AP36" s="830">
        <v>634</v>
      </c>
      <c r="AQ36" s="830"/>
      <c r="AR36" s="830"/>
      <c r="AS36" s="830"/>
      <c r="AT36" s="830"/>
      <c r="AU36" s="830">
        <v>306</v>
      </c>
      <c r="AV36" s="830"/>
      <c r="AW36" s="830"/>
      <c r="AX36" s="830"/>
      <c r="AY36" s="830"/>
      <c r="AZ36" s="831"/>
      <c r="BA36" s="831"/>
      <c r="BB36" s="831"/>
      <c r="BC36" s="831"/>
      <c r="BD36" s="831"/>
      <c r="BE36" s="832" t="s">
        <v>395</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399</v>
      </c>
      <c r="C37" s="781"/>
      <c r="D37" s="781"/>
      <c r="E37" s="781"/>
      <c r="F37" s="781"/>
      <c r="G37" s="781"/>
      <c r="H37" s="781"/>
      <c r="I37" s="781"/>
      <c r="J37" s="781"/>
      <c r="K37" s="781"/>
      <c r="L37" s="781"/>
      <c r="M37" s="781"/>
      <c r="N37" s="781"/>
      <c r="O37" s="781"/>
      <c r="P37" s="782"/>
      <c r="Q37" s="783">
        <v>43</v>
      </c>
      <c r="R37" s="784"/>
      <c r="S37" s="784"/>
      <c r="T37" s="784"/>
      <c r="U37" s="784"/>
      <c r="V37" s="784">
        <v>43</v>
      </c>
      <c r="W37" s="784"/>
      <c r="X37" s="784"/>
      <c r="Y37" s="784"/>
      <c r="Z37" s="784"/>
      <c r="AA37" s="784" t="s">
        <v>561</v>
      </c>
      <c r="AB37" s="784"/>
      <c r="AC37" s="784"/>
      <c r="AD37" s="784"/>
      <c r="AE37" s="785"/>
      <c r="AF37" s="786">
        <v>333</v>
      </c>
      <c r="AG37" s="787"/>
      <c r="AH37" s="787"/>
      <c r="AI37" s="787"/>
      <c r="AJ37" s="788"/>
      <c r="AK37" s="834" t="s">
        <v>561</v>
      </c>
      <c r="AL37" s="830"/>
      <c r="AM37" s="830"/>
      <c r="AN37" s="830"/>
      <c r="AO37" s="830"/>
      <c r="AP37" s="830" t="s">
        <v>561</v>
      </c>
      <c r="AQ37" s="830"/>
      <c r="AR37" s="830"/>
      <c r="AS37" s="830"/>
      <c r="AT37" s="830"/>
      <c r="AU37" s="830" t="s">
        <v>561</v>
      </c>
      <c r="AV37" s="830"/>
      <c r="AW37" s="830"/>
      <c r="AX37" s="830"/>
      <c r="AY37" s="830"/>
      <c r="AZ37" s="831"/>
      <c r="BA37" s="831"/>
      <c r="BB37" s="831"/>
      <c r="BC37" s="831"/>
      <c r="BD37" s="831"/>
      <c r="BE37" s="832" t="s">
        <v>395</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t="s">
        <v>400</v>
      </c>
      <c r="C38" s="781"/>
      <c r="D38" s="781"/>
      <c r="E38" s="781"/>
      <c r="F38" s="781"/>
      <c r="G38" s="781"/>
      <c r="H38" s="781"/>
      <c r="I38" s="781"/>
      <c r="J38" s="781"/>
      <c r="K38" s="781"/>
      <c r="L38" s="781"/>
      <c r="M38" s="781"/>
      <c r="N38" s="781"/>
      <c r="O38" s="781"/>
      <c r="P38" s="782"/>
      <c r="Q38" s="783">
        <v>5657</v>
      </c>
      <c r="R38" s="784"/>
      <c r="S38" s="784"/>
      <c r="T38" s="784"/>
      <c r="U38" s="784"/>
      <c r="V38" s="784">
        <v>5861</v>
      </c>
      <c r="W38" s="784"/>
      <c r="X38" s="784"/>
      <c r="Y38" s="784"/>
      <c r="Z38" s="784"/>
      <c r="AA38" s="784">
        <v>-204</v>
      </c>
      <c r="AB38" s="784"/>
      <c r="AC38" s="784"/>
      <c r="AD38" s="784"/>
      <c r="AE38" s="785"/>
      <c r="AF38" s="786">
        <v>5852</v>
      </c>
      <c r="AG38" s="787"/>
      <c r="AH38" s="787"/>
      <c r="AI38" s="787"/>
      <c r="AJ38" s="788"/>
      <c r="AK38" s="834">
        <v>603</v>
      </c>
      <c r="AL38" s="830"/>
      <c r="AM38" s="830"/>
      <c r="AN38" s="830"/>
      <c r="AO38" s="830"/>
      <c r="AP38" s="830">
        <v>1629</v>
      </c>
      <c r="AQ38" s="830"/>
      <c r="AR38" s="830"/>
      <c r="AS38" s="830"/>
      <c r="AT38" s="830"/>
      <c r="AU38" s="830">
        <v>981</v>
      </c>
      <c r="AV38" s="830"/>
      <c r="AW38" s="830"/>
      <c r="AX38" s="830"/>
      <c r="AY38" s="830"/>
      <c r="AZ38" s="831"/>
      <c r="BA38" s="831"/>
      <c r="BB38" s="831"/>
      <c r="BC38" s="831"/>
      <c r="BD38" s="831"/>
      <c r="BE38" s="832" t="s">
        <v>395</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t="s">
        <v>401</v>
      </c>
      <c r="C39" s="781"/>
      <c r="D39" s="781"/>
      <c r="E39" s="781"/>
      <c r="F39" s="781"/>
      <c r="G39" s="781"/>
      <c r="H39" s="781"/>
      <c r="I39" s="781"/>
      <c r="J39" s="781"/>
      <c r="K39" s="781"/>
      <c r="L39" s="781"/>
      <c r="M39" s="781"/>
      <c r="N39" s="781"/>
      <c r="O39" s="781"/>
      <c r="P39" s="782"/>
      <c r="Q39" s="783">
        <v>2416</v>
      </c>
      <c r="R39" s="784"/>
      <c r="S39" s="784"/>
      <c r="T39" s="784"/>
      <c r="U39" s="784"/>
      <c r="V39" s="784">
        <v>2401</v>
      </c>
      <c r="W39" s="784"/>
      <c r="X39" s="784"/>
      <c r="Y39" s="784"/>
      <c r="Z39" s="784"/>
      <c r="AA39" s="784">
        <v>15</v>
      </c>
      <c r="AB39" s="784"/>
      <c r="AC39" s="784"/>
      <c r="AD39" s="784"/>
      <c r="AE39" s="785"/>
      <c r="AF39" s="786">
        <v>5482</v>
      </c>
      <c r="AG39" s="787"/>
      <c r="AH39" s="787"/>
      <c r="AI39" s="787"/>
      <c r="AJ39" s="788"/>
      <c r="AK39" s="834" t="s">
        <v>561</v>
      </c>
      <c r="AL39" s="830"/>
      <c r="AM39" s="830"/>
      <c r="AN39" s="830"/>
      <c r="AO39" s="830"/>
      <c r="AP39" s="830" t="s">
        <v>561</v>
      </c>
      <c r="AQ39" s="830"/>
      <c r="AR39" s="830"/>
      <c r="AS39" s="830"/>
      <c r="AT39" s="830"/>
      <c r="AU39" s="830" t="s">
        <v>561</v>
      </c>
      <c r="AV39" s="830"/>
      <c r="AW39" s="830"/>
      <c r="AX39" s="830"/>
      <c r="AY39" s="830"/>
      <c r="AZ39" s="831"/>
      <c r="BA39" s="831"/>
      <c r="BB39" s="831"/>
      <c r="BC39" s="831"/>
      <c r="BD39" s="831"/>
      <c r="BE39" s="832" t="s">
        <v>402</v>
      </c>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t="s">
        <v>403</v>
      </c>
      <c r="C40" s="781"/>
      <c r="D40" s="781"/>
      <c r="E40" s="781"/>
      <c r="F40" s="781"/>
      <c r="G40" s="781"/>
      <c r="H40" s="781"/>
      <c r="I40" s="781"/>
      <c r="J40" s="781"/>
      <c r="K40" s="781"/>
      <c r="L40" s="781"/>
      <c r="M40" s="781"/>
      <c r="N40" s="781"/>
      <c r="O40" s="781"/>
      <c r="P40" s="782"/>
      <c r="Q40" s="783">
        <v>69</v>
      </c>
      <c r="R40" s="784"/>
      <c r="S40" s="784"/>
      <c r="T40" s="784"/>
      <c r="U40" s="784"/>
      <c r="V40" s="784">
        <v>69</v>
      </c>
      <c r="W40" s="784"/>
      <c r="X40" s="784"/>
      <c r="Y40" s="784"/>
      <c r="Z40" s="784"/>
      <c r="AA40" s="784" t="s">
        <v>561</v>
      </c>
      <c r="AB40" s="784"/>
      <c r="AC40" s="784"/>
      <c r="AD40" s="784"/>
      <c r="AE40" s="785"/>
      <c r="AF40" s="786">
        <v>143</v>
      </c>
      <c r="AG40" s="787"/>
      <c r="AH40" s="787"/>
      <c r="AI40" s="787"/>
      <c r="AJ40" s="788"/>
      <c r="AK40" s="834">
        <v>38</v>
      </c>
      <c r="AL40" s="830"/>
      <c r="AM40" s="830"/>
      <c r="AN40" s="830"/>
      <c r="AO40" s="830"/>
      <c r="AP40" s="830">
        <v>1</v>
      </c>
      <c r="AQ40" s="830"/>
      <c r="AR40" s="830"/>
      <c r="AS40" s="830"/>
      <c r="AT40" s="830"/>
      <c r="AU40" s="830">
        <v>1</v>
      </c>
      <c r="AV40" s="830"/>
      <c r="AW40" s="830"/>
      <c r="AX40" s="830"/>
      <c r="AY40" s="830"/>
      <c r="AZ40" s="831"/>
      <c r="BA40" s="831"/>
      <c r="BB40" s="831"/>
      <c r="BC40" s="831"/>
      <c r="BD40" s="831"/>
      <c r="BE40" s="832" t="s">
        <v>402</v>
      </c>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t="s">
        <v>404</v>
      </c>
      <c r="C41" s="781"/>
      <c r="D41" s="781"/>
      <c r="E41" s="781"/>
      <c r="F41" s="781"/>
      <c r="G41" s="781"/>
      <c r="H41" s="781"/>
      <c r="I41" s="781"/>
      <c r="J41" s="781"/>
      <c r="K41" s="781"/>
      <c r="L41" s="781"/>
      <c r="M41" s="781"/>
      <c r="N41" s="781"/>
      <c r="O41" s="781"/>
      <c r="P41" s="782"/>
      <c r="Q41" s="783">
        <v>49</v>
      </c>
      <c r="R41" s="784"/>
      <c r="S41" s="784"/>
      <c r="T41" s="784"/>
      <c r="U41" s="784"/>
      <c r="V41" s="784">
        <v>49</v>
      </c>
      <c r="W41" s="784"/>
      <c r="X41" s="784"/>
      <c r="Y41" s="784"/>
      <c r="Z41" s="784"/>
      <c r="AA41" s="784" t="s">
        <v>561</v>
      </c>
      <c r="AB41" s="784"/>
      <c r="AC41" s="784"/>
      <c r="AD41" s="784"/>
      <c r="AE41" s="785"/>
      <c r="AF41" s="786">
        <v>210</v>
      </c>
      <c r="AG41" s="787"/>
      <c r="AH41" s="787"/>
      <c r="AI41" s="787"/>
      <c r="AJ41" s="788"/>
      <c r="AK41" s="834" t="s">
        <v>561</v>
      </c>
      <c r="AL41" s="830"/>
      <c r="AM41" s="830"/>
      <c r="AN41" s="830"/>
      <c r="AO41" s="830"/>
      <c r="AP41" s="830" t="s">
        <v>561</v>
      </c>
      <c r="AQ41" s="830"/>
      <c r="AR41" s="830"/>
      <c r="AS41" s="830"/>
      <c r="AT41" s="830"/>
      <c r="AU41" s="830" t="s">
        <v>561</v>
      </c>
      <c r="AV41" s="830"/>
      <c r="AW41" s="830"/>
      <c r="AX41" s="830"/>
      <c r="AY41" s="830"/>
      <c r="AZ41" s="831"/>
      <c r="BA41" s="831"/>
      <c r="BB41" s="831"/>
      <c r="BC41" s="831"/>
      <c r="BD41" s="831"/>
      <c r="BE41" s="832" t="s">
        <v>402</v>
      </c>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406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23885</v>
      </c>
      <c r="AG63" s="844"/>
      <c r="AH63" s="844"/>
      <c r="AI63" s="844"/>
      <c r="AJ63" s="845"/>
      <c r="AK63" s="846"/>
      <c r="AL63" s="841"/>
      <c r="AM63" s="841"/>
      <c r="AN63" s="841"/>
      <c r="AO63" s="841"/>
      <c r="AP63" s="844">
        <v>122244</v>
      </c>
      <c r="AQ63" s="844"/>
      <c r="AR63" s="844"/>
      <c r="AS63" s="844"/>
      <c r="AT63" s="844"/>
      <c r="AU63" s="844">
        <v>57086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409</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562</v>
      </c>
      <c r="C68" s="870"/>
      <c r="D68" s="870"/>
      <c r="E68" s="870"/>
      <c r="F68" s="870"/>
      <c r="G68" s="870"/>
      <c r="H68" s="870"/>
      <c r="I68" s="870"/>
      <c r="J68" s="870"/>
      <c r="K68" s="870"/>
      <c r="L68" s="870"/>
      <c r="M68" s="870"/>
      <c r="N68" s="870"/>
      <c r="O68" s="870"/>
      <c r="P68" s="871"/>
      <c r="Q68" s="872">
        <v>585</v>
      </c>
      <c r="R68" s="866"/>
      <c r="S68" s="866"/>
      <c r="T68" s="866"/>
      <c r="U68" s="866"/>
      <c r="V68" s="866">
        <v>569</v>
      </c>
      <c r="W68" s="866"/>
      <c r="X68" s="866"/>
      <c r="Y68" s="866"/>
      <c r="Z68" s="866"/>
      <c r="AA68" s="866">
        <v>16</v>
      </c>
      <c r="AB68" s="866"/>
      <c r="AC68" s="866"/>
      <c r="AD68" s="866"/>
      <c r="AE68" s="866"/>
      <c r="AF68" s="866">
        <v>16</v>
      </c>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563</v>
      </c>
      <c r="C69" s="874"/>
      <c r="D69" s="874"/>
      <c r="E69" s="874"/>
      <c r="F69" s="874"/>
      <c r="G69" s="874"/>
      <c r="H69" s="874"/>
      <c r="I69" s="874"/>
      <c r="J69" s="874"/>
      <c r="K69" s="874"/>
      <c r="L69" s="874"/>
      <c r="M69" s="874"/>
      <c r="N69" s="874"/>
      <c r="O69" s="874"/>
      <c r="P69" s="875"/>
      <c r="Q69" s="876">
        <v>176293</v>
      </c>
      <c r="R69" s="830"/>
      <c r="S69" s="830"/>
      <c r="T69" s="830"/>
      <c r="U69" s="830"/>
      <c r="V69" s="830">
        <v>176293</v>
      </c>
      <c r="W69" s="830"/>
      <c r="X69" s="830"/>
      <c r="Y69" s="830"/>
      <c r="Z69" s="830"/>
      <c r="AA69" s="830" t="s">
        <v>561</v>
      </c>
      <c r="AB69" s="830"/>
      <c r="AC69" s="830"/>
      <c r="AD69" s="830"/>
      <c r="AE69" s="830"/>
      <c r="AF69" s="830" t="s">
        <v>561</v>
      </c>
      <c r="AG69" s="830"/>
      <c r="AH69" s="830"/>
      <c r="AI69" s="830"/>
      <c r="AJ69" s="830"/>
      <c r="AK69" s="830">
        <v>385</v>
      </c>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564</v>
      </c>
      <c r="C70" s="874"/>
      <c r="D70" s="874"/>
      <c r="E70" s="874"/>
      <c r="F70" s="874"/>
      <c r="G70" s="874"/>
      <c r="H70" s="874"/>
      <c r="I70" s="874"/>
      <c r="J70" s="874"/>
      <c r="K70" s="874"/>
      <c r="L70" s="874"/>
      <c r="M70" s="874"/>
      <c r="N70" s="874"/>
      <c r="O70" s="874"/>
      <c r="P70" s="875"/>
      <c r="Q70" s="876">
        <v>6</v>
      </c>
      <c r="R70" s="830"/>
      <c r="S70" s="830"/>
      <c r="T70" s="830"/>
      <c r="U70" s="830"/>
      <c r="V70" s="830">
        <v>1</v>
      </c>
      <c r="W70" s="830"/>
      <c r="X70" s="830"/>
      <c r="Y70" s="830"/>
      <c r="Z70" s="830"/>
      <c r="AA70" s="830">
        <v>5</v>
      </c>
      <c r="AB70" s="830"/>
      <c r="AC70" s="830"/>
      <c r="AD70" s="830"/>
      <c r="AE70" s="830"/>
      <c r="AF70" s="830">
        <v>5</v>
      </c>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410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21</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411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16694</v>
      </c>
      <c r="CS102" s="852"/>
      <c r="CT102" s="852"/>
      <c r="CU102" s="852"/>
      <c r="CV102" s="891"/>
      <c r="CW102" s="890">
        <v>1917</v>
      </c>
      <c r="CX102" s="852"/>
      <c r="CY102" s="852"/>
      <c r="CZ102" s="852"/>
      <c r="DA102" s="891"/>
      <c r="DB102" s="890">
        <v>19</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419</v>
      </c>
      <c r="AB109" s="893"/>
      <c r="AC109" s="893"/>
      <c r="AD109" s="893"/>
      <c r="AE109" s="894"/>
      <c r="AF109" s="892" t="s">
        <v>420</v>
      </c>
      <c r="AG109" s="893"/>
      <c r="AH109" s="893"/>
      <c r="AI109" s="893"/>
      <c r="AJ109" s="894"/>
      <c r="AK109" s="892" t="s">
        <v>293</v>
      </c>
      <c r="AL109" s="893"/>
      <c r="AM109" s="893"/>
      <c r="AN109" s="893"/>
      <c r="AO109" s="894"/>
      <c r="AP109" s="892" t="s">
        <v>421</v>
      </c>
      <c r="AQ109" s="893"/>
      <c r="AR109" s="893"/>
      <c r="AS109" s="893"/>
      <c r="AT109" s="895"/>
      <c r="AU109" s="912" t="s">
        <v>418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419</v>
      </c>
      <c r="BR109" s="893"/>
      <c r="BS109" s="893"/>
      <c r="BT109" s="893"/>
      <c r="BU109" s="894"/>
      <c r="BV109" s="892" t="s">
        <v>420</v>
      </c>
      <c r="BW109" s="893"/>
      <c r="BX109" s="893"/>
      <c r="BY109" s="893"/>
      <c r="BZ109" s="894"/>
      <c r="CA109" s="892" t="s">
        <v>293</v>
      </c>
      <c r="CB109" s="893"/>
      <c r="CC109" s="893"/>
      <c r="CD109" s="893"/>
      <c r="CE109" s="894"/>
      <c r="CF109" s="913" t="s">
        <v>421</v>
      </c>
      <c r="CG109" s="913"/>
      <c r="CH109" s="913"/>
      <c r="CI109" s="913"/>
      <c r="CJ109" s="913"/>
      <c r="CK109" s="892" t="s">
        <v>422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419</v>
      </c>
      <c r="DH109" s="893"/>
      <c r="DI109" s="893"/>
      <c r="DJ109" s="893"/>
      <c r="DK109" s="894"/>
      <c r="DL109" s="892" t="s">
        <v>420</v>
      </c>
      <c r="DM109" s="893"/>
      <c r="DN109" s="893"/>
      <c r="DO109" s="893"/>
      <c r="DP109" s="894"/>
      <c r="DQ109" s="892" t="s">
        <v>293</v>
      </c>
      <c r="DR109" s="893"/>
      <c r="DS109" s="893"/>
      <c r="DT109" s="893"/>
      <c r="DU109" s="894"/>
      <c r="DV109" s="892" t="s">
        <v>421</v>
      </c>
      <c r="DW109" s="893"/>
      <c r="DX109" s="893"/>
      <c r="DY109" s="893"/>
      <c r="DZ109" s="895"/>
    </row>
    <row r="110" spans="1:131" s="230" customFormat="1" ht="26.25" customHeight="1" x14ac:dyDescent="0.2">
      <c r="A110" s="896" t="s">
        <v>423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20785086</v>
      </c>
      <c r="AB110" s="900"/>
      <c r="AC110" s="900"/>
      <c r="AD110" s="900"/>
      <c r="AE110" s="901"/>
      <c r="AF110" s="902">
        <v>18726294</v>
      </c>
      <c r="AG110" s="900"/>
      <c r="AH110" s="900"/>
      <c r="AI110" s="900"/>
      <c r="AJ110" s="901"/>
      <c r="AK110" s="902">
        <v>18432846</v>
      </c>
      <c r="AL110" s="900"/>
      <c r="AM110" s="900"/>
      <c r="AN110" s="900"/>
      <c r="AO110" s="901"/>
      <c r="AP110" s="903">
        <v>20.2</v>
      </c>
      <c r="AQ110" s="904"/>
      <c r="AR110" s="904"/>
      <c r="AS110" s="904"/>
      <c r="AT110" s="905"/>
      <c r="AU110" s="906" t="s">
        <v>69</v>
      </c>
      <c r="AV110" s="907"/>
      <c r="AW110" s="907"/>
      <c r="AX110" s="907"/>
      <c r="AY110" s="907"/>
      <c r="AZ110" s="929" t="s">
        <v>424</v>
      </c>
      <c r="BA110" s="897"/>
      <c r="BB110" s="897"/>
      <c r="BC110" s="897"/>
      <c r="BD110" s="897"/>
      <c r="BE110" s="897"/>
      <c r="BF110" s="897"/>
      <c r="BG110" s="897"/>
      <c r="BH110" s="897"/>
      <c r="BI110" s="897"/>
      <c r="BJ110" s="897"/>
      <c r="BK110" s="897"/>
      <c r="BL110" s="897"/>
      <c r="BM110" s="897"/>
      <c r="BN110" s="897"/>
      <c r="BO110" s="897"/>
      <c r="BP110" s="898"/>
      <c r="BQ110" s="930">
        <v>215642083</v>
      </c>
      <c r="BR110" s="931"/>
      <c r="BS110" s="931"/>
      <c r="BT110" s="931"/>
      <c r="BU110" s="931"/>
      <c r="BV110" s="931">
        <v>216939991</v>
      </c>
      <c r="BW110" s="931"/>
      <c r="BX110" s="931"/>
      <c r="BY110" s="931"/>
      <c r="BZ110" s="931"/>
      <c r="CA110" s="931">
        <v>212044188</v>
      </c>
      <c r="CB110" s="931"/>
      <c r="CC110" s="931"/>
      <c r="CD110" s="931"/>
      <c r="CE110" s="931"/>
      <c r="CF110" s="944">
        <v>232.8</v>
      </c>
      <c r="CG110" s="945"/>
      <c r="CH110" s="945"/>
      <c r="CI110" s="945"/>
      <c r="CJ110" s="945"/>
      <c r="CK110" s="946" t="s">
        <v>425</v>
      </c>
      <c r="CL110" s="947"/>
      <c r="CM110" s="929" t="s">
        <v>426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428</v>
      </c>
      <c r="BA111" s="923"/>
      <c r="BB111" s="923"/>
      <c r="BC111" s="923"/>
      <c r="BD111" s="923"/>
      <c r="BE111" s="923"/>
      <c r="BF111" s="923"/>
      <c r="BG111" s="923"/>
      <c r="BH111" s="923"/>
      <c r="BI111" s="923"/>
      <c r="BJ111" s="923"/>
      <c r="BK111" s="923"/>
      <c r="BL111" s="923"/>
      <c r="BM111" s="923"/>
      <c r="BN111" s="923"/>
      <c r="BO111" s="923"/>
      <c r="BP111" s="924"/>
      <c r="BQ111" s="925">
        <v>2138859</v>
      </c>
      <c r="BR111" s="926"/>
      <c r="BS111" s="926"/>
      <c r="BT111" s="926"/>
      <c r="BU111" s="926"/>
      <c r="BV111" s="926">
        <v>3088299</v>
      </c>
      <c r="BW111" s="926"/>
      <c r="BX111" s="926"/>
      <c r="BY111" s="926"/>
      <c r="BZ111" s="926"/>
      <c r="CA111" s="926">
        <v>2847739</v>
      </c>
      <c r="CB111" s="926"/>
      <c r="CC111" s="926"/>
      <c r="CD111" s="926"/>
      <c r="CE111" s="926"/>
      <c r="CF111" s="920">
        <v>3.1</v>
      </c>
      <c r="CG111" s="921"/>
      <c r="CH111" s="921"/>
      <c r="CI111" s="921"/>
      <c r="CJ111" s="921"/>
      <c r="CK111" s="948"/>
      <c r="CL111" s="949"/>
      <c r="CM111" s="922" t="s">
        <v>429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430</v>
      </c>
      <c r="B112" s="953"/>
      <c r="C112" s="923" t="s">
        <v>431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432</v>
      </c>
      <c r="BA112" s="923"/>
      <c r="BB112" s="923"/>
      <c r="BC112" s="923"/>
      <c r="BD112" s="923"/>
      <c r="BE112" s="923"/>
      <c r="BF112" s="923"/>
      <c r="BG112" s="923"/>
      <c r="BH112" s="923"/>
      <c r="BI112" s="923"/>
      <c r="BJ112" s="923"/>
      <c r="BK112" s="923"/>
      <c r="BL112" s="923"/>
      <c r="BM112" s="923"/>
      <c r="BN112" s="923"/>
      <c r="BO112" s="923"/>
      <c r="BP112" s="924"/>
      <c r="BQ112" s="925">
        <v>63560321</v>
      </c>
      <c r="BR112" s="926"/>
      <c r="BS112" s="926"/>
      <c r="BT112" s="926"/>
      <c r="BU112" s="926"/>
      <c r="BV112" s="926">
        <v>63123640</v>
      </c>
      <c r="BW112" s="926"/>
      <c r="BX112" s="926"/>
      <c r="BY112" s="926"/>
      <c r="BZ112" s="926"/>
      <c r="CA112" s="926">
        <v>62086398</v>
      </c>
      <c r="CB112" s="926"/>
      <c r="CC112" s="926"/>
      <c r="CD112" s="926"/>
      <c r="CE112" s="926"/>
      <c r="CF112" s="920">
        <v>68.2</v>
      </c>
      <c r="CG112" s="921"/>
      <c r="CH112" s="921"/>
      <c r="CI112" s="921"/>
      <c r="CJ112" s="921"/>
      <c r="CK112" s="948"/>
      <c r="CL112" s="949"/>
      <c r="CM112" s="922" t="s">
        <v>433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5282448</v>
      </c>
      <c r="AB113" s="938"/>
      <c r="AC113" s="938"/>
      <c r="AD113" s="938"/>
      <c r="AE113" s="939"/>
      <c r="AF113" s="940">
        <v>6303657</v>
      </c>
      <c r="AG113" s="938"/>
      <c r="AH113" s="938"/>
      <c r="AI113" s="938"/>
      <c r="AJ113" s="939"/>
      <c r="AK113" s="940">
        <v>5546131</v>
      </c>
      <c r="AL113" s="938"/>
      <c r="AM113" s="938"/>
      <c r="AN113" s="938"/>
      <c r="AO113" s="939"/>
      <c r="AP113" s="941">
        <v>6.1</v>
      </c>
      <c r="AQ113" s="942"/>
      <c r="AR113" s="942"/>
      <c r="AS113" s="942"/>
      <c r="AT113" s="943"/>
      <c r="AU113" s="908"/>
      <c r="AV113" s="909"/>
      <c r="AW113" s="909"/>
      <c r="AX113" s="909"/>
      <c r="AY113" s="909"/>
      <c r="AZ113" s="922" t="s">
        <v>435</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438</v>
      </c>
      <c r="BA114" s="923"/>
      <c r="BB114" s="923"/>
      <c r="BC114" s="923"/>
      <c r="BD114" s="923"/>
      <c r="BE114" s="923"/>
      <c r="BF114" s="923"/>
      <c r="BG114" s="923"/>
      <c r="BH114" s="923"/>
      <c r="BI114" s="923"/>
      <c r="BJ114" s="923"/>
      <c r="BK114" s="923"/>
      <c r="BL114" s="923"/>
      <c r="BM114" s="923"/>
      <c r="BN114" s="923"/>
      <c r="BO114" s="923"/>
      <c r="BP114" s="924"/>
      <c r="BQ114" s="925">
        <v>16348966</v>
      </c>
      <c r="BR114" s="926"/>
      <c r="BS114" s="926"/>
      <c r="BT114" s="926"/>
      <c r="BU114" s="926"/>
      <c r="BV114" s="926">
        <v>16686319</v>
      </c>
      <c r="BW114" s="926"/>
      <c r="BX114" s="926"/>
      <c r="BY114" s="926"/>
      <c r="BZ114" s="926"/>
      <c r="CA114" s="926">
        <v>17033525</v>
      </c>
      <c r="CB114" s="926"/>
      <c r="CC114" s="926"/>
      <c r="CD114" s="926"/>
      <c r="CE114" s="926"/>
      <c r="CF114" s="920">
        <v>18.7</v>
      </c>
      <c r="CG114" s="921"/>
      <c r="CH114" s="921"/>
      <c r="CI114" s="921"/>
      <c r="CJ114" s="921"/>
      <c r="CK114" s="948"/>
      <c r="CL114" s="949"/>
      <c r="CM114" s="922" t="s">
        <v>439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440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108560</v>
      </c>
      <c r="AB115" s="938"/>
      <c r="AC115" s="938"/>
      <c r="AD115" s="938"/>
      <c r="AE115" s="939"/>
      <c r="AF115" s="940">
        <v>193060</v>
      </c>
      <c r="AG115" s="938"/>
      <c r="AH115" s="938"/>
      <c r="AI115" s="938"/>
      <c r="AJ115" s="939"/>
      <c r="AK115" s="940">
        <v>193060</v>
      </c>
      <c r="AL115" s="938"/>
      <c r="AM115" s="938"/>
      <c r="AN115" s="938"/>
      <c r="AO115" s="939"/>
      <c r="AP115" s="941">
        <v>0.2</v>
      </c>
      <c r="AQ115" s="942"/>
      <c r="AR115" s="942"/>
      <c r="AS115" s="942"/>
      <c r="AT115" s="943"/>
      <c r="AU115" s="908"/>
      <c r="AV115" s="909"/>
      <c r="AW115" s="909"/>
      <c r="AX115" s="909"/>
      <c r="AY115" s="909"/>
      <c r="AZ115" s="922" t="s">
        <v>441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443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446</v>
      </c>
      <c r="Z117" s="894"/>
      <c r="AA117" s="978">
        <v>26176094</v>
      </c>
      <c r="AB117" s="979"/>
      <c r="AC117" s="979"/>
      <c r="AD117" s="979"/>
      <c r="AE117" s="980"/>
      <c r="AF117" s="981">
        <v>25223011</v>
      </c>
      <c r="AG117" s="979"/>
      <c r="AH117" s="979"/>
      <c r="AI117" s="979"/>
      <c r="AJ117" s="980"/>
      <c r="AK117" s="981">
        <v>24172037</v>
      </c>
      <c r="AL117" s="979"/>
      <c r="AM117" s="979"/>
      <c r="AN117" s="979"/>
      <c r="AO117" s="980"/>
      <c r="AP117" s="982"/>
      <c r="AQ117" s="983"/>
      <c r="AR117" s="983"/>
      <c r="AS117" s="983"/>
      <c r="AT117" s="984"/>
      <c r="AU117" s="908"/>
      <c r="AV117" s="909"/>
      <c r="AW117" s="909"/>
      <c r="AX117" s="909"/>
      <c r="AY117" s="909"/>
      <c r="AZ117" s="974" t="s">
        <v>447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422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419</v>
      </c>
      <c r="AB118" s="893"/>
      <c r="AC118" s="893"/>
      <c r="AD118" s="893"/>
      <c r="AE118" s="894"/>
      <c r="AF118" s="892" t="s">
        <v>420</v>
      </c>
      <c r="AG118" s="893"/>
      <c r="AH118" s="893"/>
      <c r="AI118" s="893"/>
      <c r="AJ118" s="894"/>
      <c r="AK118" s="892" t="s">
        <v>293</v>
      </c>
      <c r="AL118" s="893"/>
      <c r="AM118" s="893"/>
      <c r="AN118" s="893"/>
      <c r="AO118" s="894"/>
      <c r="AP118" s="970" t="s">
        <v>421</v>
      </c>
      <c r="AQ118" s="971"/>
      <c r="AR118" s="971"/>
      <c r="AS118" s="971"/>
      <c r="AT118" s="972"/>
      <c r="AU118" s="908"/>
      <c r="AV118" s="909"/>
      <c r="AW118" s="909"/>
      <c r="AX118" s="909"/>
      <c r="AY118" s="909"/>
      <c r="AZ118" s="973" t="s">
        <v>449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450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425</v>
      </c>
      <c r="B119" s="947"/>
      <c r="C119" s="929" t="s">
        <v>426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451</v>
      </c>
      <c r="BP119" s="1005"/>
      <c r="BQ119" s="999">
        <v>297690229</v>
      </c>
      <c r="BR119" s="1000"/>
      <c r="BS119" s="1000"/>
      <c r="BT119" s="1000"/>
      <c r="BU119" s="1000"/>
      <c r="BV119" s="1000">
        <v>299838249</v>
      </c>
      <c r="BW119" s="1000"/>
      <c r="BX119" s="1000"/>
      <c r="BY119" s="1000"/>
      <c r="BZ119" s="1000"/>
      <c r="CA119" s="1000">
        <v>294011850</v>
      </c>
      <c r="CB119" s="1000"/>
      <c r="CC119" s="1000"/>
      <c r="CD119" s="1000"/>
      <c r="CE119" s="1000"/>
      <c r="CF119" s="1001"/>
      <c r="CG119" s="1002"/>
      <c r="CH119" s="1002"/>
      <c r="CI119" s="1002"/>
      <c r="CJ119" s="1003"/>
      <c r="CK119" s="950"/>
      <c r="CL119" s="951"/>
      <c r="CM119" s="973" t="s">
        <v>452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2138859</v>
      </c>
      <c r="DH119" s="986"/>
      <c r="DI119" s="986"/>
      <c r="DJ119" s="986"/>
      <c r="DK119" s="987"/>
      <c r="DL119" s="985">
        <v>3088299</v>
      </c>
      <c r="DM119" s="986"/>
      <c r="DN119" s="986"/>
      <c r="DO119" s="986"/>
      <c r="DP119" s="987"/>
      <c r="DQ119" s="985">
        <v>2847739</v>
      </c>
      <c r="DR119" s="986"/>
      <c r="DS119" s="986"/>
      <c r="DT119" s="986"/>
      <c r="DU119" s="987"/>
      <c r="DV119" s="988">
        <v>3.1</v>
      </c>
      <c r="DW119" s="989"/>
      <c r="DX119" s="989"/>
      <c r="DY119" s="989"/>
      <c r="DZ119" s="990"/>
    </row>
    <row r="120" spans="1:130" s="230" customFormat="1" ht="26.25" customHeight="1" x14ac:dyDescent="0.2">
      <c r="A120" s="1057"/>
      <c r="B120" s="949"/>
      <c r="C120" s="922" t="s">
        <v>429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453</v>
      </c>
      <c r="AV120" s="992"/>
      <c r="AW120" s="992"/>
      <c r="AX120" s="992"/>
      <c r="AY120" s="993"/>
      <c r="AZ120" s="929" t="s">
        <v>454</v>
      </c>
      <c r="BA120" s="897"/>
      <c r="BB120" s="897"/>
      <c r="BC120" s="897"/>
      <c r="BD120" s="897"/>
      <c r="BE120" s="897"/>
      <c r="BF120" s="897"/>
      <c r="BG120" s="897"/>
      <c r="BH120" s="897"/>
      <c r="BI120" s="897"/>
      <c r="BJ120" s="897"/>
      <c r="BK120" s="897"/>
      <c r="BL120" s="897"/>
      <c r="BM120" s="897"/>
      <c r="BN120" s="897"/>
      <c r="BO120" s="897"/>
      <c r="BP120" s="898"/>
      <c r="BQ120" s="930">
        <v>21726463</v>
      </c>
      <c r="BR120" s="931"/>
      <c r="BS120" s="931"/>
      <c r="BT120" s="931"/>
      <c r="BU120" s="931"/>
      <c r="BV120" s="931">
        <v>40313757</v>
      </c>
      <c r="BW120" s="931"/>
      <c r="BX120" s="931"/>
      <c r="BY120" s="931"/>
      <c r="BZ120" s="931"/>
      <c r="CA120" s="931">
        <v>41883605</v>
      </c>
      <c r="CB120" s="931"/>
      <c r="CC120" s="931"/>
      <c r="CD120" s="931"/>
      <c r="CE120" s="931"/>
      <c r="CF120" s="944">
        <v>46</v>
      </c>
      <c r="CG120" s="945"/>
      <c r="CH120" s="945"/>
      <c r="CI120" s="945"/>
      <c r="CJ120" s="945"/>
      <c r="CK120" s="1006" t="s">
        <v>455</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61828156</v>
      </c>
      <c r="DH120" s="931"/>
      <c r="DI120" s="931"/>
      <c r="DJ120" s="931"/>
      <c r="DK120" s="931"/>
      <c r="DL120" s="931">
        <v>58360118</v>
      </c>
      <c r="DM120" s="931"/>
      <c r="DN120" s="931"/>
      <c r="DO120" s="931"/>
      <c r="DP120" s="931"/>
      <c r="DQ120" s="931">
        <v>57294631</v>
      </c>
      <c r="DR120" s="931"/>
      <c r="DS120" s="931"/>
      <c r="DT120" s="931"/>
      <c r="DU120" s="931"/>
      <c r="DV120" s="932">
        <v>62.9</v>
      </c>
      <c r="DW120" s="932"/>
      <c r="DX120" s="932"/>
      <c r="DY120" s="932"/>
      <c r="DZ120" s="933"/>
    </row>
    <row r="121" spans="1:130" s="230" customFormat="1" ht="26.25" customHeight="1" x14ac:dyDescent="0.2">
      <c r="A121" s="1057"/>
      <c r="B121" s="949"/>
      <c r="C121" s="974" t="s">
        <v>456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457</v>
      </c>
      <c r="BA121" s="923"/>
      <c r="BB121" s="923"/>
      <c r="BC121" s="923"/>
      <c r="BD121" s="923"/>
      <c r="BE121" s="923"/>
      <c r="BF121" s="923"/>
      <c r="BG121" s="923"/>
      <c r="BH121" s="923"/>
      <c r="BI121" s="923"/>
      <c r="BJ121" s="923"/>
      <c r="BK121" s="923"/>
      <c r="BL121" s="923"/>
      <c r="BM121" s="923"/>
      <c r="BN121" s="923"/>
      <c r="BO121" s="923"/>
      <c r="BP121" s="924"/>
      <c r="BQ121" s="925">
        <v>55861044</v>
      </c>
      <c r="BR121" s="926"/>
      <c r="BS121" s="926"/>
      <c r="BT121" s="926"/>
      <c r="BU121" s="926"/>
      <c r="BV121" s="926">
        <v>57566811</v>
      </c>
      <c r="BW121" s="926"/>
      <c r="BX121" s="926"/>
      <c r="BY121" s="926"/>
      <c r="BZ121" s="926"/>
      <c r="CA121" s="926">
        <v>59389313</v>
      </c>
      <c r="CB121" s="926"/>
      <c r="CC121" s="926"/>
      <c r="CD121" s="926"/>
      <c r="CE121" s="926"/>
      <c r="CF121" s="920">
        <v>65.2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78084</v>
      </c>
      <c r="DH121" s="926"/>
      <c r="DI121" s="926"/>
      <c r="DJ121" s="926"/>
      <c r="DK121" s="926"/>
      <c r="DL121" s="926">
        <v>3279697</v>
      </c>
      <c r="DM121" s="926"/>
      <c r="DN121" s="926"/>
      <c r="DO121" s="926"/>
      <c r="DP121" s="926"/>
      <c r="DQ121" s="926">
        <v>3488350</v>
      </c>
      <c r="DR121" s="926"/>
      <c r="DS121" s="926"/>
      <c r="DT121" s="926"/>
      <c r="DU121" s="926"/>
      <c r="DV121" s="927">
        <v>3.8</v>
      </c>
      <c r="DW121" s="927"/>
      <c r="DX121" s="927"/>
      <c r="DY121" s="927"/>
      <c r="DZ121" s="928"/>
    </row>
    <row r="122" spans="1:130" s="230" customFormat="1" ht="26.25" customHeight="1" x14ac:dyDescent="0.2">
      <c r="A122" s="1057"/>
      <c r="B122" s="949"/>
      <c r="C122" s="922" t="s">
        <v>439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458</v>
      </c>
      <c r="BA122" s="965"/>
      <c r="BB122" s="965"/>
      <c r="BC122" s="965"/>
      <c r="BD122" s="965"/>
      <c r="BE122" s="965"/>
      <c r="BF122" s="965"/>
      <c r="BG122" s="965"/>
      <c r="BH122" s="965"/>
      <c r="BI122" s="965"/>
      <c r="BJ122" s="965"/>
      <c r="BK122" s="965"/>
      <c r="BL122" s="965"/>
      <c r="BM122" s="965"/>
      <c r="BN122" s="965"/>
      <c r="BO122" s="965"/>
      <c r="BP122" s="966"/>
      <c r="BQ122" s="999">
        <v>184804961</v>
      </c>
      <c r="BR122" s="1000"/>
      <c r="BS122" s="1000"/>
      <c r="BT122" s="1000"/>
      <c r="BU122" s="1000"/>
      <c r="BV122" s="1000">
        <v>180902686</v>
      </c>
      <c r="BW122" s="1000"/>
      <c r="BX122" s="1000"/>
      <c r="BY122" s="1000"/>
      <c r="BZ122" s="1000"/>
      <c r="CA122" s="1000">
        <v>174287447</v>
      </c>
      <c r="CB122" s="1000"/>
      <c r="CC122" s="1000"/>
      <c r="CD122" s="1000"/>
      <c r="CE122" s="1000"/>
      <c r="CF122" s="1017">
        <v>191.3</v>
      </c>
      <c r="CG122" s="1018"/>
      <c r="CH122" s="1018"/>
      <c r="CI122" s="1018"/>
      <c r="CJ122" s="1018"/>
      <c r="CK122" s="1009"/>
      <c r="CL122" s="1010"/>
      <c r="CM122" s="1010"/>
      <c r="CN122" s="1010"/>
      <c r="CO122" s="1011"/>
      <c r="CP122" s="1019" t="s">
        <v>400</v>
      </c>
      <c r="CQ122" s="1020"/>
      <c r="CR122" s="1020"/>
      <c r="CS122" s="1020"/>
      <c r="CT122" s="1020"/>
      <c r="CU122" s="1020"/>
      <c r="CV122" s="1020"/>
      <c r="CW122" s="1020"/>
      <c r="CX122" s="1020"/>
      <c r="CY122" s="1020"/>
      <c r="CZ122" s="1020"/>
      <c r="DA122" s="1020"/>
      <c r="DB122" s="1020"/>
      <c r="DC122" s="1020"/>
      <c r="DD122" s="1020"/>
      <c r="DE122" s="1020"/>
      <c r="DF122" s="1021"/>
      <c r="DG122" s="925">
        <v>1133224</v>
      </c>
      <c r="DH122" s="926"/>
      <c r="DI122" s="926"/>
      <c r="DJ122" s="926"/>
      <c r="DK122" s="926"/>
      <c r="DL122" s="926">
        <v>1104888</v>
      </c>
      <c r="DM122" s="926"/>
      <c r="DN122" s="926"/>
      <c r="DO122" s="926"/>
      <c r="DP122" s="926"/>
      <c r="DQ122" s="926">
        <v>980567</v>
      </c>
      <c r="DR122" s="926"/>
      <c r="DS122" s="926"/>
      <c r="DT122" s="926"/>
      <c r="DU122" s="926"/>
      <c r="DV122" s="927">
        <v>1.1000000000000001</v>
      </c>
      <c r="DW122" s="927"/>
      <c r="DX122" s="927"/>
      <c r="DY122" s="927"/>
      <c r="DZ122" s="928"/>
    </row>
    <row r="123" spans="1:130" s="230" customFormat="1" ht="26.25" customHeight="1" x14ac:dyDescent="0.2">
      <c r="A123" s="1057"/>
      <c r="B123" s="949"/>
      <c r="C123" s="922" t="s">
        <v>445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459</v>
      </c>
      <c r="BP123" s="1005"/>
      <c r="BQ123" s="1063">
        <v>262392468</v>
      </c>
      <c r="BR123" s="1064"/>
      <c r="BS123" s="1064"/>
      <c r="BT123" s="1064"/>
      <c r="BU123" s="1064"/>
      <c r="BV123" s="1064">
        <v>278783254</v>
      </c>
      <c r="BW123" s="1064"/>
      <c r="BX123" s="1064"/>
      <c r="BY123" s="1064"/>
      <c r="BZ123" s="1064"/>
      <c r="CA123" s="1064">
        <v>275560365</v>
      </c>
      <c r="CB123" s="1064"/>
      <c r="CC123" s="1064"/>
      <c r="CD123" s="1064"/>
      <c r="CE123" s="1064"/>
      <c r="CF123" s="1001"/>
      <c r="CG123" s="1002"/>
      <c r="CH123" s="1002"/>
      <c r="CI123" s="1002"/>
      <c r="CJ123" s="1003"/>
      <c r="CK123" s="1009"/>
      <c r="CL123" s="1010"/>
      <c r="CM123" s="1010"/>
      <c r="CN123" s="1010"/>
      <c r="CO123" s="1011"/>
      <c r="CP123" s="1019" t="s">
        <v>398</v>
      </c>
      <c r="CQ123" s="1020"/>
      <c r="CR123" s="1020"/>
      <c r="CS123" s="1020"/>
      <c r="CT123" s="1020"/>
      <c r="CU123" s="1020"/>
      <c r="CV123" s="1020"/>
      <c r="CW123" s="1020"/>
      <c r="CX123" s="1020"/>
      <c r="CY123" s="1020"/>
      <c r="CZ123" s="1020"/>
      <c r="DA123" s="1020"/>
      <c r="DB123" s="1020"/>
      <c r="DC123" s="1020"/>
      <c r="DD123" s="1020"/>
      <c r="DE123" s="1020"/>
      <c r="DF123" s="1021"/>
      <c r="DG123" s="958">
        <v>480985</v>
      </c>
      <c r="DH123" s="959"/>
      <c r="DI123" s="959"/>
      <c r="DJ123" s="959"/>
      <c r="DK123" s="960"/>
      <c r="DL123" s="961">
        <v>350027</v>
      </c>
      <c r="DM123" s="959"/>
      <c r="DN123" s="959"/>
      <c r="DO123" s="959"/>
      <c r="DP123" s="960"/>
      <c r="DQ123" s="961">
        <v>306300</v>
      </c>
      <c r="DR123" s="959"/>
      <c r="DS123" s="959"/>
      <c r="DT123" s="959"/>
      <c r="DU123" s="960"/>
      <c r="DV123" s="962">
        <v>0.3</v>
      </c>
      <c r="DW123" s="963"/>
      <c r="DX123" s="963"/>
      <c r="DY123" s="963"/>
      <c r="DZ123" s="964"/>
    </row>
    <row r="124" spans="1:130" s="230" customFormat="1" ht="26.25" customHeight="1" thickBot="1" x14ac:dyDescent="0.25">
      <c r="A124" s="1057"/>
      <c r="B124" s="949"/>
      <c r="C124" s="922" t="s">
        <v>448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460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38.9</v>
      </c>
      <c r="BR124" s="1027"/>
      <c r="BS124" s="1027"/>
      <c r="BT124" s="1027"/>
      <c r="BU124" s="1027"/>
      <c r="BV124" s="1027">
        <v>23.6</v>
      </c>
      <c r="BW124" s="1027"/>
      <c r="BX124" s="1027"/>
      <c r="BY124" s="1027"/>
      <c r="BZ124" s="1027"/>
      <c r="CA124" s="1027">
        <v>20.2</v>
      </c>
      <c r="CB124" s="1027"/>
      <c r="CC124" s="1027"/>
      <c r="CD124" s="1027"/>
      <c r="CE124" s="1027"/>
      <c r="CF124" s="1028"/>
      <c r="CG124" s="1029"/>
      <c r="CH124" s="1029"/>
      <c r="CI124" s="1029"/>
      <c r="CJ124" s="1030"/>
      <c r="CK124" s="1012"/>
      <c r="CL124" s="1012"/>
      <c r="CM124" s="1012"/>
      <c r="CN124" s="1012"/>
      <c r="CO124" s="1013"/>
      <c r="CP124" s="1019" t="s">
        <v>461</v>
      </c>
      <c r="CQ124" s="1020"/>
      <c r="CR124" s="1020"/>
      <c r="CS124" s="1020"/>
      <c r="CT124" s="1020"/>
      <c r="CU124" s="1020"/>
      <c r="CV124" s="1020"/>
      <c r="CW124" s="1020"/>
      <c r="CX124" s="1020"/>
      <c r="CY124" s="1020"/>
      <c r="CZ124" s="1020"/>
      <c r="DA124" s="1020"/>
      <c r="DB124" s="1020"/>
      <c r="DC124" s="1020"/>
      <c r="DD124" s="1020"/>
      <c r="DE124" s="1020"/>
      <c r="DF124" s="1021"/>
      <c r="DG124" s="1004">
        <v>39872</v>
      </c>
      <c r="DH124" s="986"/>
      <c r="DI124" s="986"/>
      <c r="DJ124" s="986"/>
      <c r="DK124" s="987"/>
      <c r="DL124" s="985">
        <v>28910</v>
      </c>
      <c r="DM124" s="986"/>
      <c r="DN124" s="986"/>
      <c r="DO124" s="986"/>
      <c r="DP124" s="987"/>
      <c r="DQ124" s="985">
        <v>16550</v>
      </c>
      <c r="DR124" s="986"/>
      <c r="DS124" s="986"/>
      <c r="DT124" s="986"/>
      <c r="DU124" s="987"/>
      <c r="DV124" s="988">
        <v>0</v>
      </c>
      <c r="DW124" s="989"/>
      <c r="DX124" s="989"/>
      <c r="DY124" s="989"/>
      <c r="DZ124" s="990"/>
    </row>
    <row r="125" spans="1:130" s="230" customFormat="1" ht="26.25" customHeight="1" x14ac:dyDescent="0.2">
      <c r="A125" s="1057"/>
      <c r="B125" s="949"/>
      <c r="C125" s="922" t="s">
        <v>450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v>108560</v>
      </c>
      <c r="AB125" s="959"/>
      <c r="AC125" s="959"/>
      <c r="AD125" s="959"/>
      <c r="AE125" s="960"/>
      <c r="AF125" s="961">
        <v>193060</v>
      </c>
      <c r="AG125" s="959"/>
      <c r="AH125" s="959"/>
      <c r="AI125" s="959"/>
      <c r="AJ125" s="960"/>
      <c r="AK125" s="961">
        <v>193060</v>
      </c>
      <c r="AL125" s="959"/>
      <c r="AM125" s="959"/>
      <c r="AN125" s="959"/>
      <c r="AO125" s="960"/>
      <c r="AP125" s="962">
        <v>0.2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462</v>
      </c>
      <c r="CL125" s="1007"/>
      <c r="CM125" s="1007"/>
      <c r="CN125" s="1007"/>
      <c r="CO125" s="1008"/>
      <c r="CP125" s="929" t="s">
        <v>463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452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466</v>
      </c>
      <c r="AY127" s="1032"/>
      <c r="AZ127" s="1032"/>
      <c r="BA127" s="1032"/>
      <c r="BB127" s="1032"/>
      <c r="BC127" s="1032"/>
      <c r="BD127" s="1032"/>
      <c r="BE127" s="1033"/>
      <c r="BF127" s="1034" t="s">
        <v>467</v>
      </c>
      <c r="BG127" s="1032"/>
      <c r="BH127" s="1032"/>
      <c r="BI127" s="1032"/>
      <c r="BJ127" s="1032"/>
      <c r="BK127" s="1032"/>
      <c r="BL127" s="1033"/>
      <c r="BM127" s="1034" t="s">
        <v>468</v>
      </c>
      <c r="BN127" s="1032"/>
      <c r="BO127" s="1032"/>
      <c r="BP127" s="1032"/>
      <c r="BQ127" s="1032"/>
      <c r="BR127" s="1032"/>
      <c r="BS127" s="1033"/>
      <c r="BT127" s="1034" t="s">
        <v>469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471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472</v>
      </c>
      <c r="X128" s="1043"/>
      <c r="Y128" s="1043"/>
      <c r="Z128" s="1044"/>
      <c r="AA128" s="1045">
        <v>7139749</v>
      </c>
      <c r="AB128" s="1046"/>
      <c r="AC128" s="1046"/>
      <c r="AD128" s="1046"/>
      <c r="AE128" s="1047"/>
      <c r="AF128" s="1048">
        <v>5770154</v>
      </c>
      <c r="AG128" s="1046"/>
      <c r="AH128" s="1046"/>
      <c r="AI128" s="1046"/>
      <c r="AJ128" s="1047"/>
      <c r="AK128" s="1048">
        <v>5533689</v>
      </c>
      <c r="AL128" s="1046"/>
      <c r="AM128" s="1046"/>
      <c r="AN128" s="1046"/>
      <c r="AO128" s="1047"/>
      <c r="AP128" s="1049"/>
      <c r="AQ128" s="1050"/>
      <c r="AR128" s="1050"/>
      <c r="AS128" s="1050"/>
      <c r="AT128" s="1051"/>
      <c r="AU128" s="232"/>
      <c r="AV128" s="232"/>
      <c r="AW128" s="232"/>
      <c r="AX128" s="896" t="s">
        <v>473</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475</v>
      </c>
      <c r="X129" s="1071"/>
      <c r="Y129" s="1071"/>
      <c r="Z129" s="1072"/>
      <c r="AA129" s="958">
        <v>106088944</v>
      </c>
      <c r="AB129" s="959"/>
      <c r="AC129" s="959"/>
      <c r="AD129" s="959"/>
      <c r="AE129" s="960"/>
      <c r="AF129" s="961">
        <v>104780838</v>
      </c>
      <c r="AG129" s="959"/>
      <c r="AH129" s="959"/>
      <c r="AI129" s="959"/>
      <c r="AJ129" s="960"/>
      <c r="AK129" s="961">
        <v>106112588</v>
      </c>
      <c r="AL129" s="959"/>
      <c r="AM129" s="959"/>
      <c r="AN129" s="959"/>
      <c r="AO129" s="960"/>
      <c r="AP129" s="1073"/>
      <c r="AQ129" s="1074"/>
      <c r="AR129" s="1074"/>
      <c r="AS129" s="1074"/>
      <c r="AT129" s="1075"/>
      <c r="AU129" s="233"/>
      <c r="AV129" s="233"/>
      <c r="AW129" s="233"/>
      <c r="AX129" s="1065" t="s">
        <v>476</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478</v>
      </c>
      <c r="X130" s="1071"/>
      <c r="Y130" s="1071"/>
      <c r="Z130" s="1072"/>
      <c r="AA130" s="958">
        <v>15425745</v>
      </c>
      <c r="AB130" s="959"/>
      <c r="AC130" s="959"/>
      <c r="AD130" s="959"/>
      <c r="AE130" s="960"/>
      <c r="AF130" s="961">
        <v>15705495</v>
      </c>
      <c r="AG130" s="959"/>
      <c r="AH130" s="959"/>
      <c r="AI130" s="959"/>
      <c r="AJ130" s="960"/>
      <c r="AK130" s="961">
        <v>15025483</v>
      </c>
      <c r="AL130" s="959"/>
      <c r="AM130" s="959"/>
      <c r="AN130" s="959"/>
      <c r="AO130" s="960"/>
      <c r="AP130" s="1073"/>
      <c r="AQ130" s="1074"/>
      <c r="AR130" s="1074"/>
      <c r="AS130" s="1074"/>
      <c r="AT130" s="1075"/>
      <c r="AU130" s="233"/>
      <c r="AV130" s="233"/>
      <c r="AW130" s="233"/>
      <c r="AX130" s="1065" t="s">
        <v>479</v>
      </c>
      <c r="AY130" s="923"/>
      <c r="AZ130" s="923"/>
      <c r="BA130" s="923"/>
      <c r="BB130" s="923"/>
      <c r="BC130" s="923"/>
      <c r="BD130" s="923"/>
      <c r="BE130" s="924"/>
      <c r="BF130" s="1101">
        <v>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480</v>
      </c>
      <c r="X131" s="1108"/>
      <c r="Y131" s="1108"/>
      <c r="Z131" s="1109"/>
      <c r="AA131" s="1004">
        <v>90663199</v>
      </c>
      <c r="AB131" s="986"/>
      <c r="AC131" s="986"/>
      <c r="AD131" s="986"/>
      <c r="AE131" s="987"/>
      <c r="AF131" s="985">
        <v>89075343</v>
      </c>
      <c r="AG131" s="986"/>
      <c r="AH131" s="986"/>
      <c r="AI131" s="986"/>
      <c r="AJ131" s="987"/>
      <c r="AK131" s="985">
        <v>91087105</v>
      </c>
      <c r="AL131" s="986"/>
      <c r="AM131" s="986"/>
      <c r="AN131" s="986"/>
      <c r="AO131" s="987"/>
      <c r="AP131" s="1110"/>
      <c r="AQ131" s="1111"/>
      <c r="AR131" s="1111"/>
      <c r="AS131" s="1111"/>
      <c r="AT131" s="1112"/>
      <c r="AU131" s="233"/>
      <c r="AV131" s="233"/>
      <c r="AW131" s="233"/>
      <c r="AX131" s="1083" t="s">
        <v>481</v>
      </c>
      <c r="AY131" s="726"/>
      <c r="AZ131" s="726"/>
      <c r="BA131" s="726"/>
      <c r="BB131" s="726"/>
      <c r="BC131" s="726"/>
      <c r="BD131" s="726"/>
      <c r="BE131" s="1036"/>
      <c r="BF131" s="1084">
        <v>20.2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482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483</v>
      </c>
      <c r="W132" s="1094"/>
      <c r="X132" s="1094"/>
      <c r="Y132" s="1094"/>
      <c r="Z132" s="1095"/>
      <c r="AA132" s="1096">
        <v>3.9824317250000001</v>
      </c>
      <c r="AB132" s="1097"/>
      <c r="AC132" s="1097"/>
      <c r="AD132" s="1097"/>
      <c r="AE132" s="1098"/>
      <c r="AF132" s="1099">
        <v>4.2069576990000002</v>
      </c>
      <c r="AG132" s="1097"/>
      <c r="AH132" s="1097"/>
      <c r="AI132" s="1097"/>
      <c r="AJ132" s="1098"/>
      <c r="AK132" s="1099">
        <v>3.9663844560000001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484</v>
      </c>
      <c r="W133" s="1077"/>
      <c r="X133" s="1077"/>
      <c r="Y133" s="1077"/>
      <c r="Z133" s="1078"/>
      <c r="AA133" s="1079">
        <v>4.4000000000000004</v>
      </c>
      <c r="AB133" s="1080"/>
      <c r="AC133" s="1080"/>
      <c r="AD133" s="1080"/>
      <c r="AE133" s="1081"/>
      <c r="AF133" s="1079">
        <v>4.3</v>
      </c>
      <c r="AG133" s="1080"/>
      <c r="AH133" s="1080"/>
      <c r="AI133" s="1080"/>
      <c r="AJ133" s="1081"/>
      <c r="AK133" s="1079">
        <v>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4braE92n5Qpq/qLa1ouE3Ce+TBz6xP9y14dUys+IGyVOZ4L8z0DKwVgTVzSUVhuHoXvLctpBdmzaZBAYREAHA==" saltValue="M4TQUZU7HcYQ8F8rUQvq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hnsDyIF71McdHLhgIIuk+MOC09sYXTYAGHMT81BNYczGNziDq+T4Gml4QaH43kFlim1J3ny7umCRM/VU2TkGg==" saltValue="cwfZsUhl4N/PRZJq2tbI0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mvmR4Ru68gStaPSxXpv+402fSM01ND1Ff+rTltlmG5e9pFgpt1rl1VlEKsTZzulhazdcXfb0Fh0qfkqzkTxsg==" saltValue="zJdhZ9B4rsSoSTsv8fEk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488</v>
      </c>
      <c r="AP7" s="272"/>
      <c r="AQ7" s="273" t="s">
        <v>489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490</v>
      </c>
      <c r="AQ8" s="279" t="s">
        <v>491</v>
      </c>
      <c r="AR8" s="280" t="s">
        <v>492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493</v>
      </c>
      <c r="AL9" s="1117"/>
      <c r="AM9" s="1117"/>
      <c r="AN9" s="1118"/>
      <c r="AO9" s="281">
        <v>23547339</v>
      </c>
      <c r="AP9" s="281">
        <v>52916</v>
      </c>
      <c r="AQ9" s="282">
        <v>62936</v>
      </c>
      <c r="AR9" s="283">
        <v>-15.9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494</v>
      </c>
      <c r="AL10" s="1117"/>
      <c r="AM10" s="1117"/>
      <c r="AN10" s="1118"/>
      <c r="AO10" s="284">
        <v>2039</v>
      </c>
      <c r="AP10" s="284">
        <v>5</v>
      </c>
      <c r="AQ10" s="285">
        <v>1734</v>
      </c>
      <c r="AR10" s="286">
        <v>-99.7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495</v>
      </c>
      <c r="AL11" s="1117"/>
      <c r="AM11" s="1117"/>
      <c r="AN11" s="1118"/>
      <c r="AO11" s="284">
        <v>259576</v>
      </c>
      <c r="AP11" s="284">
        <v>583</v>
      </c>
      <c r="AQ11" s="285">
        <v>694</v>
      </c>
      <c r="AR11" s="286">
        <v>-16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496</v>
      </c>
      <c r="AL12" s="1117"/>
      <c r="AM12" s="1117"/>
      <c r="AN12" s="1118"/>
      <c r="AO12" s="284" t="s">
        <v>497</v>
      </c>
      <c r="AP12" s="284" t="s">
        <v>497</v>
      </c>
      <c r="AQ12" s="285">
        <v>24</v>
      </c>
      <c r="AR12" s="286" t="s">
        <v>497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498</v>
      </c>
      <c r="AL13" s="1117"/>
      <c r="AM13" s="1117"/>
      <c r="AN13" s="1118"/>
      <c r="AO13" s="284">
        <v>554215</v>
      </c>
      <c r="AP13" s="284">
        <v>1245</v>
      </c>
      <c r="AQ13" s="285">
        <v>1996</v>
      </c>
      <c r="AR13" s="286">
        <v>-37.6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499</v>
      </c>
      <c r="AL14" s="1117"/>
      <c r="AM14" s="1117"/>
      <c r="AN14" s="1118"/>
      <c r="AO14" s="284">
        <v>537197</v>
      </c>
      <c r="AP14" s="284">
        <v>1207</v>
      </c>
      <c r="AQ14" s="285">
        <v>1351</v>
      </c>
      <c r="AR14" s="286">
        <v>-10.7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500</v>
      </c>
      <c r="AL15" s="1120"/>
      <c r="AM15" s="1120"/>
      <c r="AN15" s="1121"/>
      <c r="AO15" s="284">
        <v>-1124827</v>
      </c>
      <c r="AP15" s="284">
        <v>-2528</v>
      </c>
      <c r="AQ15" s="285">
        <v>-1933</v>
      </c>
      <c r="AR15" s="286">
        <v>30.8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23775539</v>
      </c>
      <c r="AP16" s="284">
        <v>53429</v>
      </c>
      <c r="AQ16" s="285">
        <v>66802</v>
      </c>
      <c r="AR16" s="286">
        <v>-20</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502</v>
      </c>
      <c r="AP20" s="293" t="s">
        <v>503</v>
      </c>
      <c r="AQ20" s="294" t="s">
        <v>504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505</v>
      </c>
      <c r="AL21" s="1123"/>
      <c r="AM21" s="1123"/>
      <c r="AN21" s="1124"/>
      <c r="AO21" s="297">
        <v>5.77</v>
      </c>
      <c r="AP21" s="298">
        <v>6.52</v>
      </c>
      <c r="AQ21" s="299">
        <v>-0.75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506</v>
      </c>
      <c r="AL22" s="1123"/>
      <c r="AM22" s="1123"/>
      <c r="AN22" s="1124"/>
      <c r="AO22" s="302">
        <v>99.2</v>
      </c>
      <c r="AP22" s="303">
        <v>99.2</v>
      </c>
      <c r="AQ22" s="304">
        <v>0</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488</v>
      </c>
      <c r="AP30" s="272"/>
      <c r="AQ30" s="273" t="s">
        <v>489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490</v>
      </c>
      <c r="AQ31" s="279" t="s">
        <v>491</v>
      </c>
      <c r="AR31" s="280" t="s">
        <v>492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510</v>
      </c>
      <c r="AL32" s="1131"/>
      <c r="AM32" s="1131"/>
      <c r="AN32" s="1132"/>
      <c r="AO32" s="312">
        <v>18432846</v>
      </c>
      <c r="AP32" s="312">
        <v>41422</v>
      </c>
      <c r="AQ32" s="313">
        <v>37417</v>
      </c>
      <c r="AR32" s="314">
        <v>10.7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511</v>
      </c>
      <c r="AL33" s="1131"/>
      <c r="AM33" s="1131"/>
      <c r="AN33" s="1132"/>
      <c r="AO33" s="312" t="s">
        <v>497</v>
      </c>
      <c r="AP33" s="312" t="s">
        <v>497</v>
      </c>
      <c r="AQ33" s="313" t="s">
        <v>497</v>
      </c>
      <c r="AR33" s="314" t="s">
        <v>497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512</v>
      </c>
      <c r="AL34" s="1131"/>
      <c r="AM34" s="1131"/>
      <c r="AN34" s="1132"/>
      <c r="AO34" s="312" t="s">
        <v>497</v>
      </c>
      <c r="AP34" s="312" t="s">
        <v>497</v>
      </c>
      <c r="AQ34" s="313">
        <v>46</v>
      </c>
      <c r="AR34" s="314" t="s">
        <v>497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513</v>
      </c>
      <c r="AL35" s="1131"/>
      <c r="AM35" s="1131"/>
      <c r="AN35" s="1132"/>
      <c r="AO35" s="312">
        <v>5546131</v>
      </c>
      <c r="AP35" s="312">
        <v>12463</v>
      </c>
      <c r="AQ35" s="313">
        <v>8245</v>
      </c>
      <c r="AR35" s="314">
        <v>51.2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514</v>
      </c>
      <c r="AL36" s="1131"/>
      <c r="AM36" s="1131"/>
      <c r="AN36" s="1132"/>
      <c r="AO36" s="312" t="s">
        <v>497</v>
      </c>
      <c r="AP36" s="312" t="s">
        <v>497</v>
      </c>
      <c r="AQ36" s="313">
        <v>440</v>
      </c>
      <c r="AR36" s="314" t="s">
        <v>497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515</v>
      </c>
      <c r="AL37" s="1131"/>
      <c r="AM37" s="1131"/>
      <c r="AN37" s="1132"/>
      <c r="AO37" s="312">
        <v>193060</v>
      </c>
      <c r="AP37" s="312">
        <v>434</v>
      </c>
      <c r="AQ37" s="313">
        <v>558</v>
      </c>
      <c r="AR37" s="314">
        <v>-22.2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516</v>
      </c>
      <c r="AL38" s="1134"/>
      <c r="AM38" s="1134"/>
      <c r="AN38" s="1135"/>
      <c r="AO38" s="315" t="s">
        <v>497</v>
      </c>
      <c r="AP38" s="315" t="s">
        <v>497</v>
      </c>
      <c r="AQ38" s="316">
        <v>1</v>
      </c>
      <c r="AR38" s="304" t="s">
        <v>497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517</v>
      </c>
      <c r="AL39" s="1134"/>
      <c r="AM39" s="1134"/>
      <c r="AN39" s="1135"/>
      <c r="AO39" s="312">
        <v>-5533689</v>
      </c>
      <c r="AP39" s="312">
        <v>-12435</v>
      </c>
      <c r="AQ39" s="313">
        <v>-7933</v>
      </c>
      <c r="AR39" s="314">
        <v>56.8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518</v>
      </c>
      <c r="AL40" s="1131"/>
      <c r="AM40" s="1131"/>
      <c r="AN40" s="1132"/>
      <c r="AO40" s="312">
        <v>-15025483</v>
      </c>
      <c r="AP40" s="312">
        <v>-33765</v>
      </c>
      <c r="AQ40" s="313">
        <v>-28055</v>
      </c>
      <c r="AR40" s="314">
        <v>20.399999999999999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3612865</v>
      </c>
      <c r="AP41" s="312">
        <v>8119</v>
      </c>
      <c r="AQ41" s="313">
        <v>10719</v>
      </c>
      <c r="AR41" s="314">
        <v>-24.3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488</v>
      </c>
      <c r="AN49" s="1127" t="s">
        <v>521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522</v>
      </c>
      <c r="AO50" s="329" t="s">
        <v>523</v>
      </c>
      <c r="AP50" s="330" t="s">
        <v>524</v>
      </c>
      <c r="AQ50" s="331" t="s">
        <v>525</v>
      </c>
      <c r="AR50" s="332" t="s">
        <v>526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527</v>
      </c>
      <c r="AL51" s="325"/>
      <c r="AM51" s="333">
        <v>31162845</v>
      </c>
      <c r="AN51" s="334">
        <v>68911</v>
      </c>
      <c r="AO51" s="335">
        <v>-7.2</v>
      </c>
      <c r="AP51" s="336">
        <v>51849</v>
      </c>
      <c r="AQ51" s="337">
        <v>11.6</v>
      </c>
      <c r="AR51" s="338">
        <v>-18.8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528</v>
      </c>
      <c r="AM52" s="341">
        <v>15679866</v>
      </c>
      <c r="AN52" s="342">
        <v>34673</v>
      </c>
      <c r="AO52" s="343">
        <v>-1.1000000000000001</v>
      </c>
      <c r="AP52" s="344">
        <v>26326</v>
      </c>
      <c r="AQ52" s="345">
        <v>9.6</v>
      </c>
      <c r="AR52" s="346">
        <v>-10.7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529</v>
      </c>
      <c r="AL53" s="325"/>
      <c r="AM53" s="333">
        <v>25738365</v>
      </c>
      <c r="AN53" s="334">
        <v>57067</v>
      </c>
      <c r="AO53" s="335">
        <v>-17.2</v>
      </c>
      <c r="AP53" s="336">
        <v>52191</v>
      </c>
      <c r="AQ53" s="337">
        <v>0.7</v>
      </c>
      <c r="AR53" s="338">
        <v>-17.899999999999999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528</v>
      </c>
      <c r="AM54" s="341">
        <v>10016866</v>
      </c>
      <c r="AN54" s="342">
        <v>22209</v>
      </c>
      <c r="AO54" s="343">
        <v>-35.9</v>
      </c>
      <c r="AP54" s="344">
        <v>26807</v>
      </c>
      <c r="AQ54" s="345">
        <v>1.8</v>
      </c>
      <c r="AR54" s="346">
        <v>-37.700000000000003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530</v>
      </c>
      <c r="AL55" s="325"/>
      <c r="AM55" s="333">
        <v>34617058</v>
      </c>
      <c r="AN55" s="334">
        <v>77149</v>
      </c>
      <c r="AO55" s="335">
        <v>35.200000000000003</v>
      </c>
      <c r="AP55" s="336">
        <v>48105</v>
      </c>
      <c r="AQ55" s="337">
        <v>-7.8</v>
      </c>
      <c r="AR55" s="338">
        <v>43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528</v>
      </c>
      <c r="AM56" s="341">
        <v>11386766</v>
      </c>
      <c r="AN56" s="342">
        <v>25377</v>
      </c>
      <c r="AO56" s="343">
        <v>14.3</v>
      </c>
      <c r="AP56" s="344">
        <v>24072</v>
      </c>
      <c r="AQ56" s="345">
        <v>-10.199999999999999</v>
      </c>
      <c r="AR56" s="346">
        <v>24.5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531</v>
      </c>
      <c r="AL57" s="325"/>
      <c r="AM57" s="333">
        <v>35951354</v>
      </c>
      <c r="AN57" s="334">
        <v>80396</v>
      </c>
      <c r="AO57" s="335">
        <v>4.2</v>
      </c>
      <c r="AP57" s="336">
        <v>47446</v>
      </c>
      <c r="AQ57" s="337">
        <v>-1.4</v>
      </c>
      <c r="AR57" s="338">
        <v>5.6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528</v>
      </c>
      <c r="AM58" s="341">
        <v>16046242</v>
      </c>
      <c r="AN58" s="342">
        <v>35883</v>
      </c>
      <c r="AO58" s="343">
        <v>41.4</v>
      </c>
      <c r="AP58" s="344">
        <v>24371</v>
      </c>
      <c r="AQ58" s="345">
        <v>1.2</v>
      </c>
      <c r="AR58" s="346">
        <v>40.200000000000003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532</v>
      </c>
      <c r="AL59" s="325"/>
      <c r="AM59" s="333">
        <v>29480845</v>
      </c>
      <c r="AN59" s="334">
        <v>66250</v>
      </c>
      <c r="AO59" s="335">
        <v>-17.600000000000001</v>
      </c>
      <c r="AP59" s="336">
        <v>48387</v>
      </c>
      <c r="AQ59" s="337">
        <v>2</v>
      </c>
      <c r="AR59" s="338">
        <v>-19.600000000000001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528</v>
      </c>
      <c r="AM60" s="341">
        <v>12748865</v>
      </c>
      <c r="AN60" s="342">
        <v>28649</v>
      </c>
      <c r="AO60" s="343">
        <v>-20.2</v>
      </c>
      <c r="AP60" s="344">
        <v>25592</v>
      </c>
      <c r="AQ60" s="345">
        <v>5</v>
      </c>
      <c r="AR60" s="346">
        <v>-25.2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533</v>
      </c>
      <c r="AL61" s="347"/>
      <c r="AM61" s="348">
        <v>31390093</v>
      </c>
      <c r="AN61" s="349">
        <v>69955</v>
      </c>
      <c r="AO61" s="350">
        <v>-0.5</v>
      </c>
      <c r="AP61" s="351">
        <v>49596</v>
      </c>
      <c r="AQ61" s="352">
        <v>1</v>
      </c>
      <c r="AR61" s="338">
        <v>-1.5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528</v>
      </c>
      <c r="AM62" s="341">
        <v>13175721</v>
      </c>
      <c r="AN62" s="342">
        <v>29358</v>
      </c>
      <c r="AO62" s="343">
        <v>-0.3</v>
      </c>
      <c r="AP62" s="344">
        <v>25434</v>
      </c>
      <c r="AQ62" s="345">
        <v>1.5</v>
      </c>
      <c r="AR62" s="346">
        <v>-1.8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ak5YcBuu2k1sL0gaT+41AZScfPPHFRdHedx6vlDK8oohuLA7kHQQdwDxRTsRVQOxB5miABbKzyKjGvbk4+6PIg==" saltValue="PzI1PqOHA7s1xwruhk62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485</v>
      </c>
    </row>
    <row r="121" spans="125:125" ht="13.5" hidden="1" customHeight="1" x14ac:dyDescent="0.2">
      <c r="DU121" s="259"/>
    </row>
  </sheetData>
  <sheetProtection algorithmName="SHA-512" hashValue="nvr7M45H8kA/xwYe9I2hqOvqOm852dARgLwmckW+9Rl1iNJt2Y6Zuiv78cRCsLMi7AygKRnP6I3SeOtObliFbA==" saltValue="4qHV8ebyGPt5wXleZCRy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485</v>
      </c>
    </row>
  </sheetData>
  <sheetProtection algorithmName="SHA-512" hashValue="QrAC3I1gtPyRj4GoUmqrt1h4zmpiAy2YKnbx5wts9QvLCHyVxQasO+jMUZXHjJ/Qa67OEKGNMjRFdSeDzFoJpg==" saltValue="69AKWZvxHIwDZjxdFv46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535</v>
      </c>
      <c r="G46" s="8" t="s">
        <v>536</v>
      </c>
      <c r="H46" s="8" t="s">
        <v>537</v>
      </c>
      <c r="I46" s="8" t="s">
        <v>538</v>
      </c>
      <c r="J46" s="9" t="s">
        <v>539</v>
      </c>
    </row>
    <row r="47" spans="2:10" ht="57.75" customHeight="1" x14ac:dyDescent="0.2">
      <c r="B47" s="10"/>
      <c r="C47" s="1139" t="s">
        <v>3</v>
      </c>
      <c r="D47" s="1139"/>
      <c r="E47" s="1140"/>
      <c r="F47" s="11">
        <v>2.57</v>
      </c>
      <c r="G47" s="12">
        <v>2.4</v>
      </c>
      <c r="H47" s="12">
        <v>2.25</v>
      </c>
      <c r="I47" s="12">
        <v>6.54</v>
      </c>
      <c r="J47" s="13">
        <v>6</v>
      </c>
    </row>
    <row r="48" spans="2:10" ht="57.75" customHeight="1" x14ac:dyDescent="0.2">
      <c r="B48" s="14"/>
      <c r="C48" s="1141" t="s">
        <v>4</v>
      </c>
      <c r="D48" s="1141"/>
      <c r="E48" s="1142"/>
      <c r="F48" s="15">
        <v>1.69</v>
      </c>
      <c r="G48" s="16">
        <v>3.36</v>
      </c>
      <c r="H48" s="16">
        <v>4.3</v>
      </c>
      <c r="I48" s="16">
        <v>4.13</v>
      </c>
      <c r="J48" s="17">
        <v>3.98</v>
      </c>
    </row>
    <row r="49" spans="2:10" ht="57.75" customHeight="1" thickBot="1" x14ac:dyDescent="0.25">
      <c r="B49" s="18"/>
      <c r="C49" s="1143" t="s">
        <v>5</v>
      </c>
      <c r="D49" s="1143"/>
      <c r="E49" s="1144"/>
      <c r="F49" s="19">
        <v>0.18</v>
      </c>
      <c r="G49" s="20">
        <v>3.04</v>
      </c>
      <c r="H49" s="20">
        <v>2.12</v>
      </c>
      <c r="I49" s="20">
        <v>5.48</v>
      </c>
      <c r="J49" s="21" t="s">
        <v>540</v>
      </c>
    </row>
    <row r="50" spans="2:10" ht="13" x14ac:dyDescent="0.2"/>
  </sheetData>
  <sheetProtection algorithmName="SHA-512" hashValue="yHfkaOF0le7HhoInFVqEnANZ4DaH2iwctdgt6If+E8Rdj5PQIW38kRYGPoFmi7MxL2HT/G3l3+n/RQluGuLk9w==" saltValue="OoEpDBC1475oqQ2ASftF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2">
      <c r="A34" s="22"/>
      <c r="B34" s="31"/>
      <c r="C34" s="1151" t="s">
        <v>541</v>
      </c>
      <c r="D34" s="1151"/>
      <c r="E34" s="1152"/>
      <c r="F34" s="32">
        <v>6.9</v>
      </c>
      <c r="G34" s="33">
        <v>6.4</v>
      </c>
      <c r="H34" s="33">
        <v>6.94</v>
      </c>
      <c r="I34" s="33">
        <v>6.31</v>
      </c>
      <c r="J34" s="34">
        <v>5.9</v>
      </c>
      <c r="K34" s="22"/>
      <c r="L34" s="22"/>
      <c r="M34" s="22"/>
      <c r="N34" s="22"/>
      <c r="O34" s="22"/>
      <c r="P34" s="22"/>
    </row>
    <row r="35" spans="1:16" ht="39" customHeight="1" x14ac:dyDescent="0.2">
      <c r="A35" s="22"/>
      <c r="B35" s="35"/>
      <c r="C35" s="1145" t="s">
        <v>542</v>
      </c>
      <c r="D35" s="1146"/>
      <c r="E35" s="1147"/>
      <c r="F35" s="36">
        <v>3.24</v>
      </c>
      <c r="G35" s="37">
        <v>4.5</v>
      </c>
      <c r="H35" s="37">
        <v>5.24</v>
      </c>
      <c r="I35" s="37">
        <v>5.71</v>
      </c>
      <c r="J35" s="38">
        <v>5.51</v>
      </c>
      <c r="K35" s="22"/>
      <c r="L35" s="22"/>
      <c r="M35" s="22"/>
      <c r="N35" s="22"/>
      <c r="O35" s="22"/>
      <c r="P35" s="22"/>
    </row>
    <row r="36" spans="1:16" ht="39" customHeight="1" x14ac:dyDescent="0.2">
      <c r="A36" s="22"/>
      <c r="B36" s="35"/>
      <c r="C36" s="1145" t="s">
        <v>543</v>
      </c>
      <c r="D36" s="1146"/>
      <c r="E36" s="1147"/>
      <c r="F36" s="36">
        <v>0</v>
      </c>
      <c r="G36" s="37">
        <v>0</v>
      </c>
      <c r="H36" s="37">
        <v>1.62</v>
      </c>
      <c r="I36" s="37">
        <v>4.22</v>
      </c>
      <c r="J36" s="38">
        <v>5.16</v>
      </c>
      <c r="K36" s="22"/>
      <c r="L36" s="22"/>
      <c r="M36" s="22"/>
      <c r="N36" s="22"/>
      <c r="O36" s="22"/>
      <c r="P36" s="22"/>
    </row>
    <row r="37" spans="1:16" ht="39" customHeight="1" x14ac:dyDescent="0.2">
      <c r="A37" s="22"/>
      <c r="B37" s="35"/>
      <c r="C37" s="1145" t="s">
        <v>544</v>
      </c>
      <c r="D37" s="1146"/>
      <c r="E37" s="1147"/>
      <c r="F37" s="36">
        <v>1.66</v>
      </c>
      <c r="G37" s="37">
        <v>3.3</v>
      </c>
      <c r="H37" s="37">
        <v>4.24</v>
      </c>
      <c r="I37" s="37">
        <v>4.08</v>
      </c>
      <c r="J37" s="38">
        <v>3.96</v>
      </c>
      <c r="K37" s="22"/>
      <c r="L37" s="22"/>
      <c r="M37" s="22"/>
      <c r="N37" s="22"/>
      <c r="O37" s="22"/>
      <c r="P37" s="22"/>
    </row>
    <row r="38" spans="1:16" ht="39" customHeight="1" x14ac:dyDescent="0.2">
      <c r="A38" s="22"/>
      <c r="B38" s="35"/>
      <c r="C38" s="1145" t="s">
        <v>545</v>
      </c>
      <c r="D38" s="1146"/>
      <c r="E38" s="1147"/>
      <c r="F38" s="36">
        <v>3.9</v>
      </c>
      <c r="G38" s="37">
        <v>3.13</v>
      </c>
      <c r="H38" s="37">
        <v>3.12</v>
      </c>
      <c r="I38" s="37">
        <v>3</v>
      </c>
      <c r="J38" s="38">
        <v>2.5499999999999998</v>
      </c>
      <c r="K38" s="22"/>
      <c r="L38" s="22"/>
      <c r="M38" s="22"/>
      <c r="N38" s="22"/>
      <c r="O38" s="22"/>
      <c r="P38" s="22"/>
    </row>
    <row r="39" spans="1:16" ht="39" customHeight="1" x14ac:dyDescent="0.2">
      <c r="A39" s="22"/>
      <c r="B39" s="35"/>
      <c r="C39" s="1145" t="s">
        <v>546</v>
      </c>
      <c r="D39" s="1146"/>
      <c r="E39" s="1147"/>
      <c r="F39" s="36">
        <v>1.84</v>
      </c>
      <c r="G39" s="37">
        <v>1.78</v>
      </c>
      <c r="H39" s="37">
        <v>1.65</v>
      </c>
      <c r="I39" s="37">
        <v>1.58</v>
      </c>
      <c r="J39" s="38">
        <v>1.6</v>
      </c>
      <c r="K39" s="22"/>
      <c r="L39" s="22"/>
      <c r="M39" s="22"/>
      <c r="N39" s="22"/>
      <c r="O39" s="22"/>
      <c r="P39" s="22"/>
    </row>
    <row r="40" spans="1:16" ht="39" customHeight="1" x14ac:dyDescent="0.2">
      <c r="A40" s="22"/>
      <c r="B40" s="35"/>
      <c r="C40" s="1145" t="s">
        <v>547</v>
      </c>
      <c r="D40" s="1146"/>
      <c r="E40" s="1147"/>
      <c r="F40" s="36">
        <v>0.86</v>
      </c>
      <c r="G40" s="37">
        <v>0.92</v>
      </c>
      <c r="H40" s="37">
        <v>0.65</v>
      </c>
      <c r="I40" s="37">
        <v>1.02</v>
      </c>
      <c r="J40" s="38">
        <v>0.62</v>
      </c>
      <c r="K40" s="22"/>
      <c r="L40" s="22"/>
      <c r="M40" s="22"/>
      <c r="N40" s="22"/>
      <c r="O40" s="22"/>
      <c r="P40" s="22"/>
    </row>
    <row r="41" spans="1:16" ht="39" customHeight="1" x14ac:dyDescent="0.2">
      <c r="A41" s="22"/>
      <c r="B41" s="35"/>
      <c r="C41" s="1145" t="s">
        <v>548</v>
      </c>
      <c r="D41" s="1146"/>
      <c r="E41" s="1147"/>
      <c r="F41" s="36">
        <v>0.28000000000000003</v>
      </c>
      <c r="G41" s="37">
        <v>0.28999999999999998</v>
      </c>
      <c r="H41" s="37">
        <v>0.28999999999999998</v>
      </c>
      <c r="I41" s="37">
        <v>0.3</v>
      </c>
      <c r="J41" s="38">
        <v>0.31</v>
      </c>
      <c r="K41" s="22"/>
      <c r="L41" s="22"/>
      <c r="M41" s="22"/>
      <c r="N41" s="22"/>
      <c r="O41" s="22"/>
      <c r="P41" s="22"/>
    </row>
    <row r="42" spans="1:16" ht="39" customHeight="1" x14ac:dyDescent="0.2">
      <c r="A42" s="22"/>
      <c r="B42" s="39"/>
      <c r="C42" s="1145" t="s">
        <v>549</v>
      </c>
      <c r="D42" s="1146"/>
      <c r="E42" s="1147"/>
      <c r="F42" s="36" t="s">
        <v>497</v>
      </c>
      <c r="G42" s="37" t="s">
        <v>497</v>
      </c>
      <c r="H42" s="37" t="s">
        <v>497</v>
      </c>
      <c r="I42" s="37" t="s">
        <v>497</v>
      </c>
      <c r="J42" s="38" t="s">
        <v>497</v>
      </c>
      <c r="K42" s="22"/>
      <c r="L42" s="22"/>
      <c r="M42" s="22"/>
      <c r="N42" s="22"/>
      <c r="O42" s="22"/>
      <c r="P42" s="22"/>
    </row>
    <row r="43" spans="1:16" ht="39" customHeight="1" thickBot="1" x14ac:dyDescent="0.25">
      <c r="A43" s="22"/>
      <c r="B43" s="40"/>
      <c r="C43" s="1148" t="s">
        <v>550</v>
      </c>
      <c r="D43" s="1149"/>
      <c r="E43" s="1150"/>
      <c r="F43" s="41">
        <v>7.46</v>
      </c>
      <c r="G43" s="42">
        <v>6.08</v>
      </c>
      <c r="H43" s="42">
        <v>5.74</v>
      </c>
      <c r="I43" s="42">
        <v>0.71</v>
      </c>
      <c r="J43" s="43">
        <v>0.84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2Lh9EmblGu7u3zp98teZh0MS38NNWc5ba6LOnOgG3l6oJIkcNAO51MXPHtp2mFK6gVy6b0ExGK6SVaq9a2NXw==" saltValue="xH6wXgrS5xDy8qjujx5X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20509</v>
      </c>
      <c r="L45" s="60">
        <v>20192</v>
      </c>
      <c r="M45" s="60">
        <v>20785</v>
      </c>
      <c r="N45" s="60">
        <v>18726</v>
      </c>
      <c r="O45" s="61">
        <v>18433</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497</v>
      </c>
      <c r="L46" s="64" t="s">
        <v>497</v>
      </c>
      <c r="M46" s="64" t="s">
        <v>497</v>
      </c>
      <c r="N46" s="64" t="s">
        <v>497</v>
      </c>
      <c r="O46" s="65" t="s">
        <v>497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497</v>
      </c>
      <c r="L47" s="64" t="s">
        <v>497</v>
      </c>
      <c r="M47" s="64" t="s">
        <v>497</v>
      </c>
      <c r="N47" s="64" t="s">
        <v>497</v>
      </c>
      <c r="O47" s="65" t="s">
        <v>497</v>
      </c>
      <c r="P47" s="48"/>
      <c r="Q47" s="48"/>
      <c r="R47" s="48"/>
      <c r="S47" s="48"/>
      <c r="T47" s="48"/>
      <c r="U47" s="48"/>
    </row>
    <row r="48" spans="1:21" ht="30.75" customHeight="1" x14ac:dyDescent="0.2">
      <c r="A48" s="48"/>
      <c r="B48" s="1155"/>
      <c r="C48" s="1156"/>
      <c r="D48" s="62"/>
      <c r="E48" s="1161" t="s">
        <v>13</v>
      </c>
      <c r="F48" s="1161"/>
      <c r="G48" s="1161"/>
      <c r="H48" s="1161"/>
      <c r="I48" s="1161"/>
      <c r="J48" s="1162"/>
      <c r="K48" s="63">
        <v>5521</v>
      </c>
      <c r="L48" s="64">
        <v>5353</v>
      </c>
      <c r="M48" s="64">
        <v>5282</v>
      </c>
      <c r="N48" s="64">
        <v>6304</v>
      </c>
      <c r="O48" s="65">
        <v>5546</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497</v>
      </c>
      <c r="L49" s="64" t="s">
        <v>497</v>
      </c>
      <c r="M49" s="64" t="s">
        <v>497</v>
      </c>
      <c r="N49" s="64" t="s">
        <v>497</v>
      </c>
      <c r="O49" s="65" t="s">
        <v>497</v>
      </c>
      <c r="P49" s="48"/>
      <c r="Q49" s="48"/>
      <c r="R49" s="48"/>
      <c r="S49" s="48"/>
      <c r="T49" s="48"/>
      <c r="U49" s="48"/>
    </row>
    <row r="50" spans="1:21" ht="30.75" customHeight="1" x14ac:dyDescent="0.2">
      <c r="A50" s="48"/>
      <c r="B50" s="1155"/>
      <c r="C50" s="1156"/>
      <c r="D50" s="62"/>
      <c r="E50" s="1161" t="s">
        <v>15</v>
      </c>
      <c r="F50" s="1161"/>
      <c r="G50" s="1161"/>
      <c r="H50" s="1161"/>
      <c r="I50" s="1161"/>
      <c r="J50" s="1162"/>
      <c r="K50" s="63">
        <v>108</v>
      </c>
      <c r="L50" s="64">
        <v>109</v>
      </c>
      <c r="M50" s="64">
        <v>109</v>
      </c>
      <c r="N50" s="64">
        <v>193</v>
      </c>
      <c r="O50" s="65">
        <v>193</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497</v>
      </c>
      <c r="L51" s="64" t="s">
        <v>497</v>
      </c>
      <c r="M51" s="64" t="s">
        <v>497</v>
      </c>
      <c r="N51" s="64" t="s">
        <v>497</v>
      </c>
      <c r="O51" s="65" t="s">
        <v>497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22202</v>
      </c>
      <c r="L52" s="64">
        <v>21472</v>
      </c>
      <c r="M52" s="64">
        <v>22566</v>
      </c>
      <c r="N52" s="64">
        <v>21475</v>
      </c>
      <c r="O52" s="65">
        <v>20559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3936</v>
      </c>
      <c r="L53" s="69">
        <v>4182</v>
      </c>
      <c r="M53" s="69">
        <v>3610</v>
      </c>
      <c r="N53" s="69">
        <v>3748</v>
      </c>
      <c r="O53" s="70">
        <v>3613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jheJtQeum+GxbSPurfjCWpZzqiuTj+FmtMTif1uc8Coon1nqHmw6hO+8Zm2qhMbJ+0VfOjVQ2iEm6IP+HrCLA==" saltValue="/mVqm1Kw8aRvXm4lyI7o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535</v>
      </c>
      <c r="J40" s="103" t="s">
        <v>536</v>
      </c>
      <c r="K40" s="103" t="s">
        <v>537</v>
      </c>
      <c r="L40" s="103" t="s">
        <v>538</v>
      </c>
      <c r="M40" s="104" t="s">
        <v>539</v>
      </c>
    </row>
    <row r="41" spans="2:13" ht="27.75" customHeight="1" x14ac:dyDescent="0.2">
      <c r="B41" s="1184" t="s">
        <v>30</v>
      </c>
      <c r="C41" s="1185"/>
      <c r="D41" s="105"/>
      <c r="E41" s="1190" t="s">
        <v>31</v>
      </c>
      <c r="F41" s="1190"/>
      <c r="G41" s="1190"/>
      <c r="H41" s="1191"/>
      <c r="I41" s="355">
        <v>216595</v>
      </c>
      <c r="J41" s="356">
        <v>212956</v>
      </c>
      <c r="K41" s="356">
        <v>215642</v>
      </c>
      <c r="L41" s="356">
        <v>216940</v>
      </c>
      <c r="M41" s="357">
        <v>212044</v>
      </c>
    </row>
    <row r="42" spans="2:13" ht="27.75" customHeight="1" x14ac:dyDescent="0.2">
      <c r="B42" s="1186"/>
      <c r="C42" s="1187"/>
      <c r="D42" s="106"/>
      <c r="E42" s="1192" t="s">
        <v>32</v>
      </c>
      <c r="F42" s="1192"/>
      <c r="G42" s="1192"/>
      <c r="H42" s="1193"/>
      <c r="I42" s="358">
        <v>1606</v>
      </c>
      <c r="J42" s="359">
        <v>1450</v>
      </c>
      <c r="K42" s="359">
        <v>2139</v>
      </c>
      <c r="L42" s="359">
        <v>3088</v>
      </c>
      <c r="M42" s="360">
        <v>2848</v>
      </c>
    </row>
    <row r="43" spans="2:13" ht="27.75" customHeight="1" x14ac:dyDescent="0.2">
      <c r="B43" s="1186"/>
      <c r="C43" s="1187"/>
      <c r="D43" s="106"/>
      <c r="E43" s="1192" t="s">
        <v>33</v>
      </c>
      <c r="F43" s="1192"/>
      <c r="G43" s="1192"/>
      <c r="H43" s="1193"/>
      <c r="I43" s="358">
        <v>70503</v>
      </c>
      <c r="J43" s="359">
        <v>66946</v>
      </c>
      <c r="K43" s="359">
        <v>63560</v>
      </c>
      <c r="L43" s="359">
        <v>63124</v>
      </c>
      <c r="M43" s="360">
        <v>62086</v>
      </c>
    </row>
    <row r="44" spans="2:13" ht="27.75" customHeight="1" x14ac:dyDescent="0.2">
      <c r="B44" s="1186"/>
      <c r="C44" s="1187"/>
      <c r="D44" s="106"/>
      <c r="E44" s="1192" t="s">
        <v>34</v>
      </c>
      <c r="F44" s="1192"/>
      <c r="G44" s="1192"/>
      <c r="H44" s="1193"/>
      <c r="I44" s="358" t="s">
        <v>497</v>
      </c>
      <c r="J44" s="359" t="s">
        <v>497</v>
      </c>
      <c r="K44" s="359" t="s">
        <v>497</v>
      </c>
      <c r="L44" s="359" t="s">
        <v>497</v>
      </c>
      <c r="M44" s="360" t="s">
        <v>497</v>
      </c>
    </row>
    <row r="45" spans="2:13" ht="27.75" customHeight="1" x14ac:dyDescent="0.2">
      <c r="B45" s="1186"/>
      <c r="C45" s="1187"/>
      <c r="D45" s="106"/>
      <c r="E45" s="1192" t="s">
        <v>35</v>
      </c>
      <c r="F45" s="1192"/>
      <c r="G45" s="1192"/>
      <c r="H45" s="1193"/>
      <c r="I45" s="358">
        <v>16464</v>
      </c>
      <c r="J45" s="359">
        <v>16480</v>
      </c>
      <c r="K45" s="359">
        <v>16349</v>
      </c>
      <c r="L45" s="359">
        <v>16686</v>
      </c>
      <c r="M45" s="360">
        <v>17034</v>
      </c>
    </row>
    <row r="46" spans="2:13" ht="27.75" customHeight="1" x14ac:dyDescent="0.2">
      <c r="B46" s="1186"/>
      <c r="C46" s="1187"/>
      <c r="D46" s="107"/>
      <c r="E46" s="1192" t="s">
        <v>36</v>
      </c>
      <c r="F46" s="1192"/>
      <c r="G46" s="1192"/>
      <c r="H46" s="1193"/>
      <c r="I46" s="358" t="s">
        <v>497</v>
      </c>
      <c r="J46" s="359" t="s">
        <v>497</v>
      </c>
      <c r="K46" s="359" t="s">
        <v>497</v>
      </c>
      <c r="L46" s="359" t="s">
        <v>497</v>
      </c>
      <c r="M46" s="360" t="s">
        <v>497</v>
      </c>
    </row>
    <row r="47" spans="2:13" ht="27.75" customHeight="1" x14ac:dyDescent="0.2">
      <c r="B47" s="1186"/>
      <c r="C47" s="1187"/>
      <c r="D47" s="108"/>
      <c r="E47" s="1194" t="s">
        <v>37</v>
      </c>
      <c r="F47" s="1195"/>
      <c r="G47" s="1195"/>
      <c r="H47" s="1196"/>
      <c r="I47" s="358" t="s">
        <v>497</v>
      </c>
      <c r="J47" s="359" t="s">
        <v>497</v>
      </c>
      <c r="K47" s="359" t="s">
        <v>497</v>
      </c>
      <c r="L47" s="359" t="s">
        <v>497</v>
      </c>
      <c r="M47" s="360" t="s">
        <v>497</v>
      </c>
    </row>
    <row r="48" spans="2:13" ht="27.75" customHeight="1" x14ac:dyDescent="0.2">
      <c r="B48" s="1186"/>
      <c r="C48" s="1187"/>
      <c r="D48" s="106"/>
      <c r="E48" s="1192" t="s">
        <v>38</v>
      </c>
      <c r="F48" s="1192"/>
      <c r="G48" s="1192"/>
      <c r="H48" s="1193"/>
      <c r="I48" s="358" t="s">
        <v>497</v>
      </c>
      <c r="J48" s="359" t="s">
        <v>497</v>
      </c>
      <c r="K48" s="359" t="s">
        <v>497</v>
      </c>
      <c r="L48" s="359" t="s">
        <v>497</v>
      </c>
      <c r="M48" s="360" t="s">
        <v>497</v>
      </c>
    </row>
    <row r="49" spans="2:13" ht="27.75" customHeight="1" x14ac:dyDescent="0.2">
      <c r="B49" s="1188"/>
      <c r="C49" s="1189"/>
      <c r="D49" s="106"/>
      <c r="E49" s="1192" t="s">
        <v>39</v>
      </c>
      <c r="F49" s="1192"/>
      <c r="G49" s="1192"/>
      <c r="H49" s="1193"/>
      <c r="I49" s="358" t="s">
        <v>497</v>
      </c>
      <c r="J49" s="359" t="s">
        <v>497</v>
      </c>
      <c r="K49" s="359" t="s">
        <v>497</v>
      </c>
      <c r="L49" s="359" t="s">
        <v>497</v>
      </c>
      <c r="M49" s="360" t="s">
        <v>497</v>
      </c>
    </row>
    <row r="50" spans="2:13" ht="27.75" customHeight="1" x14ac:dyDescent="0.2">
      <c r="B50" s="1197" t="s">
        <v>40</v>
      </c>
      <c r="C50" s="1198"/>
      <c r="D50" s="109"/>
      <c r="E50" s="1192" t="s">
        <v>41</v>
      </c>
      <c r="F50" s="1192"/>
      <c r="G50" s="1192"/>
      <c r="H50" s="1193"/>
      <c r="I50" s="358">
        <v>16015</v>
      </c>
      <c r="J50" s="359">
        <v>17308</v>
      </c>
      <c r="K50" s="359">
        <v>21726</v>
      </c>
      <c r="L50" s="359">
        <v>40314</v>
      </c>
      <c r="M50" s="360">
        <v>41884</v>
      </c>
    </row>
    <row r="51" spans="2:13" ht="27.75" customHeight="1" x14ac:dyDescent="0.2">
      <c r="B51" s="1186"/>
      <c r="C51" s="1187"/>
      <c r="D51" s="106"/>
      <c r="E51" s="1192" t="s">
        <v>42</v>
      </c>
      <c r="F51" s="1192"/>
      <c r="G51" s="1192"/>
      <c r="H51" s="1193"/>
      <c r="I51" s="358">
        <v>51444</v>
      </c>
      <c r="J51" s="359">
        <v>53156</v>
      </c>
      <c r="K51" s="359">
        <v>55861</v>
      </c>
      <c r="L51" s="359">
        <v>57567</v>
      </c>
      <c r="M51" s="360">
        <v>59389</v>
      </c>
    </row>
    <row r="52" spans="2:13" ht="27.75" customHeight="1" x14ac:dyDescent="0.2">
      <c r="B52" s="1188"/>
      <c r="C52" s="1189"/>
      <c r="D52" s="106"/>
      <c r="E52" s="1192" t="s">
        <v>43</v>
      </c>
      <c r="F52" s="1192"/>
      <c r="G52" s="1192"/>
      <c r="H52" s="1193"/>
      <c r="I52" s="358">
        <v>186467</v>
      </c>
      <c r="J52" s="359">
        <v>183192</v>
      </c>
      <c r="K52" s="359">
        <v>184805</v>
      </c>
      <c r="L52" s="359">
        <v>180903</v>
      </c>
      <c r="M52" s="360">
        <v>174287</v>
      </c>
    </row>
    <row r="53" spans="2:13" ht="27.75" customHeight="1" thickBot="1" x14ac:dyDescent="0.25">
      <c r="B53" s="1199" t="s">
        <v>19</v>
      </c>
      <c r="C53" s="1200"/>
      <c r="D53" s="110"/>
      <c r="E53" s="1201" t="s">
        <v>44</v>
      </c>
      <c r="F53" s="1201"/>
      <c r="G53" s="1201"/>
      <c r="H53" s="1202"/>
      <c r="I53" s="361">
        <v>51242</v>
      </c>
      <c r="J53" s="362">
        <v>44176</v>
      </c>
      <c r="K53" s="362">
        <v>35298</v>
      </c>
      <c r="L53" s="362">
        <v>21055</v>
      </c>
      <c r="M53" s="363">
        <v>18451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JlkGib5KdYShQ88I/B93gvM/Ti3gt9z6nCTT933opC/mmDMJpERphhTHZXYDsrsh21Zn9P3yd6/bLPS2wrVPuA==" saltValue="rJ+hIdxD3tI6Pcc20i97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5"/>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537</v>
      </c>
      <c r="G54" s="119" t="s">
        <v>538</v>
      </c>
      <c r="H54" s="120" t="s">
        <v>539</v>
      </c>
    </row>
    <row r="55" spans="2:8" ht="52.5" customHeight="1" x14ac:dyDescent="0.2">
      <c r="B55" s="121"/>
      <c r="C55" s="1211" t="s">
        <v>46</v>
      </c>
      <c r="D55" s="1211"/>
      <c r="E55" s="1212"/>
      <c r="F55" s="122">
        <v>2392</v>
      </c>
      <c r="G55" s="122">
        <v>6851</v>
      </c>
      <c r="H55" s="123">
        <v>6363</v>
      </c>
    </row>
    <row r="56" spans="2:8" ht="52.5" customHeight="1" x14ac:dyDescent="0.2">
      <c r="B56" s="124"/>
      <c r="C56" s="1213" t="s">
        <v>47</v>
      </c>
      <c r="D56" s="1213"/>
      <c r="E56" s="1214"/>
      <c r="F56" s="125">
        <v>2595</v>
      </c>
      <c r="G56" s="125">
        <v>2596</v>
      </c>
      <c r="H56" s="126">
        <v>3112</v>
      </c>
    </row>
    <row r="57" spans="2:8" ht="53.25" customHeight="1" x14ac:dyDescent="0.2">
      <c r="B57" s="124"/>
      <c r="C57" s="1215" t="s">
        <v>48</v>
      </c>
      <c r="D57" s="1215"/>
      <c r="E57" s="1216"/>
      <c r="F57" s="127">
        <v>16717</v>
      </c>
      <c r="G57" s="127">
        <v>31267</v>
      </c>
      <c r="H57" s="128">
        <v>31962</v>
      </c>
    </row>
    <row r="58" spans="2:8" ht="45.75" customHeight="1" x14ac:dyDescent="0.2">
      <c r="B58" s="129"/>
      <c r="C58" s="1203" t="s">
        <v>556</v>
      </c>
      <c r="D58" s="1204"/>
      <c r="E58" s="1205"/>
      <c r="F58" s="130">
        <v>4101</v>
      </c>
      <c r="G58" s="130">
        <v>11403</v>
      </c>
      <c r="H58" s="131">
        <v>11123</v>
      </c>
    </row>
    <row r="59" spans="2:8" ht="45.75" customHeight="1" x14ac:dyDescent="0.2">
      <c r="B59" s="129"/>
      <c r="C59" s="1203" t="s">
        <v>557</v>
      </c>
      <c r="D59" s="1204"/>
      <c r="E59" s="1205"/>
      <c r="F59" s="130">
        <v>2417</v>
      </c>
      <c r="G59" s="130">
        <v>2579</v>
      </c>
      <c r="H59" s="131">
        <v>3367</v>
      </c>
    </row>
    <row r="60" spans="2:8" ht="45.75" customHeight="1" x14ac:dyDescent="0.2">
      <c r="B60" s="129"/>
      <c r="C60" s="1203" t="s">
        <v>558</v>
      </c>
      <c r="D60" s="1204"/>
      <c r="E60" s="1205"/>
      <c r="F60" s="130">
        <v>2222</v>
      </c>
      <c r="G60" s="130">
        <v>2223</v>
      </c>
      <c r="H60" s="131">
        <v>2224</v>
      </c>
    </row>
    <row r="61" spans="2:8" ht="45.75" customHeight="1" x14ac:dyDescent="0.2">
      <c r="B61" s="129"/>
      <c r="C61" s="1203" t="s">
        <v>559</v>
      </c>
      <c r="D61" s="1204"/>
      <c r="E61" s="1205"/>
      <c r="F61" s="130">
        <v>1707</v>
      </c>
      <c r="G61" s="130">
        <v>2035</v>
      </c>
      <c r="H61" s="131">
        <v>2069</v>
      </c>
    </row>
    <row r="62" spans="2:8" ht="45.75" customHeight="1" thickBot="1" x14ac:dyDescent="0.25">
      <c r="B62" s="132"/>
      <c r="C62" s="1206" t="s">
        <v>560</v>
      </c>
      <c r="D62" s="1207"/>
      <c r="E62" s="1208"/>
      <c r="F62" s="133">
        <v>0</v>
      </c>
      <c r="G62" s="133">
        <v>8000</v>
      </c>
      <c r="H62" s="134">
        <v>8014</v>
      </c>
    </row>
    <row r="63" spans="2:8" ht="52.5" customHeight="1" thickBot="1" x14ac:dyDescent="0.25">
      <c r="B63" s="135"/>
      <c r="C63" s="1209" t="s">
        <v>49</v>
      </c>
      <c r="D63" s="1209"/>
      <c r="E63" s="1210"/>
      <c r="F63" s="136">
        <v>21704</v>
      </c>
      <c r="G63" s="136">
        <v>40713</v>
      </c>
      <c r="H63" s="137">
        <v>41437</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sheetData>
  <sheetProtection algorithmName="SHA-512" hashValue="UThnbZbEcJfNmJva0K/QrYdF8Jr6d7n80ken0/79vH1WRf8CBg2Agg41E+TUel1uxSzg0ZHAksRjref3/Uu0EA==" saltValue="BxT12nRBpJ0v28WYD+t+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534</v>
      </c>
      <c r="G2" s="151"/>
      <c r="H2" s="152"/>
    </row>
    <row r="3" spans="1:8" x14ac:dyDescent="0.2">
      <c r="A3" s="148" t="s">
        <v>527</v>
      </c>
      <c r="B3" s="153"/>
      <c r="C3" s="154"/>
      <c r="D3" s="155">
        <v>68911</v>
      </c>
      <c r="E3" s="156"/>
      <c r="F3" s="157">
        <v>51849</v>
      </c>
      <c r="G3" s="158"/>
      <c r="H3" s="159"/>
    </row>
    <row r="4" spans="1:8" x14ac:dyDescent="0.2">
      <c r="A4" s="160"/>
      <c r="B4" s="161"/>
      <c r="C4" s="162"/>
      <c r="D4" s="163">
        <v>34673</v>
      </c>
      <c r="E4" s="164"/>
      <c r="F4" s="165">
        <v>26326</v>
      </c>
      <c r="G4" s="166"/>
      <c r="H4" s="167"/>
    </row>
    <row r="5" spans="1:8" x14ac:dyDescent="0.2">
      <c r="A5" s="148" t="s">
        <v>529</v>
      </c>
      <c r="B5" s="153"/>
      <c r="C5" s="154"/>
      <c r="D5" s="155">
        <v>57067</v>
      </c>
      <c r="E5" s="156"/>
      <c r="F5" s="157">
        <v>52191</v>
      </c>
      <c r="G5" s="158"/>
      <c r="H5" s="159"/>
    </row>
    <row r="6" spans="1:8" x14ac:dyDescent="0.2">
      <c r="A6" s="160"/>
      <c r="B6" s="161"/>
      <c r="C6" s="162"/>
      <c r="D6" s="163">
        <v>22209</v>
      </c>
      <c r="E6" s="164"/>
      <c r="F6" s="165">
        <v>26807</v>
      </c>
      <c r="G6" s="166"/>
      <c r="H6" s="167"/>
    </row>
    <row r="7" spans="1:8" x14ac:dyDescent="0.2">
      <c r="A7" s="148" t="s">
        <v>530</v>
      </c>
      <c r="B7" s="153"/>
      <c r="C7" s="154"/>
      <c r="D7" s="155">
        <v>77149</v>
      </c>
      <c r="E7" s="156"/>
      <c r="F7" s="157">
        <v>48105</v>
      </c>
      <c r="G7" s="158"/>
      <c r="H7" s="159"/>
    </row>
    <row r="8" spans="1:8" x14ac:dyDescent="0.2">
      <c r="A8" s="160"/>
      <c r="B8" s="161"/>
      <c r="C8" s="162"/>
      <c r="D8" s="163">
        <v>25377</v>
      </c>
      <c r="E8" s="164"/>
      <c r="F8" s="165">
        <v>24072</v>
      </c>
      <c r="G8" s="166"/>
      <c r="H8" s="167"/>
    </row>
    <row r="9" spans="1:8" x14ac:dyDescent="0.2">
      <c r="A9" s="148" t="s">
        <v>531</v>
      </c>
      <c r="B9" s="153"/>
      <c r="C9" s="154"/>
      <c r="D9" s="155">
        <v>80396</v>
      </c>
      <c r="E9" s="156"/>
      <c r="F9" s="157">
        <v>47446</v>
      </c>
      <c r="G9" s="158"/>
      <c r="H9" s="159"/>
    </row>
    <row r="10" spans="1:8" x14ac:dyDescent="0.2">
      <c r="A10" s="160"/>
      <c r="B10" s="161"/>
      <c r="C10" s="162"/>
      <c r="D10" s="163">
        <v>35883</v>
      </c>
      <c r="E10" s="164"/>
      <c r="F10" s="165">
        <v>24371</v>
      </c>
      <c r="G10" s="166"/>
      <c r="H10" s="167"/>
    </row>
    <row r="11" spans="1:8" x14ac:dyDescent="0.2">
      <c r="A11" s="148" t="s">
        <v>532</v>
      </c>
      <c r="B11" s="153"/>
      <c r="C11" s="154"/>
      <c r="D11" s="155">
        <v>66250</v>
      </c>
      <c r="E11" s="156"/>
      <c r="F11" s="157">
        <v>48387</v>
      </c>
      <c r="G11" s="158"/>
      <c r="H11" s="159"/>
    </row>
    <row r="12" spans="1:8" x14ac:dyDescent="0.2">
      <c r="A12" s="160"/>
      <c r="B12" s="161"/>
      <c r="C12" s="168"/>
      <c r="D12" s="163">
        <v>28649</v>
      </c>
      <c r="E12" s="164"/>
      <c r="F12" s="165">
        <v>25592</v>
      </c>
      <c r="G12" s="166"/>
      <c r="H12" s="167"/>
    </row>
    <row r="13" spans="1:8" x14ac:dyDescent="0.2">
      <c r="A13" s="148"/>
      <c r="B13" s="153"/>
      <c r="C13" s="169"/>
      <c r="D13" s="170">
        <v>69955</v>
      </c>
      <c r="E13" s="171"/>
      <c r="F13" s="172">
        <v>49596</v>
      </c>
      <c r="G13" s="173"/>
      <c r="H13" s="159"/>
    </row>
    <row r="14" spans="1:8" x14ac:dyDescent="0.2">
      <c r="A14" s="160"/>
      <c r="B14" s="161"/>
      <c r="C14" s="162"/>
      <c r="D14" s="163">
        <v>29358</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1.69</v>
      </c>
      <c r="C19" s="174">
        <f>ROUND(VALUE(SUBSTITUTE(実質収支比率等に係る経年分析!G$48,"▲","-")),2)</f>
        <v>3.36</v>
      </c>
      <c r="D19" s="174">
        <f>ROUND(VALUE(SUBSTITUTE(実質収支比率等に係る経年分析!H$48,"▲","-")),2)</f>
        <v>4.3</v>
      </c>
      <c r="E19" s="174">
        <f>ROUND(VALUE(SUBSTITUTE(実質収支比率等に係る経年分析!I$48,"▲","-")),2)</f>
        <v>4.13</v>
      </c>
      <c r="F19" s="174">
        <f>ROUND(VALUE(SUBSTITUTE(実質収支比率等に係る経年分析!J$48,"▲","-")),2)</f>
        <v>3.98</v>
      </c>
    </row>
    <row r="20" spans="1:11" x14ac:dyDescent="0.2">
      <c r="A20" s="174" t="s">
        <v>53</v>
      </c>
      <c r="B20" s="174">
        <f>ROUND(VALUE(SUBSTITUTE(実質収支比率等に係る経年分析!F$47,"▲","-")),2)</f>
        <v>2.57</v>
      </c>
      <c r="C20" s="174">
        <f>ROUND(VALUE(SUBSTITUTE(実質収支比率等に係る経年分析!G$47,"▲","-")),2)</f>
        <v>2.4</v>
      </c>
      <c r="D20" s="174">
        <f>ROUND(VALUE(SUBSTITUTE(実質収支比率等に係る経年分析!H$47,"▲","-")),2)</f>
        <v>2.25</v>
      </c>
      <c r="E20" s="174">
        <f>ROUND(VALUE(SUBSTITUTE(実質収支比率等に係る経年分析!I$47,"▲","-")),2)</f>
        <v>6.54</v>
      </c>
      <c r="F20" s="174">
        <f>ROUND(VALUE(SUBSTITUTE(実質収支比率等に係る経年分析!J$47,"▲","-")),2)</f>
        <v>6</v>
      </c>
    </row>
    <row r="21" spans="1:11" x14ac:dyDescent="0.2">
      <c r="A21" s="174" t="s">
        <v>54</v>
      </c>
      <c r="B21" s="174">
        <f>IF(ISNUMBER(VALUE(SUBSTITUTE(実質収支比率等に係る経年分析!F$49,"▲","-"))),ROUND(VALUE(SUBSTITUTE(実質収支比率等に係る経年分析!F$49,"▲","-")),2),NA())</f>
        <v>0.18</v>
      </c>
      <c r="C21" s="174">
        <f>IF(ISNUMBER(VALUE(SUBSTITUTE(実質収支比率等に係る経年分析!G$49,"▲","-"))),ROUND(VALUE(SUBSTITUTE(実質収支比率等に係る経年分析!G$49,"▲","-")),2),NA())</f>
        <v>3.04</v>
      </c>
      <c r="D21" s="174">
        <f>IF(ISNUMBER(VALUE(SUBSTITUTE(実質収支比率等に係る経年分析!H$49,"▲","-"))),ROUND(VALUE(SUBSTITUTE(実質収支比率等に係る経年分析!H$49,"▲","-")),2),NA())</f>
        <v>2.12</v>
      </c>
      <c r="E21" s="174">
        <f>IF(ISNUMBER(VALUE(SUBSTITUTE(実質収支比率等に係る経年分析!I$49,"▲","-"))),ROUND(VALUE(SUBSTITUTE(実質収支比率等に係る経年分析!I$49,"▲","-")),2),NA())</f>
        <v>5.48</v>
      </c>
      <c r="F21" s="174">
        <f>IF(ISNUMBER(VALUE(SUBSTITUTE(実質収支比率等に係る経年分析!J$49,"▲","-"))),ROUND(VALUE(SUBSTITUTE(実質収支比率等に係る経年分析!J$49,"▲","-")),2),NA())</f>
        <v>-0.09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7.46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6.08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5.74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0.84</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金沢市公設花き地方卸売市場事業特別会計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0.28000000000000003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0.28999999999999998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0.28999999999999998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0.31</v>
      </c>
    </row>
    <row r="30" spans="1:11" x14ac:dyDescent="0.2">
      <c r="A30" s="175" t="str">
        <f>IF(連結実質赤字比率に係る赤字・黒字の構成分析!C$40="",NA(),連結実質赤字比率に係る赤字・黒字の構成分析!C$40)</f>
        <v>金沢市介護保険費特別会計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0.62</v>
      </c>
    </row>
    <row r="31" spans="1:11" x14ac:dyDescent="0.2">
      <c r="A31" s="175" t="str">
        <f>IF(連結実質赤字比率に係る赤字・黒字の構成分析!C$39="",NA(),連結実質赤字比率に係る赤字・黒字の構成分析!C$39)</f>
        <v>金沢市中央卸売市場事業特別会計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1.84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1.65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1.6</v>
      </c>
    </row>
    <row r="32" spans="1:11" x14ac:dyDescent="0.2">
      <c r="A32" s="175" t="str">
        <f>IF(連結実質赤字比率に係る赤字・黒字の構成分析!C$38="",NA(),連結実質赤字比率に係る赤字・黒字の構成分析!C$38)</f>
        <v>金沢市下水道事業特別会計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2.5499999999999998</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3.96</v>
      </c>
    </row>
    <row r="34" spans="1:16" x14ac:dyDescent="0.2">
      <c r="A34" s="175" t="str">
        <f>IF(連結実質赤字比率に係る赤字・黒字の構成分析!C$36="",NA(),連結実質赤字比率に係る赤字・黒字の構成分析!C$36)</f>
        <v>金沢市工業団地造成事業費特別会計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5.16</v>
      </c>
    </row>
    <row r="35" spans="1:16" x14ac:dyDescent="0.2">
      <c r="A35" s="175" t="str">
        <f>IF(連結実質赤字比率に係る赤字・黒字の構成分析!C$35="",NA(),連結実質赤字比率に係る赤字・黒字の構成分析!C$35)</f>
        <v>金沢市病院事業特別会計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5.51</v>
      </c>
    </row>
    <row r="36" spans="1:16" x14ac:dyDescent="0.2">
      <c r="A36" s="175" t="str">
        <f>IF(連結実質赤字比率に係る赤字・黒字の構成分析!C$34="",NA(),連結実質赤字比率に係る赤字・黒字の構成分析!C$34)</f>
        <v>金沢市水道事業特別会計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22202</v>
      </c>
      <c r="E42" s="176"/>
      <c r="F42" s="176"/>
      <c r="G42" s="176">
        <f>'実質公債費比率（分子）の構造'!L$52</f>
        <v>21472</v>
      </c>
      <c r="H42" s="176"/>
      <c r="I42" s="176"/>
      <c r="J42" s="176">
        <f>'実質公債費比率（分子）の構造'!M$52</f>
        <v>22566</v>
      </c>
      <c r="K42" s="176"/>
      <c r="L42" s="176"/>
      <c r="M42" s="176">
        <f>'実質公債費比率（分子）の構造'!N$52</f>
        <v>21475</v>
      </c>
      <c r="N42" s="176"/>
      <c r="O42" s="176"/>
      <c r="P42" s="176">
        <f>'実質公債費比率（分子）の構造'!O$52</f>
        <v>20559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108</v>
      </c>
      <c r="C44" s="176"/>
      <c r="D44" s="176"/>
      <c r="E44" s="176">
        <f>'実質公債費比率（分子）の構造'!L$50</f>
        <v>109</v>
      </c>
      <c r="F44" s="176"/>
      <c r="G44" s="176"/>
      <c r="H44" s="176">
        <f>'実質公債費比率（分子）の構造'!M$50</f>
        <v>109</v>
      </c>
      <c r="I44" s="176"/>
      <c r="J44" s="176"/>
      <c r="K44" s="176">
        <f>'実質公債費比率（分子）の構造'!N$50</f>
        <v>193</v>
      </c>
      <c r="L44" s="176"/>
      <c r="M44" s="176"/>
      <c r="N44" s="176">
        <f>'実質公債費比率（分子）の構造'!O$50</f>
        <v>193</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5521</v>
      </c>
      <c r="C46" s="176"/>
      <c r="D46" s="176"/>
      <c r="E46" s="176">
        <f>'実質公債費比率（分子）の構造'!L$48</f>
        <v>5353</v>
      </c>
      <c r="F46" s="176"/>
      <c r="G46" s="176"/>
      <c r="H46" s="176">
        <f>'実質公債費比率（分子）の構造'!M$48</f>
        <v>5282</v>
      </c>
      <c r="I46" s="176"/>
      <c r="J46" s="176"/>
      <c r="K46" s="176">
        <f>'実質公債費比率（分子）の構造'!N$48</f>
        <v>6304</v>
      </c>
      <c r="L46" s="176"/>
      <c r="M46" s="176"/>
      <c r="N46" s="176">
        <f>'実質公債費比率（分子）の構造'!O$48</f>
        <v>5546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20509</v>
      </c>
      <c r="C49" s="176"/>
      <c r="D49" s="176"/>
      <c r="E49" s="176">
        <f>'実質公債費比率（分子）の構造'!L$45</f>
        <v>20192</v>
      </c>
      <c r="F49" s="176"/>
      <c r="G49" s="176"/>
      <c r="H49" s="176">
        <f>'実質公債費比率（分子）の構造'!M$45</f>
        <v>20785</v>
      </c>
      <c r="I49" s="176"/>
      <c r="J49" s="176"/>
      <c r="K49" s="176">
        <f>'実質公債費比率（分子）の構造'!N$45</f>
        <v>18726</v>
      </c>
      <c r="L49" s="176"/>
      <c r="M49" s="176"/>
      <c r="N49" s="176">
        <f>'実質公債費比率（分子）の構造'!O$45</f>
        <v>18433</v>
      </c>
      <c r="O49" s="176"/>
      <c r="P49" s="176"/>
    </row>
    <row r="50" spans="1:16" x14ac:dyDescent="0.2">
      <c r="A50" s="176" t="s">
        <v>67</v>
      </c>
      <c r="B50" s="176" t="e">
        <f>NA()</f>
        <v>#N/A</v>
      </c>
      <c r="C50" s="176">
        <f>IF(ISNUMBER('実質公債費比率（分子）の構造'!K$53),'実質公債費比率（分子）の構造'!K$53,NA())</f>
        <v>3936</v>
      </c>
      <c r="D50" s="176" t="e">
        <f>NA()</f>
        <v>#N/A</v>
      </c>
      <c r="E50" s="176" t="e">
        <f>NA()</f>
        <v>#N/A</v>
      </c>
      <c r="F50" s="176">
        <f>IF(ISNUMBER('実質公債費比率（分子）の構造'!L$53),'実質公債費比率（分子）の構造'!L$53,NA())</f>
        <v>4182</v>
      </c>
      <c r="G50" s="176" t="e">
        <f>NA()</f>
        <v>#N/A</v>
      </c>
      <c r="H50" s="176" t="e">
        <f>NA()</f>
        <v>#N/A</v>
      </c>
      <c r="I50" s="176">
        <f>IF(ISNUMBER('実質公債費比率（分子）の構造'!M$53),'実質公債費比率（分子）の構造'!M$53,NA())</f>
        <v>3610</v>
      </c>
      <c r="J50" s="176" t="e">
        <f>NA()</f>
        <v>#N/A</v>
      </c>
      <c r="K50" s="176" t="e">
        <f>NA()</f>
        <v>#N/A</v>
      </c>
      <c r="L50" s="176">
        <f>IF(ISNUMBER('実質公債費比率（分子）の構造'!N$53),'実質公債費比率（分子）の構造'!N$53,NA())</f>
        <v>3748</v>
      </c>
      <c r="M50" s="176" t="e">
        <f>NA()</f>
        <v>#N/A</v>
      </c>
      <c r="N50" s="176" t="e">
        <f>NA()</f>
        <v>#N/A</v>
      </c>
      <c r="O50" s="176">
        <f>IF(ISNUMBER('実質公債費比率（分子）の構造'!O$53),'実質公債費比率（分子）の構造'!O$53,NA())</f>
        <v>3613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186467</v>
      </c>
      <c r="E56" s="175"/>
      <c r="F56" s="175"/>
      <c r="G56" s="175">
        <f>'将来負担比率（分子）の構造'!J$52</f>
        <v>183192</v>
      </c>
      <c r="H56" s="175"/>
      <c r="I56" s="175"/>
      <c r="J56" s="175">
        <f>'将来負担比率（分子）の構造'!K$52</f>
        <v>184805</v>
      </c>
      <c r="K56" s="175"/>
      <c r="L56" s="175"/>
      <c r="M56" s="175">
        <f>'将来負担比率（分子）の構造'!L$52</f>
        <v>180903</v>
      </c>
      <c r="N56" s="175"/>
      <c r="O56" s="175"/>
      <c r="P56" s="175">
        <f>'将来負担比率（分子）の構造'!M$52</f>
        <v>174287</v>
      </c>
    </row>
    <row r="57" spans="1:16" x14ac:dyDescent="0.2">
      <c r="A57" s="175" t="s">
        <v>42</v>
      </c>
      <c r="B57" s="175"/>
      <c r="C57" s="175"/>
      <c r="D57" s="175">
        <f>'将来負担比率（分子）の構造'!I$51</f>
        <v>51444</v>
      </c>
      <c r="E57" s="175"/>
      <c r="F57" s="175"/>
      <c r="G57" s="175">
        <f>'将来負担比率（分子）の構造'!J$51</f>
        <v>53156</v>
      </c>
      <c r="H57" s="175"/>
      <c r="I57" s="175"/>
      <c r="J57" s="175">
        <f>'将来負担比率（分子）の構造'!K$51</f>
        <v>55861</v>
      </c>
      <c r="K57" s="175"/>
      <c r="L57" s="175"/>
      <c r="M57" s="175">
        <f>'将来負担比率（分子）の構造'!L$51</f>
        <v>57567</v>
      </c>
      <c r="N57" s="175"/>
      <c r="O57" s="175"/>
      <c r="P57" s="175">
        <f>'将来負担比率（分子）の構造'!M$51</f>
        <v>59389</v>
      </c>
    </row>
    <row r="58" spans="1:16" x14ac:dyDescent="0.2">
      <c r="A58" s="175" t="s">
        <v>41</v>
      </c>
      <c r="B58" s="175"/>
      <c r="C58" s="175"/>
      <c r="D58" s="175">
        <f>'将来負担比率（分子）の構造'!I$50</f>
        <v>16015</v>
      </c>
      <c r="E58" s="175"/>
      <c r="F58" s="175"/>
      <c r="G58" s="175">
        <f>'将来負担比率（分子）の構造'!J$50</f>
        <v>17308</v>
      </c>
      <c r="H58" s="175"/>
      <c r="I58" s="175"/>
      <c r="J58" s="175">
        <f>'将来負担比率（分子）の構造'!K$50</f>
        <v>21726</v>
      </c>
      <c r="K58" s="175"/>
      <c r="L58" s="175"/>
      <c r="M58" s="175">
        <f>'将来負担比率（分子）の構造'!L$50</f>
        <v>40314</v>
      </c>
      <c r="N58" s="175"/>
      <c r="O58" s="175"/>
      <c r="P58" s="175">
        <f>'将来負担比率（分子）の構造'!M$50</f>
        <v>41884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16464</v>
      </c>
      <c r="C62" s="175"/>
      <c r="D62" s="175"/>
      <c r="E62" s="175">
        <f>'将来負担比率（分子）の構造'!J$45</f>
        <v>16480</v>
      </c>
      <c r="F62" s="175"/>
      <c r="G62" s="175"/>
      <c r="H62" s="175">
        <f>'将来負担比率（分子）の構造'!K$45</f>
        <v>16349</v>
      </c>
      <c r="I62" s="175"/>
      <c r="J62" s="175"/>
      <c r="K62" s="175">
        <f>'将来負担比率（分子）の構造'!L$45</f>
        <v>16686</v>
      </c>
      <c r="L62" s="175"/>
      <c r="M62" s="175"/>
      <c r="N62" s="175">
        <f>'将来負担比率（分子）の構造'!M$45</f>
        <v>17034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70503</v>
      </c>
      <c r="C64" s="175"/>
      <c r="D64" s="175"/>
      <c r="E64" s="175">
        <f>'将来負担比率（分子）の構造'!J$43</f>
        <v>66946</v>
      </c>
      <c r="F64" s="175"/>
      <c r="G64" s="175"/>
      <c r="H64" s="175">
        <f>'将来負担比率（分子）の構造'!K$43</f>
        <v>63560</v>
      </c>
      <c r="I64" s="175"/>
      <c r="J64" s="175"/>
      <c r="K64" s="175">
        <f>'将来負担比率（分子）の構造'!L$43</f>
        <v>63124</v>
      </c>
      <c r="L64" s="175"/>
      <c r="M64" s="175"/>
      <c r="N64" s="175">
        <f>'将来負担比率（分子）の構造'!M$43</f>
        <v>62086</v>
      </c>
      <c r="O64" s="175"/>
      <c r="P64" s="175"/>
    </row>
    <row r="65" spans="1:16" x14ac:dyDescent="0.2">
      <c r="A65" s="175" t="s">
        <v>32</v>
      </c>
      <c r="B65" s="175">
        <f>'将来負担比率（分子）の構造'!I$42</f>
        <v>1606</v>
      </c>
      <c r="C65" s="175"/>
      <c r="D65" s="175"/>
      <c r="E65" s="175">
        <f>'将来負担比率（分子）の構造'!J$42</f>
        <v>1450</v>
      </c>
      <c r="F65" s="175"/>
      <c r="G65" s="175"/>
      <c r="H65" s="175">
        <f>'将来負担比率（分子）の構造'!K$42</f>
        <v>2139</v>
      </c>
      <c r="I65" s="175"/>
      <c r="J65" s="175"/>
      <c r="K65" s="175">
        <f>'将来負担比率（分子）の構造'!L$42</f>
        <v>3088</v>
      </c>
      <c r="L65" s="175"/>
      <c r="M65" s="175"/>
      <c r="N65" s="175">
        <f>'将来負担比率（分子）の構造'!M$42</f>
        <v>2848</v>
      </c>
      <c r="O65" s="175"/>
      <c r="P65" s="175"/>
    </row>
    <row r="66" spans="1:16" x14ac:dyDescent="0.2">
      <c r="A66" s="175" t="s">
        <v>31</v>
      </c>
      <c r="B66" s="175">
        <f>'将来負担比率（分子）の構造'!I$41</f>
        <v>216595</v>
      </c>
      <c r="C66" s="175"/>
      <c r="D66" s="175"/>
      <c r="E66" s="175">
        <f>'将来負担比率（分子）の構造'!J$41</f>
        <v>212956</v>
      </c>
      <c r="F66" s="175"/>
      <c r="G66" s="175"/>
      <c r="H66" s="175">
        <f>'将来負担比率（分子）の構造'!K$41</f>
        <v>215642</v>
      </c>
      <c r="I66" s="175"/>
      <c r="J66" s="175"/>
      <c r="K66" s="175">
        <f>'将来負担比率（分子）の構造'!L$41</f>
        <v>216940</v>
      </c>
      <c r="L66" s="175"/>
      <c r="M66" s="175"/>
      <c r="N66" s="175">
        <f>'将来負担比率（分子）の構造'!M$41</f>
        <v>212044</v>
      </c>
      <c r="O66" s="175"/>
      <c r="P66" s="175"/>
    </row>
    <row r="67" spans="1:16" x14ac:dyDescent="0.2">
      <c r="A67" s="175" t="s">
        <v>71</v>
      </c>
      <c r="B67" s="175" t="e">
        <f>NA()</f>
        <v>#N/A</v>
      </c>
      <c r="C67" s="175">
        <f>IF(ISNUMBER('将来負担比率（分子）の構造'!I$53), IF('将来負担比率（分子）の構造'!I$53 &lt; 0, 0, '将来負担比率（分子）の構造'!I$53), NA())</f>
        <v>51242</v>
      </c>
      <c r="D67" s="175" t="e">
        <f>NA()</f>
        <v>#N/A</v>
      </c>
      <c r="E67" s="175" t="e">
        <f>NA()</f>
        <v>#N/A</v>
      </c>
      <c r="F67" s="175">
        <f>IF(ISNUMBER('将来負担比率（分子）の構造'!J$53), IF('将来負担比率（分子）の構造'!J$53 &lt; 0, 0, '将来負担比率（分子）の構造'!J$53), NA())</f>
        <v>44176</v>
      </c>
      <c r="G67" s="175" t="e">
        <f>NA()</f>
        <v>#N/A</v>
      </c>
      <c r="H67" s="175" t="e">
        <f>NA()</f>
        <v>#N/A</v>
      </c>
      <c r="I67" s="175">
        <f>IF(ISNUMBER('将来負担比率（分子）の構造'!K$53), IF('将来負担比率（分子）の構造'!K$53 &lt; 0, 0, '将来負担比率（分子）の構造'!K$53), NA())</f>
        <v>35298</v>
      </c>
      <c r="J67" s="175" t="e">
        <f>NA()</f>
        <v>#N/A</v>
      </c>
      <c r="K67" s="175" t="e">
        <f>NA()</f>
        <v>#N/A</v>
      </c>
      <c r="L67" s="175">
        <f>IF(ISNUMBER('将来負担比率（分子）の構造'!L$53), IF('将来負担比率（分子）の構造'!L$53 &lt; 0, 0, '将来負担比率（分子）の構造'!L$53), NA())</f>
        <v>21055</v>
      </c>
      <c r="M67" s="175" t="e">
        <f>NA()</f>
        <v>#N/A</v>
      </c>
      <c r="N67" s="175" t="e">
        <f>NA()</f>
        <v>#N/A</v>
      </c>
      <c r="O67" s="175">
        <f>IF(ISNUMBER('将来負担比率（分子）の構造'!M$53), IF('将来負担比率（分子）の構造'!M$53 &lt; 0, 0, '将来負担比率（分子）の構造'!M$53), NA())</f>
        <v>18451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2392</v>
      </c>
      <c r="C72" s="179">
        <f>基金残高に係る経年分析!G55</f>
        <v>6851</v>
      </c>
      <c r="D72" s="179">
        <f>基金残高に係る経年分析!H55</f>
        <v>6363</v>
      </c>
    </row>
    <row r="73" spans="1:16" x14ac:dyDescent="0.2">
      <c r="A73" s="178" t="s">
        <v>74</v>
      </c>
      <c r="B73" s="179">
        <f>基金残高に係る経年分析!F56</f>
        <v>2595</v>
      </c>
      <c r="C73" s="179">
        <f>基金残高に係る経年分析!G56</f>
        <v>2596</v>
      </c>
      <c r="D73" s="179">
        <f>基金残高に係る経年分析!H56</f>
        <v>3112</v>
      </c>
    </row>
    <row r="74" spans="1:16" x14ac:dyDescent="0.2">
      <c r="A74" s="178" t="s">
        <v>75</v>
      </c>
      <c r="B74" s="179">
        <f>基金残高に係る経年分析!F57</f>
        <v>16717</v>
      </c>
      <c r="C74" s="179">
        <f>基金残高に係る経年分析!G57</f>
        <v>31267</v>
      </c>
      <c r="D74" s="179">
        <f>基金残高に係る経年分析!H57</f>
        <v>31962</v>
      </c>
    </row>
  </sheetData>
  <sheetProtection algorithmName="SHA-512" hashValue="LXxqQG132y28tsONdZ3Mry4I5oY4Pm7mq4vDY1s+hkZx1zfPC5DnZFLKSur5X2kyP85pN540NKZ1KXd7s5CauA==" saltValue="7E+e0r82Cv9o6/KoQQiC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cp:lastPrinted>2025-03-11T10:00:48Z</cp:lastPrinted>
  <dcterms:created xsi:type="dcterms:W3CDTF">2025-02-19T02:13:15Z</dcterms:created>
  <dcterms:modified xsi:type="dcterms:W3CDTF">2025-03-17T04:57:20Z</dcterms:modified>
  <cp:category/>
</cp:coreProperties>
</file>