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新しいフォルダー\"/>
    </mc:Choice>
  </mc:AlternateContent>
  <xr:revisionPtr revIDLastSave="0" documentId="13_ncr:1_{605FCC2F-1E0A-4DEE-AB2F-BB571500CA9A}"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B102" i="12" l="1"/>
  <c r="CW102" i="12"/>
  <c r="CR102" i="12"/>
  <c r="AF88" i="12" l="1"/>
  <c r="AP23" i="12"/>
  <c r="AA23" i="12"/>
  <c r="V23" i="12"/>
  <c r="Q23" i="12"/>
  <c r="BG36" i="10" l="1"/>
  <c r="BG35" i="10"/>
  <c r="BG34" i="10"/>
  <c r="AO39"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U39" i="10"/>
  <c r="C39" i="10"/>
  <c r="BW38" i="10"/>
  <c r="BE38" i="10"/>
  <c r="BW37" i="10"/>
  <c r="BE37" i="10"/>
  <c r="CO34" i="10"/>
  <c r="CO35" i="10" s="1"/>
  <c r="CO36" i="10" s="1"/>
  <c r="CO37" i="10" s="1"/>
  <c r="CO38" i="10" s="1"/>
  <c r="CO39" i="10" s="1"/>
  <c r="CO40" i="10" s="1"/>
  <c r="CO41" i="10" s="1"/>
  <c r="CO42" i="10" s="1"/>
  <c r="CO43" i="10" s="1"/>
  <c r="BW34" i="10"/>
  <c r="BW35" i="10" s="1"/>
  <c r="BW36" i="10" s="1"/>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BE34" i="10" l="1"/>
  <c r="BE35" i="10" s="1"/>
  <c r="BE36" i="10" s="1"/>
  <c r="AM34" i="10"/>
  <c r="AM35" i="10" s="1"/>
  <c r="AM36" i="10" s="1"/>
  <c r="AM37" i="10" s="1"/>
  <c r="AM38" i="10" s="1"/>
  <c r="AM39" i="10" s="1"/>
</calcChain>
</file>

<file path=xl/sharedStrings.xml><?xml version="1.0" encoding="utf-8"?>
<sst xmlns="http://schemas.openxmlformats.org/spreadsheetml/2006/main" count="1091" uniqueCount="612">
  <si>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</si>
  <si>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</si>
  <si>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</si>
  <si>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</si>
  <si>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</si>
  <si>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</si>
  <si>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</si>
  <si>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</si>
  <si>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</si>
  <si>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</si>
  <si>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</si>
  <si>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</si>
  <si>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</si>
  <si>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</si>
  <si>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</si>
  <si>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</si>
  <si>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</si>
  <si>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</si>
  <si>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</si>
  <si>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</si>
  <si>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</si>
  <si>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</si>
  <si>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</si>
  <si>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</si>
  <si>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</si>
  <si>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</si>
  <si>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</si>
  <si>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</si>
  <si>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</si>
  <si>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</si>
  <si>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</si>
  <si>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</si>
  <si>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</si>
  <si>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</si>
  <si>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</si>
  <si>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</si>
  <si>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</si>
  <si>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</si>
  <si>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</si>
  <si>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</si>
  <si>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</si>
  <si>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</si>
  <si>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</si>
  <si>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</si>
  <si>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</si>
  <si>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</si>
  <si>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</si>
  <si>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</si>
  <si>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</si>
  <si>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</si>
  <si>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</si>
  <si>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</si>
  <si>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</si>
  <si>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</si>
  <si>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</si>
  <si>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</si>
  <si>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</si>
  <si>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</si>
  <si>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</si>
  <si>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</si>
  <si>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</si>
  <si>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</si>
  <si>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</si>
  <si>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</si>
  <si>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</si>
  <si>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</si>
  <si>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</si>
  <si>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</si>
  <si>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</si>
  <si>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</si>
  <si>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</si>
  <si>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</si>
  <si>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</si>
  <si>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</si>
  <si>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</si>
  <si>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</si>
  <si>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</si>
  <si>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</si>
  <si>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</si>
  <si>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</si>
  <si>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</si>
  <si>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</si>
  <si>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</si>
  <si>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</si>
  <si>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</si>
  <si>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</si>
  <si>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</si>
  <si>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</si>
  <si>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</si>
  <si>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</si>
  <si>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</si>
  <si>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</si>
  <si>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</si>
  <si>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</si>
  <si>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</si>
  <si>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</si>
  <si>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</si>
  <si>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</si>
  <si>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</si>
  <si>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</si>
  <si>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金沢市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</si>
  <si>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</si>
  <si>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</si>
  <si>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</si>
  <si>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</si>
  <si>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</si>
  <si>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</si>
  <si>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</si>
  <si>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</si>
  <si>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</si>
  <si>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</si>
  <si>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</si>
  <si>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</si>
  <si>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</si>
  <si>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</si>
  <si>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</si>
  <si>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</si>
  <si>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</si>
  <si>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</si>
  <si>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</si>
  <si>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</si>
  <si>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</si>
  <si>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</si>
  <si>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</si>
  <si>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</si>
  <si>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</si>
  <si>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</si>
  <si>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</si>
  <si>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</si>
  <si>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</si>
  <si>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</si>
  <si>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</si>
  <si>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</si>
  <si>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</si>
  <si>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</si>
  <si>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</si>
  <si>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</si>
  <si>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</si>
  <si>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</si>
  <si>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</si>
  <si>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</si>
  <si>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</si>
  <si>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</si>
  <si>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</si>
  <si>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</si>
  <si>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</si>
  <si>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</si>
  <si>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</si>
  <si>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</si>
  <si>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</si>
  <si>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</si>
  <si>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</si>
  <si>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</si>
  <si>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</si>
  <si>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</si>
  <si>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</si>
  <si>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</si>
  <si>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</si>
  <si>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</si>
  <si>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</si>
  <si>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</si>
  <si>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</si>
  <si>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</si>
  <si>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</si>
  <si>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</si>
  <si>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</si>
  <si>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</si>
  <si>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</si>
  <si>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</si>
  <si>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</si>
  <si>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</si>
  <si>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</si>
  <si>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</si>
  <si>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</si>
  <si>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</si>
  <si>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</si>
  <si>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</si>
  <si>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</si>
  <si>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</si>
  <si>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</si>
  <si>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</si>
  <si>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</si>
  <si>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</si>
  <si>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</si>
  <si>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</si>
  <si>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</si>
  <si>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</si>
  <si>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</si>
  <si>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</si>
  <si>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</si>
  <si>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</si>
  <si>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</si>
  <si>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</si>
  <si>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</si>
  <si>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</si>
  <si>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</si>
  <si>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</si>
  <si>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</si>
  <si>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</si>
  <si>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</si>
  <si>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</si>
  <si>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</si>
  <si>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</si>
  <si>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</si>
  <si>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</si>
  <si>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</si>
  <si>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</si>
  <si>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</si>
  <si>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</si>
  <si>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</si>
  <si>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</si>
  <si>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</si>
  <si>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</si>
  <si>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</si>
  <si>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</si>
  <si>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</si>
  <si>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石川県金沢市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</si>
  <si>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</si>
  <si>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</si>
  <si>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</si>
  <si>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</si>
  <si>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</si>
  <si>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</si>
  <si>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</si>
  <si>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</si>
  <si>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</si>
  <si>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</si>
  <si>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</si>
  <si>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</si>
  <si>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</si>
  <si>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</si>
  <si>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</si>
  <si>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</si>
  <si>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</si>
  <si>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</si>
  <si>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</si>
  <si>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</si>
  <si>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</si>
  <si>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</si>
  <si>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</si>
  <si>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</si>
  <si>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</si>
  <si>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</si>
  <si>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</si>
  <si>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</si>
  <si>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</si>
  <si>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</si>
  <si>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</si>
  <si>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</si>
  <si>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</si>
  <si>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</si>
  <si>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</si>
  <si>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</si>
  <si>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</si>
  <si>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</si>
  <si>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</si>
  <si>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</si>
  <si>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</si>
  <si>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</si>
  <si>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</si>
  <si>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</si>
  <si>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</si>
  <si>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</si>
  <si>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</si>
  <si>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</si>
  <si>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</si>
  <si>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</si>
  <si>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</si>
  <si>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</si>
  <si>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</si>
  <si>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</si>
  <si>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</si>
  <si>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</si>
  <si>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</si>
  <si>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</si>
  <si>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</si>
  <si>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</si>
  <si>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</si>
  <si>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</si>
  <si>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</si>
  <si>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</si>
  <si>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</si>
  <si>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</si>
  <si>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</si>
  <si>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</si>
  <si>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</si>
  <si>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</si>
  <si>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</si>
  <si>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</si>
  <si>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</si>
  <si>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</si>
  <si>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</si>
  <si>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</si>
  <si>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</si>
  <si>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</si>
  <si>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</si>
  <si>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</si>
  <si>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</si>
  <si>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</si>
  <si>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</si>
  <si>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</si>
  <si>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</si>
  <si>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</si>
  <si>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</si>
  <si>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</si>
  <si>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</si>
  <si>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</si>
  <si>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</si>
  <si>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</si>
  <si>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</si>
  <si>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</si>
  <si>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</si>
  <si>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</si>
  <si>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</si>
  <si>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</si>
  <si>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</si>
  <si>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</si>
  <si>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</si>
  <si>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</si>
  <si>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</si>
  <si>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</si>
  <si>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</si>
  <si>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</si>
  <si>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</si>
  <si>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</si>
  <si>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</si>
  <si>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</si>
  <si>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</si>
  <si>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</si>
  <si>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</si>
  <si>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</si>
  <si>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</si>
  <si>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</si>
  <si>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</si>
  <si>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</si>
  <si>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</si>
  <si>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</si>
  <si>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</si>
  <si>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</si>
  <si>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</si>
  <si>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</si>
  <si>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</si>
  <si>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</si>
  <si>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</si>
  <si>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</si>
  <si>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</si>
  <si>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</si>
  <si>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</si>
  <si>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</si>
  <si>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</si>
  <si>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</si>
  <si>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</si>
  <si>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</si>
  <si>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</si>
  <si>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</si>
  <si>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</si>
  <si>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</si>
  <si>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</si>
  <si>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</si>
  <si>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</si>
  <si>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</si>
  <si>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</si>
  <si>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</si>
  <si>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</si>
  <si>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</si>
  <si>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</si>
  <si>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</si>
  <si>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</si>
  <si>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石川県金沢市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</si>
  <si>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</si>
  <si>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</si>
  <si>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</si>
  <si>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</si>
  <si>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</si>
  <si>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</si>
  <si>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</si>
  <si>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</si>
  <si>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</si>
  <si>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</si>
  <si>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</si>
  <si>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</si>
  <si>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</si>
  <si>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</si>
  <si>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</si>
  <si>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</si>
  <si>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</si>
  <si>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</si>
  <si>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</si>
  <si>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</si>
  <si>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金沢市公共用地先行取得事業費特別会計</t>
    <phoneticPr fontId="5"/>
  </si>
  <si>
    <t>金沢市母子父子寡婦福祉資金貸付事業費特別会計</t>
    <phoneticPr fontId="5"/>
  </si>
  <si>
    <t>金沢市ガス事業清算特別会計</t>
    <phoneticPr fontId="5"/>
  </si>
  <si>
    <t>金沢市発電事業清算特別会計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</si>
  <si>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</si>
  <si>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</si>
  <si>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</si>
  <si>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</si>
  <si>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</si>
  <si>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</si>
  <si>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</si>
  <si>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</si>
  <si>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</si>
  <si>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</si>
  <si>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</si>
  <si>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</si>
  <si>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</si>
  <si>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金沢市営地方競馬事業費特別会計</t>
    <phoneticPr fontId="5"/>
  </si>
  <si>
    <t>金沢市駐車場事業費特別会計</t>
    <phoneticPr fontId="5"/>
  </si>
  <si>
    <t>金沢市国民健康保険費特別会計</t>
    <phoneticPr fontId="5"/>
  </si>
  <si>
    <t>金沢市後期高齢者医療費特別会計</t>
    <phoneticPr fontId="5"/>
  </si>
  <si>
    <t>金沢市介護保険費特別会計</t>
    <phoneticPr fontId="5"/>
  </si>
  <si>
    <t>金沢市水道事業特別会計</t>
    <phoneticPr fontId="5"/>
  </si>
  <si>
    <t>法適用企業</t>
    <phoneticPr fontId="5"/>
  </si>
  <si>
    <t>金沢市下水道事業特別会計</t>
    <phoneticPr fontId="5"/>
  </si>
  <si>
    <t>金沢市工業用水道事業特別会計</t>
    <phoneticPr fontId="5"/>
  </si>
  <si>
    <t>金沢市中央卸売市場事業特別会計</t>
    <phoneticPr fontId="5"/>
  </si>
  <si>
    <t>金沢市公設花き地方卸売市場事業特別会計</t>
    <phoneticPr fontId="5"/>
  </si>
  <si>
    <t>金沢市病院事業特別会計</t>
    <phoneticPr fontId="5"/>
  </si>
  <si>
    <t>金沢市工業団地造成事業費特別会計</t>
    <phoneticPr fontId="5"/>
  </si>
  <si>
    <t>法非適用企業</t>
    <phoneticPr fontId="5"/>
  </si>
  <si>
    <t>金沢市市街地再開発事業費特別会計</t>
    <phoneticPr fontId="5"/>
  </si>
  <si>
    <t>金沢市住宅団地建設事業費特別会計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</si>
  <si>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</si>
  <si>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</si>
  <si>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</si>
  <si>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</si>
  <si>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</si>
  <si>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</si>
  <si>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</si>
  <si>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</si>
  <si>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</si>
  <si>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</si>
  <si>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</si>
  <si>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</si>
  <si>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</si>
  <si>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</si>
  <si>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</si>
  <si>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</si>
  <si>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</si>
  <si>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</si>
  <si>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</si>
  <si>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</si>
  <si>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</si>
  <si>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</si>
  <si>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</si>
  <si>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</si>
  <si>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</si>
  <si>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</si>
  <si>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</si>
  <si>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</si>
  <si>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</si>
  <si>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</si>
  <si>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</si>
  <si>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</si>
  <si>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</si>
  <si>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</si>
  <si>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</si>
  <si>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</si>
  <si>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</si>
  <si>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</si>
  <si>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</si>
  <si>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</si>
  <si>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</si>
  <si>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</si>
  <si>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</si>
  <si>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</si>
  <si>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</si>
  <si>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</si>
  <si>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</si>
  <si>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</si>
  <si>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</si>
  <si>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</si>
  <si>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</si>
  <si>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</si>
  <si>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</si>
  <si>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</si>
  <si>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</si>
  <si>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</si>
  <si>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</si>
  <si>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</si>
  <si>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</si>
  <si>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金沢市病院事業特別会計</t>
    <phoneticPr fontId="5"/>
  </si>
  <si>
    <t>(Ｆ)</t>
    <phoneticPr fontId="5"/>
  </si>
  <si>
    <t>金沢市中央卸売市場事業特別会計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</si>
  <si>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</si>
  <si>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</si>
  <si>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</si>
  <si>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</si>
  <si>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</si>
  <si>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</si>
  <si>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</si>
  <si>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</si>
  <si>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</si>
  <si>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</si>
  <si>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</si>
  <si>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</si>
  <si>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</si>
  <si>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</si>
  <si>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</si>
  <si>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</si>
  <si>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</si>
  <si>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</si>
  <si>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</si>
  <si>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</si>
  <si>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</si>
  <si>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</si>
  <si>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</si>
  <si>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</si>
  <si>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</si>
  <si>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</si>
  <si>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</si>
  <si>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</si>
  <si>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</si>
  <si>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</si>
  <si>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</si>
  <si>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</si>
  <si>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</si>
  <si>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</si>
  <si>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</si>
  <si>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</si>
  <si>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</si>
  <si>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</si>
  <si>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</si>
  <si>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</si>
  <si>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</si>
  <si>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</si>
  <si>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</si>
  <si>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</si>
  <si>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</si>
  <si>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</si>
  <si>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</si>
  <si>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</si>
  <si>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</si>
  <si>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</si>
  <si>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</si>
  <si>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</si>
  <si>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</si>
  <si>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</si>
  <si>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</si>
  <si>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</si>
  <si>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</si>
  <si>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</si>
  <si>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</si>
  <si>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</si>
  <si>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</si>
  <si>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</si>
  <si>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</si>
  <si>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</si>
  <si>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</si>
  <si>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</si>
  <si>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</si>
  <si>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</si>
  <si>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</si>
  <si>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</si>
  <si>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</si>
  <si>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</si>
  <si>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</si>
  <si>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</si>
  <si>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</si>
  <si>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</si>
  <si>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</si>
  <si>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</si>
  <si>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</si>
  <si>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</si>
  <si>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</si>
  <si>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</si>
  <si>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</si>
  <si>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金沢市水道事業特別会計</t>
  </si>
  <si>
    <t>金沢市病院事業特別会計</t>
  </si>
  <si>
    <t>金沢市工業団地造成事業費特別会計</t>
  </si>
  <si>
    <t>一般会計</t>
  </si>
  <si>
    <t>金沢市下水道事業特別会計</t>
  </si>
  <si>
    <t>金沢市中央卸売市場事業特別会計</t>
  </si>
  <si>
    <t>金沢市介護保険費特別会計</t>
  </si>
  <si>
    <t>金沢市公設花き地方卸売市場事業特別会計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</si>
  <si>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</si>
  <si>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</si>
  <si>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</si>
  <si>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</si>
  <si>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</si>
  <si>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</si>
  <si>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</si>
  <si>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</si>
  <si>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教育福祉施設等再整備積立基金</t>
    <rPh sb="0" eb="2">
      <t>キョウイク</t>
    </rPh>
    <rPh sb="2" eb="4">
      <t>フクシ</t>
    </rPh>
    <rPh sb="4" eb="6">
      <t>シセツ</t>
    </rPh>
    <rPh sb="6" eb="7">
      <t>トウ</t>
    </rPh>
    <rPh sb="7" eb="10">
      <t>サイセイビ</t>
    </rPh>
    <rPh sb="10" eb="14">
      <t>ツミタテキキン</t>
    </rPh>
    <phoneticPr fontId="5"/>
  </si>
  <si>
    <t>文化スポーツ施設再整備積立基金</t>
    <rPh sb="0" eb="2">
      <t>ブンカ</t>
    </rPh>
    <rPh sb="6" eb="8">
      <t>シセツ</t>
    </rPh>
    <rPh sb="8" eb="11">
      <t>サイセイビ</t>
    </rPh>
    <rPh sb="11" eb="13">
      <t>ツミタテ</t>
    </rPh>
    <rPh sb="13" eb="15">
      <t>キキン</t>
    </rPh>
    <phoneticPr fontId="2"/>
  </si>
  <si>
    <t>金沢市福祉活動育成基金</t>
    <rPh sb="0" eb="3">
      <t>カナザワシ</t>
    </rPh>
    <rPh sb="3" eb="7">
      <t>フクシカツドウ</t>
    </rPh>
    <rPh sb="7" eb="9">
      <t>イクセイ</t>
    </rPh>
    <rPh sb="9" eb="11">
      <t>キキン</t>
    </rPh>
    <phoneticPr fontId="2"/>
  </si>
  <si>
    <t>金沢市の文化の人づくり基金</t>
    <rPh sb="0" eb="3">
      <t>カナザワシ</t>
    </rPh>
    <rPh sb="4" eb="6">
      <t>ブンカ</t>
    </rPh>
    <rPh sb="7" eb="8">
      <t>ヒト</t>
    </rPh>
    <rPh sb="11" eb="13">
      <t>キキン</t>
    </rPh>
    <phoneticPr fontId="2"/>
  </si>
  <si>
    <t>市場病院施設再整備積立基金</t>
    <rPh sb="0" eb="2">
      <t>イチバ</t>
    </rPh>
    <rPh sb="2" eb="4">
      <t>ビョウイン</t>
    </rPh>
    <rPh sb="4" eb="6">
      <t>シセツ</t>
    </rPh>
    <rPh sb="6" eb="13">
      <t>サイセイビツミタテキキン</t>
    </rPh>
    <phoneticPr fontId="2"/>
  </si>
  <si>
    <t>石川県後期高齢者医療広域連合（一般会計）</t>
    <rPh sb="0" eb="8">
      <t>イシカワケンコウキコウレイシャ</t>
    </rPh>
    <rPh sb="8" eb="10">
      <t>イリョウ</t>
    </rPh>
    <rPh sb="10" eb="12">
      <t>コウイキ</t>
    </rPh>
    <rPh sb="12" eb="14">
      <t>レンゴウ</t>
    </rPh>
    <rPh sb="15" eb="17">
      <t>イッパン</t>
    </rPh>
    <rPh sb="17" eb="19">
      <t>カイケイ</t>
    </rPh>
    <phoneticPr fontId="2"/>
  </si>
  <si>
    <t>石川県後期高齢者医療広域連合（特別会計）</t>
    <rPh sb="0" eb="3">
      <t>イシカワケン</t>
    </rPh>
    <rPh sb="3" eb="5">
      <t>コウキ</t>
    </rPh>
    <rPh sb="5" eb="8">
      <t>コウレイシャ</t>
    </rPh>
    <rPh sb="8" eb="10">
      <t>イリョウ</t>
    </rPh>
    <rPh sb="10" eb="12">
      <t>コウイキ</t>
    </rPh>
    <rPh sb="12" eb="14">
      <t>レンゴウ</t>
    </rPh>
    <rPh sb="15" eb="17">
      <t>トクベツ</t>
    </rPh>
    <rPh sb="17" eb="19">
      <t>カイケイ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</si>
  <si>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</si>
  <si>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 xml:space="preserve"> (株)金沢商業活性化センター</t>
  </si>
  <si>
    <t xml:space="preserve"> (公財)石川県音楽文化振興事業団</t>
  </si>
  <si>
    <t xml:space="preserve"> (公財)横浜記念金沢の文化創生財団</t>
  </si>
  <si>
    <t xml:space="preserve"> (公財)金沢芸術創造財団</t>
  </si>
  <si>
    <t xml:space="preserve"> (公財)金沢文化振興財団</t>
  </si>
  <si>
    <t xml:space="preserve"> (公財)金沢国際交流財団</t>
  </si>
  <si>
    <t xml:space="preserve"> (公社)金沢職人大学校</t>
  </si>
  <si>
    <t xml:space="preserve"> 公立大学法人金沢美術工芸大学</t>
  </si>
  <si>
    <t xml:space="preserve"> (一財)石川県文化・産業振興基金</t>
  </si>
  <si>
    <t xml:space="preserve"> (公財)金沢コンベンションビューロー</t>
  </si>
  <si>
    <t xml:space="preserve"> (一財)石川県金沢勤労者プラザ</t>
  </si>
  <si>
    <t>(公財)金沢勤労者福祉サービスセンター</t>
  </si>
  <si>
    <t xml:space="preserve"> （一社）石川県金沢食肉公社</t>
  </si>
  <si>
    <t xml:space="preserve"> (公社)金沢ボランティア大学校</t>
  </si>
  <si>
    <t xml:space="preserve"> (公財)金沢市スポーツ事業団</t>
  </si>
  <si>
    <t xml:space="preserve"> (公財)金沢健康福祉財団</t>
    <rPh sb="7" eb="9">
      <t>ケンコウ</t>
    </rPh>
    <rPh sb="9" eb="11">
      <t>フクシ</t>
    </rPh>
    <rPh sb="11" eb="13">
      <t>ザイダン</t>
    </rPh>
    <phoneticPr fontId="2"/>
  </si>
  <si>
    <t xml:space="preserve"> (一財)石川県県民ふれあい公社</t>
  </si>
  <si>
    <t xml:space="preserve"> (公財)金沢子ども科学財団</t>
  </si>
  <si>
    <t xml:space="preserve"> (公財)金沢市水道サービス公社</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</si>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</sst>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3830-4429-9FDE-E0D09503B5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74290</c:v>
                </c:pt>
                <c:pt idx="1">
                  <c:v>68911</c:v>
                </c:pt>
                <c:pt idx="2">
                  <c:v>57067</c:v>
                </c:pt>
                <c:pt idx="3">
                  <c:v>77149</c:v>
                </c:pt>
                <c:pt idx="4">
                  <c:v>80396</c:v>
                </c:pt>
              </c:numCache>
            </c:numRef>
          </c:val>
          <c:smooth val="0"/>
          <c:extLst>
            <c:ext xmlns:c16="http://schemas.microsoft.com/office/drawing/2014/chart" uri="{C3380CC4-5D6E-409C-BE32-E72D297353CC}">
              <c16:uniqueId val="{00000001-3830-4429-9FDE-E0D09503B5E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1.64</c:v>
                </c:pt>
                <c:pt idx="1">
                  <c:v>1.69</c:v>
                </c:pt>
                <c:pt idx="2">
                  <c:v>3.36</c:v>
                </c:pt>
                <c:pt idx="3">
                  <c:v>4.3</c:v>
                </c:pt>
                <c:pt idx="4">
                  <c:v>4.13</c:v>
                </c:pt>
              </c:numCache>
            </c:numRef>
          </c:val>
          <c:extLst>
            <c:ext xmlns:c16="http://schemas.microsoft.com/office/drawing/2014/chart" uri="{C3380CC4-5D6E-409C-BE32-E72D297353CC}">
              <c16:uniqueId val="{00000000-0ACC-4E13-9B62-86510CB8DC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2.97</c:v>
                </c:pt>
                <c:pt idx="1">
                  <c:v>2.57</c:v>
                </c:pt>
                <c:pt idx="2">
                  <c:v>2.4</c:v>
                </c:pt>
                <c:pt idx="3">
                  <c:v>2.25</c:v>
                </c:pt>
                <c:pt idx="4">
                  <c:v>6.54</c:v>
                </c:pt>
              </c:numCache>
            </c:numRef>
          </c:val>
          <c:extLst>
            <c:ext xmlns:c16="http://schemas.microsoft.com/office/drawing/2014/chart" uri="{C3380CC4-5D6E-409C-BE32-E72D297353CC}">
              <c16:uniqueId val="{00000001-0ACC-4E13-9B62-86510CB8DC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0.78</c:v>
                </c:pt>
                <c:pt idx="1">
                  <c:v>0.18</c:v>
                </c:pt>
                <c:pt idx="2">
                  <c:v>3.04</c:v>
                </c:pt>
                <c:pt idx="3">
                  <c:v>2.12</c:v>
                </c:pt>
                <c:pt idx="4">
                  <c:v>5.48</c:v>
                </c:pt>
              </c:numCache>
            </c:numRef>
          </c:val>
          <c:smooth val="0"/>
          <c:extLst>
            <c:ext xmlns:c16="http://schemas.microsoft.com/office/drawing/2014/chart" uri="{C3380CC4-5D6E-409C-BE32-E72D297353CC}">
              <c16:uniqueId val="{00000002-0ACC-4E13-9B62-86510CB8DC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6.95</c:v>
                </c:pt>
                <c:pt idx="2">
                  <c:v>#N/A</c:v>
                </c:pt>
                <c:pt idx="3">
                  <c:v>7.46</c:v>
                </c:pt>
                <c:pt idx="4">
                  <c:v>#N/A</c:v>
                </c:pt>
                <c:pt idx="5">
                  <c:v>6.08</c:v>
                </c:pt>
                <c:pt idx="6">
                  <c:v>#N/A</c:v>
                </c:pt>
                <c:pt idx="7">
                  <c:v>5.74</c:v>
                </c:pt>
                <c:pt idx="8">
                  <c:v>#N/A</c:v>
                </c:pt>
                <c:pt idx="9">
                  <c:v>0.71</c:v>
                </c:pt>
              </c:numCache>
            </c:numRef>
          </c:val>
          <c:extLst>
            <c:ext xmlns:c16="http://schemas.microsoft.com/office/drawing/2014/chart" uri="{C3380CC4-5D6E-409C-BE32-E72D297353CC}">
              <c16:uniqueId val="{00000000-16B9-4848-AD83-AEFF8A2672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B9-4848-AD83-AEFF8A2672F1}"/>
            </c:ext>
          </c:extLst>
        </c:ser>
        <c:ser>
          <c:idx val="2"/>
          <c:order val="2"/>
          <c:tx>
            <c:strRef>
              <c:f>データシート!$A$29</c:f>
              <c:strCache>
                <c:ptCount val="1"/>
                <c:pt idx="0">
                  <c:v>金沢市公設花き地方卸売市場事業特別会計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0.27</c:v>
                </c:pt>
                <c:pt idx="2">
                  <c:v>#N/A</c:v>
                </c:pt>
                <c:pt idx="3">
                  <c:v>0.28000000000000003</c:v>
                </c:pt>
                <c:pt idx="4">
                  <c:v>#N/A</c:v>
                </c:pt>
                <c:pt idx="5">
                  <c:v>0.28999999999999998</c:v>
                </c:pt>
                <c:pt idx="6">
                  <c:v>#N/A</c:v>
                </c:pt>
                <c:pt idx="7">
                  <c:v>0.28999999999999998</c:v>
                </c:pt>
                <c:pt idx="8">
                  <c:v>#N/A</c:v>
                </c:pt>
                <c:pt idx="9">
                  <c:v>0.3</c:v>
                </c:pt>
              </c:numCache>
            </c:numRef>
          </c:val>
          <c:extLst>
            <c:ext xmlns:c16="http://schemas.microsoft.com/office/drawing/2014/chart" uri="{C3380CC4-5D6E-409C-BE32-E72D297353CC}">
              <c16:uniqueId val="{00000002-16B9-4848-AD83-AEFF8A2672F1}"/>
            </c:ext>
          </c:extLst>
        </c:ser>
        <c:ser>
          <c:idx val="3"/>
          <c:order val="3"/>
          <c:tx>
            <c:strRef>
              <c:f>データシート!$A$30</c:f>
              <c:strCache>
                <c:ptCount val="1"/>
                <c:pt idx="0">
                  <c:v>金沢市介護保険費特別会計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1.19</c:v>
                </c:pt>
                <c:pt idx="2">
                  <c:v>#N/A</c:v>
                </c:pt>
                <c:pt idx="3">
                  <c:v>0.86</c:v>
                </c:pt>
                <c:pt idx="4">
                  <c:v>#N/A</c:v>
                </c:pt>
                <c:pt idx="5">
                  <c:v>0.92</c:v>
                </c:pt>
                <c:pt idx="6">
                  <c:v>#N/A</c:v>
                </c:pt>
                <c:pt idx="7">
                  <c:v>0.65</c:v>
                </c:pt>
                <c:pt idx="8">
                  <c:v>#N/A</c:v>
                </c:pt>
                <c:pt idx="9">
                  <c:v>1.02</c:v>
                </c:pt>
              </c:numCache>
            </c:numRef>
          </c:val>
          <c:extLst>
            <c:ext xmlns:c16="http://schemas.microsoft.com/office/drawing/2014/chart" uri="{C3380CC4-5D6E-409C-BE32-E72D297353CC}">
              <c16:uniqueId val="{00000003-16B9-4848-AD83-AEFF8A2672F1}"/>
            </c:ext>
          </c:extLst>
        </c:ser>
        <c:ser>
          <c:idx val="4"/>
          <c:order val="4"/>
          <c:tx>
            <c:strRef>
              <c:f>データシート!$A$31</c:f>
              <c:strCache>
                <c:ptCount val="1"/>
                <c:pt idx="0">
                  <c:v>金沢市中央卸売市場事業特別会計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1.82</c:v>
                </c:pt>
                <c:pt idx="2">
                  <c:v>#N/A</c:v>
                </c:pt>
                <c:pt idx="3">
                  <c:v>1.84</c:v>
                </c:pt>
                <c:pt idx="4">
                  <c:v>#N/A</c:v>
                </c:pt>
                <c:pt idx="5">
                  <c:v>1.78</c:v>
                </c:pt>
                <c:pt idx="6">
                  <c:v>#N/A</c:v>
                </c:pt>
                <c:pt idx="7">
                  <c:v>1.65</c:v>
                </c:pt>
                <c:pt idx="8">
                  <c:v>#N/A</c:v>
                </c:pt>
                <c:pt idx="9">
                  <c:v>1.58</c:v>
                </c:pt>
              </c:numCache>
            </c:numRef>
          </c:val>
          <c:extLst>
            <c:ext xmlns:c16="http://schemas.microsoft.com/office/drawing/2014/chart" uri="{C3380CC4-5D6E-409C-BE32-E72D297353CC}">
              <c16:uniqueId val="{00000004-16B9-4848-AD83-AEFF8A2672F1}"/>
            </c:ext>
          </c:extLst>
        </c:ser>
        <c:ser>
          <c:idx val="5"/>
          <c:order val="5"/>
          <c:tx>
            <c:strRef>
              <c:f>データシート!$A$32</c:f>
              <c:strCache>
                <c:ptCount val="1"/>
                <c:pt idx="0">
                  <c:v>金沢市下水道事業特別会計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3.37</c:v>
                </c:pt>
                <c:pt idx="2">
                  <c:v>#N/A</c:v>
                </c:pt>
                <c:pt idx="3">
                  <c:v>3.9</c:v>
                </c:pt>
                <c:pt idx="4">
                  <c:v>#N/A</c:v>
                </c:pt>
                <c:pt idx="5">
                  <c:v>3.13</c:v>
                </c:pt>
                <c:pt idx="6">
                  <c:v>#N/A</c:v>
                </c:pt>
                <c:pt idx="7">
                  <c:v>3.12</c:v>
                </c:pt>
                <c:pt idx="8">
                  <c:v>#N/A</c:v>
                </c:pt>
                <c:pt idx="9">
                  <c:v>3</c:v>
                </c:pt>
              </c:numCache>
            </c:numRef>
          </c:val>
          <c:extLst>
            <c:ext xmlns:c16="http://schemas.microsoft.com/office/drawing/2014/chart" uri="{C3380CC4-5D6E-409C-BE32-E72D297353CC}">
              <c16:uniqueId val="{00000005-16B9-4848-AD83-AEFF8A2672F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1.62</c:v>
                </c:pt>
                <c:pt idx="2">
                  <c:v>#N/A</c:v>
                </c:pt>
                <c:pt idx="3">
                  <c:v>1.66</c:v>
                </c:pt>
                <c:pt idx="4">
                  <c:v>#N/A</c:v>
                </c:pt>
                <c:pt idx="5">
                  <c:v>3.3</c:v>
                </c:pt>
                <c:pt idx="6">
                  <c:v>#N/A</c:v>
                </c:pt>
                <c:pt idx="7">
                  <c:v>4.24</c:v>
                </c:pt>
                <c:pt idx="8">
                  <c:v>#N/A</c:v>
                </c:pt>
                <c:pt idx="9">
                  <c:v>4.08</c:v>
                </c:pt>
              </c:numCache>
            </c:numRef>
          </c:val>
          <c:extLst>
            <c:ext xmlns:c16="http://schemas.microsoft.com/office/drawing/2014/chart" uri="{C3380CC4-5D6E-409C-BE32-E72D297353CC}">
              <c16:uniqueId val="{00000006-16B9-4848-AD83-AEFF8A2672F1}"/>
            </c:ext>
          </c:extLst>
        </c:ser>
        <c:ser>
          <c:idx val="7"/>
          <c:order val="7"/>
          <c:tx>
            <c:strRef>
              <c:f>データシート!$A$34</c:f>
              <c:strCache>
                <c:ptCount val="1"/>
                <c:pt idx="0">
                  <c:v>金沢市工業団地造成事業費特別会計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1.62</c:v>
                </c:pt>
                <c:pt idx="8">
                  <c:v>#N/A</c:v>
                </c:pt>
                <c:pt idx="9">
                  <c:v>4.22</c:v>
                </c:pt>
              </c:numCache>
            </c:numRef>
          </c:val>
          <c:extLst>
            <c:ext xmlns:c16="http://schemas.microsoft.com/office/drawing/2014/chart" uri="{C3380CC4-5D6E-409C-BE32-E72D297353CC}">
              <c16:uniqueId val="{00000007-16B9-4848-AD83-AEFF8A2672F1}"/>
            </c:ext>
          </c:extLst>
        </c:ser>
        <c:ser>
          <c:idx val="8"/>
          <c:order val="8"/>
          <c:tx>
            <c:strRef>
              <c:f>データシート!$A$35</c:f>
              <c:strCache>
                <c:ptCount val="1"/>
                <c:pt idx="0">
                  <c:v>金沢市病院事業特別会計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3.31</c:v>
                </c:pt>
                <c:pt idx="2">
                  <c:v>#N/A</c:v>
                </c:pt>
                <c:pt idx="3">
                  <c:v>3.24</c:v>
                </c:pt>
                <c:pt idx="4">
                  <c:v>#N/A</c:v>
                </c:pt>
                <c:pt idx="5">
                  <c:v>4.5</c:v>
                </c:pt>
                <c:pt idx="6">
                  <c:v>#N/A</c:v>
                </c:pt>
                <c:pt idx="7">
                  <c:v>5.24</c:v>
                </c:pt>
                <c:pt idx="8">
                  <c:v>#N/A</c:v>
                </c:pt>
                <c:pt idx="9">
                  <c:v>5.71</c:v>
                </c:pt>
              </c:numCache>
            </c:numRef>
          </c:val>
          <c:extLst>
            <c:ext xmlns:c16="http://schemas.microsoft.com/office/drawing/2014/chart" uri="{C3380CC4-5D6E-409C-BE32-E72D297353CC}">
              <c16:uniqueId val="{00000008-16B9-4848-AD83-AEFF8A2672F1}"/>
            </c:ext>
          </c:extLst>
        </c:ser>
        <c:ser>
          <c:idx val="9"/>
          <c:order val="9"/>
          <c:tx>
            <c:strRef>
              <c:f>データシート!$A$36</c:f>
              <c:strCache>
                <c:ptCount val="1"/>
                <c:pt idx="0">
                  <c:v>金沢市水道事業特別会計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7.13</c:v>
                </c:pt>
                <c:pt idx="2">
                  <c:v>#N/A</c:v>
                </c:pt>
                <c:pt idx="3">
                  <c:v>6.9</c:v>
                </c:pt>
                <c:pt idx="4">
                  <c:v>#N/A</c:v>
                </c:pt>
                <c:pt idx="5">
                  <c:v>6.4</c:v>
                </c:pt>
                <c:pt idx="6">
                  <c:v>#N/A</c:v>
                </c:pt>
                <c:pt idx="7">
                  <c:v>6.94</c:v>
                </c:pt>
                <c:pt idx="8">
                  <c:v>#N/A</c:v>
                </c:pt>
                <c:pt idx="9">
                  <c:v>6.31</c:v>
                </c:pt>
              </c:numCache>
            </c:numRef>
          </c:val>
          <c:extLst>
            <c:ext xmlns:c16="http://schemas.microsoft.com/office/drawing/2014/chart" uri="{C3380CC4-5D6E-409C-BE32-E72D297353CC}">
              <c16:uniqueId val="{00000009-16B9-4848-AD83-AEFF8A2672F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22979</c:v>
                </c:pt>
                <c:pt idx="5">
                  <c:v>22202</c:v>
                </c:pt>
                <c:pt idx="8">
                  <c:v>21472</c:v>
                </c:pt>
                <c:pt idx="11">
                  <c:v>22566</c:v>
                </c:pt>
                <c:pt idx="14">
                  <c:v>21475</c:v>
                </c:pt>
              </c:numCache>
            </c:numRef>
          </c:val>
          <c:extLst>
            <c:ext xmlns:c16="http://schemas.microsoft.com/office/drawing/2014/chart" uri="{C3380CC4-5D6E-409C-BE32-E72D297353CC}">
              <c16:uniqueId val="{00000000-8F0E-4233-96E1-F5AAF906A1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0E-4233-96E1-F5AAF906A1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108</c:v>
                </c:pt>
                <c:pt idx="3">
                  <c:v>108</c:v>
                </c:pt>
                <c:pt idx="6">
                  <c:v>109</c:v>
                </c:pt>
                <c:pt idx="9">
                  <c:v>109</c:v>
                </c:pt>
                <c:pt idx="12">
                  <c:v>193</c:v>
                </c:pt>
              </c:numCache>
            </c:numRef>
          </c:val>
          <c:extLst>
            <c:ext xmlns:c16="http://schemas.microsoft.com/office/drawing/2014/chart" uri="{C3380CC4-5D6E-409C-BE32-E72D297353CC}">
              <c16:uniqueId val="{00000002-8F0E-4233-96E1-F5AAF906A1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0E-4233-96E1-F5AAF906A1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5746</c:v>
                </c:pt>
                <c:pt idx="3">
                  <c:v>5521</c:v>
                </c:pt>
                <c:pt idx="6">
                  <c:v>5353</c:v>
                </c:pt>
                <c:pt idx="9">
                  <c:v>5282</c:v>
                </c:pt>
                <c:pt idx="12">
                  <c:v>6304</c:v>
                </c:pt>
              </c:numCache>
            </c:numRef>
          </c:val>
          <c:extLst>
            <c:ext xmlns:c16="http://schemas.microsoft.com/office/drawing/2014/chart" uri="{C3380CC4-5D6E-409C-BE32-E72D297353CC}">
              <c16:uniqueId val="{00000004-8F0E-4233-96E1-F5AAF906A1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0E-4233-96E1-F5AAF906A1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0E-4233-96E1-F5AAF906A1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21291</c:v>
                </c:pt>
                <c:pt idx="3">
                  <c:v>20509</c:v>
                </c:pt>
                <c:pt idx="6">
                  <c:v>20192</c:v>
                </c:pt>
                <c:pt idx="9">
                  <c:v>20785</c:v>
                </c:pt>
                <c:pt idx="12">
                  <c:v>18726</c:v>
                </c:pt>
              </c:numCache>
            </c:numRef>
          </c:val>
          <c:extLst>
            <c:ext xmlns:c16="http://schemas.microsoft.com/office/drawing/2014/chart" uri="{C3380CC4-5D6E-409C-BE32-E72D297353CC}">
              <c16:uniqueId val="{00000007-8F0E-4233-96E1-F5AAF906A1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4166</c:v>
                </c:pt>
                <c:pt idx="2">
                  <c:v>#N/A</c:v>
                </c:pt>
                <c:pt idx="3">
                  <c:v>#N/A</c:v>
                </c:pt>
                <c:pt idx="4">
                  <c:v>3936</c:v>
                </c:pt>
                <c:pt idx="5">
                  <c:v>#N/A</c:v>
                </c:pt>
                <c:pt idx="6">
                  <c:v>#N/A</c:v>
                </c:pt>
                <c:pt idx="7">
                  <c:v>4182</c:v>
                </c:pt>
                <c:pt idx="8">
                  <c:v>#N/A</c:v>
                </c:pt>
                <c:pt idx="9">
                  <c:v>#N/A</c:v>
                </c:pt>
                <c:pt idx="10">
                  <c:v>3610</c:v>
                </c:pt>
                <c:pt idx="11">
                  <c:v>#N/A</c:v>
                </c:pt>
                <c:pt idx="12">
                  <c:v>#N/A</c:v>
                </c:pt>
                <c:pt idx="13">
                  <c:v>3748</c:v>
                </c:pt>
                <c:pt idx="14">
                  <c:v>#N/A</c:v>
                </c:pt>
              </c:numCache>
            </c:numRef>
          </c:val>
          <c:smooth val="0"/>
          <c:extLst>
            <c:ext xmlns:c16="http://schemas.microsoft.com/office/drawing/2014/chart" uri="{C3380CC4-5D6E-409C-BE32-E72D297353CC}">
              <c16:uniqueId val="{00000008-8F0E-4233-96E1-F5AAF906A1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190437</c:v>
                </c:pt>
                <c:pt idx="5">
                  <c:v>186467</c:v>
                </c:pt>
                <c:pt idx="8">
                  <c:v>183192</c:v>
                </c:pt>
                <c:pt idx="11">
                  <c:v>184805</c:v>
                </c:pt>
                <c:pt idx="14">
                  <c:v>180903</c:v>
                </c:pt>
              </c:numCache>
            </c:numRef>
          </c:val>
          <c:extLst>
            <c:ext xmlns:c16="http://schemas.microsoft.com/office/drawing/2014/chart" uri="{C3380CC4-5D6E-409C-BE32-E72D297353CC}">
              <c16:uniqueId val="{00000000-98B0-4AC0-990E-FEF5D92556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50398</c:v>
                </c:pt>
                <c:pt idx="5">
                  <c:v>51444</c:v>
                </c:pt>
                <c:pt idx="8">
                  <c:v>53156</c:v>
                </c:pt>
                <c:pt idx="11">
                  <c:v>55861</c:v>
                </c:pt>
                <c:pt idx="14">
                  <c:v>57567</c:v>
                </c:pt>
              </c:numCache>
            </c:numRef>
          </c:val>
          <c:extLst>
            <c:ext xmlns:c16="http://schemas.microsoft.com/office/drawing/2014/chart" uri="{C3380CC4-5D6E-409C-BE32-E72D297353CC}">
              <c16:uniqueId val="{00000001-98B0-4AC0-990E-FEF5D92556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16649</c:v>
                </c:pt>
                <c:pt idx="5">
                  <c:v>16015</c:v>
                </c:pt>
                <c:pt idx="8">
                  <c:v>17308</c:v>
                </c:pt>
                <c:pt idx="11">
                  <c:v>21726</c:v>
                </c:pt>
                <c:pt idx="14">
                  <c:v>40314</c:v>
                </c:pt>
              </c:numCache>
            </c:numRef>
          </c:val>
          <c:extLst>
            <c:ext xmlns:c16="http://schemas.microsoft.com/office/drawing/2014/chart" uri="{C3380CC4-5D6E-409C-BE32-E72D297353CC}">
              <c16:uniqueId val="{00000002-98B0-4AC0-990E-FEF5D92556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B0-4AC0-990E-FEF5D92556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B0-4AC0-990E-FEF5D92556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B0-4AC0-990E-FEF5D92556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16017</c:v>
                </c:pt>
                <c:pt idx="3">
                  <c:v>16464</c:v>
                </c:pt>
                <c:pt idx="6">
                  <c:v>16480</c:v>
                </c:pt>
                <c:pt idx="9">
                  <c:v>16349</c:v>
                </c:pt>
                <c:pt idx="12">
                  <c:v>16686</c:v>
                </c:pt>
              </c:numCache>
            </c:numRef>
          </c:val>
          <c:extLst>
            <c:ext xmlns:c16="http://schemas.microsoft.com/office/drawing/2014/chart" uri="{C3380CC4-5D6E-409C-BE32-E72D297353CC}">
              <c16:uniqueId val="{00000006-98B0-4AC0-990E-FEF5D92556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8B0-4AC0-990E-FEF5D92556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72236</c:v>
                </c:pt>
                <c:pt idx="3">
                  <c:v>70503</c:v>
                </c:pt>
                <c:pt idx="6">
                  <c:v>66946</c:v>
                </c:pt>
                <c:pt idx="9">
                  <c:v>63560</c:v>
                </c:pt>
                <c:pt idx="12">
                  <c:v>63124</c:v>
                </c:pt>
              </c:numCache>
            </c:numRef>
          </c:val>
          <c:extLst>
            <c:ext xmlns:c16="http://schemas.microsoft.com/office/drawing/2014/chart" uri="{C3380CC4-5D6E-409C-BE32-E72D297353CC}">
              <c16:uniqueId val="{00000008-98B0-4AC0-990E-FEF5D92556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1762</c:v>
                </c:pt>
                <c:pt idx="3">
                  <c:v>1606</c:v>
                </c:pt>
                <c:pt idx="6">
                  <c:v>1450</c:v>
                </c:pt>
                <c:pt idx="9">
                  <c:v>2139</c:v>
                </c:pt>
                <c:pt idx="12">
                  <c:v>3088</c:v>
                </c:pt>
              </c:numCache>
            </c:numRef>
          </c:val>
          <c:extLst>
            <c:ext xmlns:c16="http://schemas.microsoft.com/office/drawing/2014/chart" uri="{C3380CC4-5D6E-409C-BE32-E72D297353CC}">
              <c16:uniqueId val="{00000009-98B0-4AC0-990E-FEF5D92556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216911</c:v>
                </c:pt>
                <c:pt idx="3">
                  <c:v>216595</c:v>
                </c:pt>
                <c:pt idx="6">
                  <c:v>212956</c:v>
                </c:pt>
                <c:pt idx="9">
                  <c:v>215642</c:v>
                </c:pt>
                <c:pt idx="12">
                  <c:v>216940</c:v>
                </c:pt>
              </c:numCache>
            </c:numRef>
          </c:val>
          <c:extLst>
            <c:ext xmlns:c16="http://schemas.microsoft.com/office/drawing/2014/chart" uri="{C3380CC4-5D6E-409C-BE32-E72D297353CC}">
              <c16:uniqueId val="{0000000A-98B0-4AC0-990E-FEF5D925560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49443</c:v>
                </c:pt>
                <c:pt idx="2">
                  <c:v>#N/A</c:v>
                </c:pt>
                <c:pt idx="3">
                  <c:v>#N/A</c:v>
                </c:pt>
                <c:pt idx="4">
                  <c:v>51242</c:v>
                </c:pt>
                <c:pt idx="5">
                  <c:v>#N/A</c:v>
                </c:pt>
                <c:pt idx="6">
                  <c:v>#N/A</c:v>
                </c:pt>
                <c:pt idx="7">
                  <c:v>44176</c:v>
                </c:pt>
                <c:pt idx="8">
                  <c:v>#N/A</c:v>
                </c:pt>
                <c:pt idx="9">
                  <c:v>#N/A</c:v>
                </c:pt>
                <c:pt idx="10">
                  <c:v>35298</c:v>
                </c:pt>
                <c:pt idx="11">
                  <c:v>#N/A</c:v>
                </c:pt>
                <c:pt idx="12">
                  <c:v>#N/A</c:v>
                </c:pt>
                <c:pt idx="13">
                  <c:v>21055</c:v>
                </c:pt>
                <c:pt idx="14">
                  <c:v>#N/A</c:v>
                </c:pt>
              </c:numCache>
            </c:numRef>
          </c:val>
          <c:smooth val="0"/>
          <c:extLst>
            <c:ext xmlns:c16="http://schemas.microsoft.com/office/drawing/2014/chart" uri="{C3380CC4-5D6E-409C-BE32-E72D297353CC}">
              <c16:uniqueId val="{0000000B-98B0-4AC0-990E-FEF5D925560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2452</c:v>
                </c:pt>
                <c:pt idx="1">
                  <c:v>2392</c:v>
                </c:pt>
                <c:pt idx="2">
                  <c:v>6851</c:v>
                </c:pt>
              </c:numCache>
            </c:numRef>
          </c:val>
          <c:extLst>
            <c:ext xmlns:c16="http://schemas.microsoft.com/office/drawing/2014/chart" uri="{C3380CC4-5D6E-409C-BE32-E72D297353CC}">
              <c16:uniqueId val="{00000000-EEB8-4C20-9B2B-9E1E8126F5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104</c:v>
                </c:pt>
                <c:pt idx="1">
                  <c:v>2595</c:v>
                </c:pt>
                <c:pt idx="2">
                  <c:v>2596</c:v>
                </c:pt>
              </c:numCache>
            </c:numRef>
          </c:val>
          <c:extLst>
            <c:ext xmlns:c16="http://schemas.microsoft.com/office/drawing/2014/chart" uri="{C3380CC4-5D6E-409C-BE32-E72D297353CC}">
              <c16:uniqueId val="{00000001-EEB8-4C20-9B2B-9E1E8126F5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14923</c:v>
                </c:pt>
                <c:pt idx="1">
                  <c:v>16717</c:v>
                </c:pt>
                <c:pt idx="2">
                  <c:v>31267</c:v>
                </c:pt>
              </c:numCache>
            </c:numRef>
          </c:val>
          <c:extLst>
            <c:ext xmlns:c16="http://schemas.microsoft.com/office/drawing/2014/chart" uri="{C3380CC4-5D6E-409C-BE32-E72D297353CC}">
              <c16:uniqueId val="{00000002-EEB8-4C20-9B2B-9E1E8126F59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年度の実質公債比率は、</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％と前年度</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ポイント減となり、中期財政計画の実践により、引き続き起債発行に許可が必要な</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を大きく下回っており、健全性を堅持している。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23.6</a:t>
          </a:r>
          <a:r>
            <a:rPr kumimoji="1" lang="ja-JP" altLang="en-US" sz="1400">
              <a:latin typeface="ＭＳ ゴシック" pitchFamily="49" charset="-128"/>
              <a:ea typeface="ＭＳ ゴシック" pitchFamily="49" charset="-128"/>
            </a:rPr>
            <a:t>％と対前年比</a:t>
          </a:r>
          <a:r>
            <a:rPr kumimoji="1" lang="en-US" altLang="ja-JP" sz="1400">
              <a:latin typeface="ＭＳ ゴシック" pitchFamily="49" charset="-128"/>
              <a:ea typeface="ＭＳ ゴシック" pitchFamily="49" charset="-128"/>
            </a:rPr>
            <a:t>15.3</a:t>
          </a:r>
          <a:r>
            <a:rPr kumimoji="1" lang="ja-JP" altLang="en-US" sz="1400">
              <a:latin typeface="ＭＳ ゴシック" pitchFamily="49" charset="-128"/>
              <a:ea typeface="ＭＳ ゴシック" pitchFamily="49" charset="-128"/>
            </a:rPr>
            <a:t>％の減となっており、その要因としては、教育福祉施設等再整備積立基金や市場病院施設再整備積立基金等の増加に伴う、充当可能財源の増加や積極的に市債の繰上償還に取り組んできたことが挙げられる。今後も、中期財政計画を着実に実践し、財政基盤の強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石川県金沢市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教育福祉施設等再整備積立基金、市場病院施設再整備積立基金など、基金の有効活用に向けた計画的な積立てを実施した結果、基金全体として、約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今後の財政需要を見据え、特定目的基金の新設ほか既存の基金への積立てを実施し基金の有効活用を図る。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教育施設等再整備積立基金：教育施設及び福祉施設等の再整備に充てる資金を積立てるため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市場病院施設再整備積立基金：中央卸売市場及び金沢市立病院の再整備に充てる資金を積立てるため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教育福祉施設等再整備積立基金に約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市場病院施設再整備積立基金に約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教育福祉施設等再整備積立基金：将来的な学校施設の改築に向けて計画的に積立・取崩を実施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市場病院施設再整備積立基金：将来的な中央卸売市場及び金沢市立病院の再整備に向けて計画的に積立・取崩を実施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ガス・発電事業譲渡対価収入の一部積立てに伴う増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決算の状況を踏まえ、可能な範囲で積立てを行っていく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償還計画に沿って順次取り崩し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A89A476-A7FA-4EC2-83EB-253B3108E72C}"/>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D0C16ED-5609-42AE-9D86-7BD508B819EB}"/>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6D43083-6EC4-4979-B9B1-553E2E303E6D}"/>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BB65DC1-C260-4996-927F-F3A6C483C1CE}"/>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C6FF13E-14EC-42A3-8CF5-3F5A4F430D82}"/>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24A8756-0B96-49B6-9366-6CD44820388D}"/>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EB8326A-A10B-4192-B31C-ACDCC034DC6E}"/>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D62BDAC-BE14-44CD-A228-46CEF326B14B}"/>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CB15E71-E696-49EF-883F-4F981D62D89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A80CC0B-C468-44BC-B3B2-9F74B52ECD51}"/>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447,181
440,870
468.81
243,774,504
237,252,022
4,327,826
104,780,838
216,645,566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F30F090-318F-4C92-956C-C83E38B71957}"/>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6C26D87-12D8-41CA-81B3-A448749767AB}"/>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35104A9-D10D-4B3B-9575-2D27BE54495B}"/>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4794683-36CD-40D8-A1A1-930347BB1776}"/>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1847EAA-79B5-4513-A143-FADB01A73CC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12BD829-5D51-4D5C-B82B-BB604D51C88E}"/>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FDA3A09-1891-4470-81FC-5808A5C6DC1F}"/>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5B3D549-5E88-4B27-A3BB-ABCF4734D4E6}"/>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AA5D599-7B17-48CD-90D1-BF1F37E3A023}"/>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C57CC1B-05AD-4F0A-9470-26AA119F5787}"/>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22475B6-452D-47BC-8C01-94F4D0D75E98}"/>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1E67B04-9C82-48FF-A7A9-128A143BD428}"/>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D43ECE0-27BE-4916-A1FF-F1C01FD99ED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EE6729F-148B-4E84-A7EA-F2C394146F05}"/>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D75DF17-04EC-40E2-8811-DD2CD470546B}"/>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58BDB99-5CE5-4A08-8089-96E87D7B3C3E}"/>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6713BE4-EE5F-4354-AE85-9E5F84695D2A}"/>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5CADCF7-219B-499A-9B86-192351B4F981}"/>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C2E8304-D73A-4D55-AFC1-98320C20841C}"/>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72B12F8-B3AC-43F6-8E62-EF6A25929D2F}"/>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0EAC4CB-8592-46D6-8198-6F05D53095AD}"/>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96215E6-9B92-4CE2-A6B3-A01356633451}"/>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6E72F08-B0A2-45CA-8232-8CA1EABC60A3}"/>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4ED9BE6-7632-4DB8-BF95-FD30A24BCD3F}"/>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11F613A-6E65-4B9F-A10F-1D71CF18009A}"/>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487AAFA-2131-462C-9F0F-18C06377E59C}"/>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F808BE9-1ED1-4526-B656-7D7DEAD184C8}"/>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5E008DB-35DC-4177-8AE6-C145624B79A1}"/>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5CBBBC2-CA46-4C02-B771-A4E02F5A2311}"/>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D32A58B-3CAA-4F96-8E40-0F78C8559CE6}"/>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F4239A2-A9D2-4CEF-864A-9A53CB64C51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A8D461D-EED4-4385-B018-EF19C3826BC9}"/>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A264BB8-AA45-4AC2-9D47-3AEBEA198D3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4FDB160-A9F6-4AD0-9055-6CD3FE05DCFC}"/>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54F162D-986B-4F4E-99FA-6D7B1FC1AA35}"/>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6FD7788-9488-4EC6-ABBA-5172F49D5968}"/>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C002EBC-F5F9-4B72-BE86-6FD6955FE5FC}"/>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類似団体の平均とほぼ同水準であり、今後も歳出削減や徴収率の向上等に取り組み、税財政基盤の強化に努めていく。</a:t>
          </a:r>
          <a:endParaRPr lang="ja-JP" altLang="ja-JP" sz="16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11E772D-897A-44E7-B15E-BC84D2D6DBB7}"/>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5B8EA849-E4CD-4551-8C8E-4E4E90A51BC8}"/>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3FF230AE-BF13-498B-B795-FEC159093357}"/>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A4A76BC3-4FEB-45A4-B50F-805F0707517D}"/>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3E54E50A-8F44-407A-8450-8332803EB12E}"/>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689B1429-4D12-4F31-BFD5-B1C61210025B}"/>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B89EEBE5-4C01-41A1-ADCD-84E34A6286B1}"/>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FE3B6816-F101-404B-B4A5-015F3878403B}"/>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B1BF3A86-F74F-4951-B92C-C73082ABC046}"/>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CA9EE97E-5F7E-4125-B5A2-8862DCF8B6AC}"/>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7D46D377-F0DD-4E08-9211-86B317BF4E11}"/>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95F15C98-9485-4E68-9FEF-0FB22D161629}"/>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3B732BED-C004-4060-9F0B-0E7E54929B7C}"/>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954F0749-5903-400D-B94A-A622725662AC}"/>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D70DB374-D011-4350-A07C-96A4A66D9BB6}"/>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C89055D6-CC56-420F-A6B3-7AE164E72252}"/>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2003C7B9-CAA1-4B5B-90B4-E71C12E8FED7}"/>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B34DCFC6-B103-415B-AC07-F0BB3D8AE6E9}"/>
            </a:ext>
          </a:extLst>
        </xdr:cNvPr>
        <xdr:cNvCxnSpPr/>
      </xdr:nvCxnSpPr>
      <xdr:spPr>
        <a:xfrm flipV="1">
          <a:off x="4514850" y="6049736"/>
          <a:ext cx="0" cy="13797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41172D70-EE56-472B-AC79-74E4AB25B615}"/>
            </a:ext>
          </a:extLst>
        </xdr:cNvPr>
        <xdr:cNvSpPr txBox="1"/>
      </xdr:nvSpPr>
      <xdr:spPr>
        <a:xfrm>
          <a:off x="4584700" y="740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60EAD2C0-8A09-4D36-92D3-D3D357F0559B}"/>
            </a:ext>
          </a:extLst>
        </xdr:cNvPr>
        <xdr:cNvCxnSpPr/>
      </xdr:nvCxnSpPr>
      <xdr:spPr>
        <a:xfrm>
          <a:off x="4425950" y="742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9456D0CC-B3E1-4883-95D3-E3C1B038FA65}"/>
            </a:ext>
          </a:extLst>
        </xdr:cNvPr>
        <xdr:cNvSpPr txBox="1"/>
      </xdr:nvSpPr>
      <xdr:spPr>
        <a:xfrm>
          <a:off x="4584700" y="579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3018331D-1EAA-401D-A414-F1BD221D62AC}"/>
            </a:ext>
          </a:extLst>
        </xdr:cNvPr>
        <xdr:cNvCxnSpPr/>
      </xdr:nvCxnSpPr>
      <xdr:spPr>
        <a:xfrm>
          <a:off x="4425950" y="6049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7257</xdr:rowOff>
    </xdr:to>
    <xdr:cxnSp macro="">
      <xdr:nvCxnSpPr>
        <xdr:cNvPr id="71" name="直線コネクタ 70">
          <a:extLst>
            <a:ext uri="{FF2B5EF4-FFF2-40B4-BE49-F238E27FC236}">
              <a16:creationId xmlns:a16="http://schemas.microsoft.com/office/drawing/2014/main" id="{B91D4182-1227-46E4-9B9A-9D0EF10DDDF7}"/>
            </a:ext>
          </a:extLst>
        </xdr:cNvPr>
        <xdr:cNvCxnSpPr/>
      </xdr:nvCxnSpPr>
      <xdr:spPr>
        <a:xfrm>
          <a:off x="3752850" y="6765472"/>
          <a:ext cx="762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E1FF8D07-7DBF-4BF0-AB29-3D30539A75BF}"/>
            </a:ext>
          </a:extLst>
        </xdr:cNvPr>
        <xdr:cNvSpPr txBox="1"/>
      </xdr:nvSpPr>
      <xdr:spPr>
        <a:xfrm>
          <a:off x="4584700" y="6852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B18CFCD0-4F0B-40CA-8724-185A1B4CB7B8}"/>
            </a:ext>
          </a:extLst>
        </xdr:cNvPr>
        <xdr:cNvSpPr/>
      </xdr:nvSpPr>
      <xdr:spPr>
        <a:xfrm>
          <a:off x="4464050" y="68806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40</xdr:row>
      <xdr:rowOff>161472</xdr:rowOff>
    </xdr:to>
    <xdr:cxnSp macro="">
      <xdr:nvCxnSpPr>
        <xdr:cNvPr id="74" name="直線コネクタ 73">
          <a:extLst>
            <a:ext uri="{FF2B5EF4-FFF2-40B4-BE49-F238E27FC236}">
              <a16:creationId xmlns:a16="http://schemas.microsoft.com/office/drawing/2014/main" id="{918C0EB9-119E-4BEB-B792-6D5C5B97A792}"/>
            </a:ext>
          </a:extLst>
        </xdr:cNvPr>
        <xdr:cNvCxnSpPr/>
      </xdr:nvCxnSpPr>
      <xdr:spPr>
        <a:xfrm>
          <a:off x="2940050" y="6748235"/>
          <a:ext cx="8128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77E3CA8C-2BF6-4F67-A1C2-B1166B24E5FF}"/>
            </a:ext>
          </a:extLst>
        </xdr:cNvPr>
        <xdr:cNvSpPr/>
      </xdr:nvSpPr>
      <xdr:spPr>
        <a:xfrm>
          <a:off x="3702050" y="68806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A1714F3F-39DF-4237-A5EF-0DB992CABC74}"/>
            </a:ext>
          </a:extLst>
        </xdr:cNvPr>
        <xdr:cNvSpPr txBox="1"/>
      </xdr:nvSpPr>
      <xdr:spPr>
        <a:xfrm>
          <a:off x="3409950" y="696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161472</xdr:rowOff>
    </xdr:to>
    <xdr:cxnSp macro="">
      <xdr:nvCxnSpPr>
        <xdr:cNvPr id="77" name="直線コネクタ 76">
          <a:extLst>
            <a:ext uri="{FF2B5EF4-FFF2-40B4-BE49-F238E27FC236}">
              <a16:creationId xmlns:a16="http://schemas.microsoft.com/office/drawing/2014/main" id="{840E8FAC-F81D-41CF-B8FE-40C023D7A1F6}"/>
            </a:ext>
          </a:extLst>
        </xdr:cNvPr>
        <xdr:cNvCxnSpPr/>
      </xdr:nvCxnSpPr>
      <xdr:spPr>
        <a:xfrm flipV="1">
          <a:off x="2127250" y="6748235"/>
          <a:ext cx="8128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F72ACD84-AB9F-444B-B970-B216E26CF901}"/>
            </a:ext>
          </a:extLst>
        </xdr:cNvPr>
        <xdr:cNvSpPr/>
      </xdr:nvSpPr>
      <xdr:spPr>
        <a:xfrm>
          <a:off x="2889250" y="6846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11D5A3A4-3694-4C34-8D88-49BFA019B1BA}"/>
            </a:ext>
          </a:extLst>
        </xdr:cNvPr>
        <xdr:cNvSpPr txBox="1"/>
      </xdr:nvSpPr>
      <xdr:spPr>
        <a:xfrm>
          <a:off x="2597150" y="693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41</xdr:row>
      <xdr:rowOff>7257</xdr:rowOff>
    </xdr:to>
    <xdr:cxnSp macro="">
      <xdr:nvCxnSpPr>
        <xdr:cNvPr id="80" name="直線コネクタ 79">
          <a:extLst>
            <a:ext uri="{FF2B5EF4-FFF2-40B4-BE49-F238E27FC236}">
              <a16:creationId xmlns:a16="http://schemas.microsoft.com/office/drawing/2014/main" id="{4A938602-36AE-4F58-A06D-CA99C886024F}"/>
            </a:ext>
          </a:extLst>
        </xdr:cNvPr>
        <xdr:cNvCxnSpPr/>
      </xdr:nvCxnSpPr>
      <xdr:spPr>
        <a:xfrm flipV="1">
          <a:off x="1333500" y="6765472"/>
          <a:ext cx="7937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CBC0B708-40F6-4BB8-BDD0-44B130A4730F}"/>
            </a:ext>
          </a:extLst>
        </xdr:cNvPr>
        <xdr:cNvSpPr/>
      </xdr:nvSpPr>
      <xdr:spPr>
        <a:xfrm>
          <a:off x="2095500" y="68462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DAD03F51-9322-4AE0-AC13-EA607AF3568D}"/>
            </a:ext>
          </a:extLst>
        </xdr:cNvPr>
        <xdr:cNvSpPr txBox="1"/>
      </xdr:nvSpPr>
      <xdr:spPr>
        <a:xfrm>
          <a:off x="1784350" y="693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A889C2DB-B11D-410B-A123-439DC7A717FC}"/>
            </a:ext>
          </a:extLst>
        </xdr:cNvPr>
        <xdr:cNvSpPr/>
      </xdr:nvSpPr>
      <xdr:spPr>
        <a:xfrm>
          <a:off x="1282700" y="68462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B74CC2B4-BFD7-4FE5-8C89-DE84ADE00B1E}"/>
            </a:ext>
          </a:extLst>
        </xdr:cNvPr>
        <xdr:cNvSpPr txBox="1"/>
      </xdr:nvSpPr>
      <xdr:spPr>
        <a:xfrm>
          <a:off x="971550" y="693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393DBEA-4C14-40AA-87A5-5FDF4FE2BE0D}"/>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96F190E-EC5F-47C1-8994-4B2835EDBCDD}"/>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BC023D2-BCB8-4D8E-AE46-197DC56CA93C}"/>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D837C1F6-3D26-427D-8360-1C8860CDC8E4}"/>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104C60-0AF8-4228-A94C-F4EEF2841E72}"/>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90" name="楕円 89">
          <a:extLst>
            <a:ext uri="{FF2B5EF4-FFF2-40B4-BE49-F238E27FC236}">
              <a16:creationId xmlns:a16="http://schemas.microsoft.com/office/drawing/2014/main" id="{3EE465B2-9733-4378-BB70-400C91BACAF7}"/>
            </a:ext>
          </a:extLst>
        </xdr:cNvPr>
        <xdr:cNvSpPr/>
      </xdr:nvSpPr>
      <xdr:spPr>
        <a:xfrm>
          <a:off x="4464050" y="67319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1" name="財政力該当値テキスト">
          <a:extLst>
            <a:ext uri="{FF2B5EF4-FFF2-40B4-BE49-F238E27FC236}">
              <a16:creationId xmlns:a16="http://schemas.microsoft.com/office/drawing/2014/main" id="{874D1CFF-A55B-4BCC-AEBE-6450583D7BB7}"/>
            </a:ext>
          </a:extLst>
        </xdr:cNvPr>
        <xdr:cNvSpPr txBox="1"/>
      </xdr:nvSpPr>
      <xdr:spPr>
        <a:xfrm>
          <a:off x="4584700" y="658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a:extLst>
            <a:ext uri="{FF2B5EF4-FFF2-40B4-BE49-F238E27FC236}">
              <a16:creationId xmlns:a16="http://schemas.microsoft.com/office/drawing/2014/main" id="{22DD551F-C24B-4802-99BA-7A2BDBAB6CDA}"/>
            </a:ext>
          </a:extLst>
        </xdr:cNvPr>
        <xdr:cNvSpPr/>
      </xdr:nvSpPr>
      <xdr:spPr>
        <a:xfrm>
          <a:off x="3702050" y="67146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a:extLst>
            <a:ext uri="{FF2B5EF4-FFF2-40B4-BE49-F238E27FC236}">
              <a16:creationId xmlns:a16="http://schemas.microsoft.com/office/drawing/2014/main" id="{91C47ADE-6E26-4E85-8C4D-F868E59EBF97}"/>
            </a:ext>
          </a:extLst>
        </xdr:cNvPr>
        <xdr:cNvSpPr txBox="1"/>
      </xdr:nvSpPr>
      <xdr:spPr>
        <a:xfrm>
          <a:off x="3409950" y="6489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a:extLst>
            <a:ext uri="{FF2B5EF4-FFF2-40B4-BE49-F238E27FC236}">
              <a16:creationId xmlns:a16="http://schemas.microsoft.com/office/drawing/2014/main" id="{229ADBAA-1D6C-48BB-85E2-4B864856B88C}"/>
            </a:ext>
          </a:extLst>
        </xdr:cNvPr>
        <xdr:cNvSpPr/>
      </xdr:nvSpPr>
      <xdr:spPr>
        <a:xfrm>
          <a:off x="2889250" y="66974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a:extLst>
            <a:ext uri="{FF2B5EF4-FFF2-40B4-BE49-F238E27FC236}">
              <a16:creationId xmlns:a16="http://schemas.microsoft.com/office/drawing/2014/main" id="{D75A79E8-E137-47D3-BCBE-B599C21A36E9}"/>
            </a:ext>
          </a:extLst>
        </xdr:cNvPr>
        <xdr:cNvSpPr txBox="1"/>
      </xdr:nvSpPr>
      <xdr:spPr>
        <a:xfrm>
          <a:off x="2597150" y="647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6" name="楕円 95">
          <a:extLst>
            <a:ext uri="{FF2B5EF4-FFF2-40B4-BE49-F238E27FC236}">
              <a16:creationId xmlns:a16="http://schemas.microsoft.com/office/drawing/2014/main" id="{9ACCF563-63E7-4B19-B200-2D67B4A423B8}"/>
            </a:ext>
          </a:extLst>
        </xdr:cNvPr>
        <xdr:cNvSpPr/>
      </xdr:nvSpPr>
      <xdr:spPr>
        <a:xfrm>
          <a:off x="2095500" y="67146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7" name="テキスト ボックス 96">
          <a:extLst>
            <a:ext uri="{FF2B5EF4-FFF2-40B4-BE49-F238E27FC236}">
              <a16:creationId xmlns:a16="http://schemas.microsoft.com/office/drawing/2014/main" id="{BBBCD5B3-7F18-4E69-8733-CF958127FCDB}"/>
            </a:ext>
          </a:extLst>
        </xdr:cNvPr>
        <xdr:cNvSpPr txBox="1"/>
      </xdr:nvSpPr>
      <xdr:spPr>
        <a:xfrm>
          <a:off x="1784350" y="648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98" name="楕円 97">
          <a:extLst>
            <a:ext uri="{FF2B5EF4-FFF2-40B4-BE49-F238E27FC236}">
              <a16:creationId xmlns:a16="http://schemas.microsoft.com/office/drawing/2014/main" id="{6EEE4A2E-BD68-4A03-B4D7-3CC3256117F0}"/>
            </a:ext>
          </a:extLst>
        </xdr:cNvPr>
        <xdr:cNvSpPr/>
      </xdr:nvSpPr>
      <xdr:spPr>
        <a:xfrm>
          <a:off x="1282700" y="67319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99" name="テキスト ボックス 98">
          <a:extLst>
            <a:ext uri="{FF2B5EF4-FFF2-40B4-BE49-F238E27FC236}">
              <a16:creationId xmlns:a16="http://schemas.microsoft.com/office/drawing/2014/main" id="{32F4A273-A495-4005-84A4-2AE4252FD58A}"/>
            </a:ext>
          </a:extLst>
        </xdr:cNvPr>
        <xdr:cNvSpPr txBox="1"/>
      </xdr:nvSpPr>
      <xdr:spPr>
        <a:xfrm>
          <a:off x="97155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24B6604-77A0-481F-BF96-62A585336F96}"/>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974C276A-A90D-41B8-9EDF-8B27CCE5D07A}"/>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A212028F-61E2-4D51-95B4-B75281CEF581}"/>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4C7EE096-B342-4C8A-92DE-427FA419A455}"/>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7420316A-CFD6-4323-B4D8-D7FB40D903AE}"/>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C453A316-2B70-4392-A409-59CA7234E501}"/>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D3975556-E0A5-48A7-BCC6-10716235E027}"/>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5D535D51-7D7A-47B7-845C-CAC9FC541941}"/>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BB7006D2-EAE4-42A5-98A6-E9779DC4A049}"/>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D3B1A663-80C4-43CA-87F1-317BFDFA63F7}"/>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7F6DCD56-CDF8-4AA8-9A11-53E7CD541E78}"/>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9E8DBA83-BB70-4CF8-BA55-74474D1B1C11}"/>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D549C81C-8215-4BD3-8421-35D4AE3E8BF2}"/>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類似団体に比べて財政の弾力性、健全性は保たれている。引き続き、扶助費や公債費などの義務的経費の増嵩が予想されることから、行財政改革を徹底し、弾力性の維持に努めていく。</a:t>
          </a:r>
          <a:endParaRPr lang="ja-JP" altLang="ja-JP" sz="16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63BCD069-B41A-4A2F-80D9-2CAE2C382F93}"/>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D77AAF35-A244-43F9-91D4-CDA287415F25}"/>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681669D2-7F91-4599-88BD-27E4382151ED}"/>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C33A0EA4-913F-4C41-98D2-726858DB20ED}"/>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128A0EFB-0136-44E2-AFBE-EA90D39763A0}"/>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AA36B7-E7D5-43ED-B446-E8F5AD660D58}"/>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4F4C98F4-0B3F-402B-9D2A-E6E35BE77237}"/>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272F7C04-4616-4B6E-8BD8-CC4CE5999B17}"/>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D02EA0E3-2ECA-493C-A215-F2F0D83F1842}"/>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D4DDAF3C-4636-4A71-8FCE-FC5454E819B4}"/>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63A8CC28-4DB4-4F64-9FED-958F9ACE854E}"/>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E610F290-6A38-4685-B9C2-5A8C9F288902}"/>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98BC37F0-B5B0-4AAF-86E0-8A6748A7B45E}"/>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6FA5CA21-756E-4C36-9BDF-527AA5D009BB}"/>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1E1813D8-FA85-4B57-93E1-5FD3C3876047}"/>
            </a:ext>
          </a:extLst>
        </xdr:cNvPr>
        <xdr:cNvCxnSpPr/>
      </xdr:nvCxnSpPr>
      <xdr:spPr>
        <a:xfrm flipV="1">
          <a:off x="4514850" y="9749536"/>
          <a:ext cx="0" cy="1306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7743E0CF-5214-442A-BA67-33272D85C824}"/>
            </a:ext>
          </a:extLst>
        </xdr:cNvPr>
        <xdr:cNvSpPr txBox="1"/>
      </xdr:nvSpPr>
      <xdr:spPr>
        <a:xfrm>
          <a:off x="45847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52542545-AFFE-4112-8B10-1BC0415B9780}"/>
            </a:ext>
          </a:extLst>
        </xdr:cNvPr>
        <xdr:cNvCxnSpPr/>
      </xdr:nvCxnSpPr>
      <xdr:spPr>
        <a:xfrm>
          <a:off x="4425950" y="110563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EC3F6614-FF6A-4A21-B1D2-C14EB1012EAC}"/>
            </a:ext>
          </a:extLst>
        </xdr:cNvPr>
        <xdr:cNvSpPr txBox="1"/>
      </xdr:nvSpPr>
      <xdr:spPr>
        <a:xfrm>
          <a:off x="45847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177DC1BB-CDB1-4A40-B6F3-9FF48AAAAFE6}"/>
            </a:ext>
          </a:extLst>
        </xdr:cNvPr>
        <xdr:cNvCxnSpPr/>
      </xdr:nvCxnSpPr>
      <xdr:spPr>
        <a:xfrm>
          <a:off x="4425950" y="97495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126492</xdr:rowOff>
    </xdr:from>
    <xdr:to>
      <xdr:col>23</xdr:col>
      <xdr:colOff>133350</xdr:colOff>
      <xdr:row>63</xdr:row>
      <xdr:rowOff>133604</xdr:rowOff>
    </xdr:to>
    <xdr:cxnSp macro="">
      <xdr:nvCxnSpPr>
        <xdr:cNvPr id="132" name="直線コネクタ 131">
          <a:extLst>
            <a:ext uri="{FF2B5EF4-FFF2-40B4-BE49-F238E27FC236}">
              <a16:creationId xmlns:a16="http://schemas.microsoft.com/office/drawing/2014/main" id="{54BBE6BD-4504-4111-A643-5F28FC4D0B9B}"/>
            </a:ext>
          </a:extLst>
        </xdr:cNvPr>
        <xdr:cNvCxnSpPr/>
      </xdr:nvCxnSpPr>
      <xdr:spPr>
        <a:xfrm>
          <a:off x="3752850" y="10362692"/>
          <a:ext cx="762000" cy="1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4D3DCCD9-5B04-4C83-B3C5-4A123EF4556E}"/>
            </a:ext>
          </a:extLst>
        </xdr:cNvPr>
        <xdr:cNvSpPr txBox="1"/>
      </xdr:nvSpPr>
      <xdr:spPr>
        <a:xfrm>
          <a:off x="4584700" y="1064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5DA7DF5C-4B58-42C8-A7E2-E477E7D70A2A}"/>
            </a:ext>
          </a:extLst>
        </xdr:cNvPr>
        <xdr:cNvSpPr/>
      </xdr:nvSpPr>
      <xdr:spPr>
        <a:xfrm>
          <a:off x="4464050" y="10675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126492</xdr:rowOff>
    </xdr:from>
    <xdr:to>
      <xdr:col>19</xdr:col>
      <xdr:colOff>133350</xdr:colOff>
      <xdr:row>64</xdr:row>
      <xdr:rowOff>68326</xdr:rowOff>
    </xdr:to>
    <xdr:cxnSp macro="">
      <xdr:nvCxnSpPr>
        <xdr:cNvPr id="135" name="直線コネクタ 134">
          <a:extLst>
            <a:ext uri="{FF2B5EF4-FFF2-40B4-BE49-F238E27FC236}">
              <a16:creationId xmlns:a16="http://schemas.microsoft.com/office/drawing/2014/main" id="{7651AF09-16C3-4109-8763-D2346FD7B65C}"/>
            </a:ext>
          </a:extLst>
        </xdr:cNvPr>
        <xdr:cNvCxnSpPr/>
      </xdr:nvCxnSpPr>
      <xdr:spPr>
        <a:xfrm flipV="1">
          <a:off x="2940050" y="10362692"/>
          <a:ext cx="8128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2DAC7DB2-193D-47D5-BCCF-70044BFD3DD5}"/>
            </a:ext>
          </a:extLst>
        </xdr:cNvPr>
        <xdr:cNvSpPr/>
      </xdr:nvSpPr>
      <xdr:spPr>
        <a:xfrm>
          <a:off x="3702050" y="105227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BD78B1AC-6879-4452-BE30-826273EB001A}"/>
            </a:ext>
          </a:extLst>
        </xdr:cNvPr>
        <xdr:cNvSpPr txBox="1"/>
      </xdr:nvSpPr>
      <xdr:spPr>
        <a:xfrm>
          <a:off x="3409950" y="10602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58674</xdr:rowOff>
    </xdr:from>
    <xdr:to>
      <xdr:col>15</xdr:col>
      <xdr:colOff>82550</xdr:colOff>
      <xdr:row>64</xdr:row>
      <xdr:rowOff>68326</xdr:rowOff>
    </xdr:to>
    <xdr:cxnSp macro="">
      <xdr:nvCxnSpPr>
        <xdr:cNvPr id="138" name="直線コネクタ 137">
          <a:extLst>
            <a:ext uri="{FF2B5EF4-FFF2-40B4-BE49-F238E27FC236}">
              <a16:creationId xmlns:a16="http://schemas.microsoft.com/office/drawing/2014/main" id="{00A8B7C0-CD70-4E0C-A465-5C1A3CD7A4D6}"/>
            </a:ext>
          </a:extLst>
        </xdr:cNvPr>
        <xdr:cNvCxnSpPr/>
      </xdr:nvCxnSpPr>
      <xdr:spPr>
        <a:xfrm>
          <a:off x="2127250" y="10625074"/>
          <a:ext cx="8128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EDD0C8CE-62CD-4423-9253-E428FD7156E3}"/>
            </a:ext>
          </a:extLst>
        </xdr:cNvPr>
        <xdr:cNvSpPr/>
      </xdr:nvSpPr>
      <xdr:spPr>
        <a:xfrm>
          <a:off x="2889250" y="107094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a:extLst>
            <a:ext uri="{FF2B5EF4-FFF2-40B4-BE49-F238E27FC236}">
              <a16:creationId xmlns:a16="http://schemas.microsoft.com/office/drawing/2014/main" id="{DFF27BBE-FFE1-4ACE-880F-530E052C785D}"/>
            </a:ext>
          </a:extLst>
        </xdr:cNvPr>
        <xdr:cNvSpPr txBox="1"/>
      </xdr:nvSpPr>
      <xdr:spPr>
        <a:xfrm>
          <a:off x="2597150" y="1078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64</xdr:row>
      <xdr:rowOff>58674</xdr:rowOff>
    </xdr:to>
    <xdr:cxnSp macro="">
      <xdr:nvCxnSpPr>
        <xdr:cNvPr id="141" name="直線コネクタ 140">
          <a:extLst>
            <a:ext uri="{FF2B5EF4-FFF2-40B4-BE49-F238E27FC236}">
              <a16:creationId xmlns:a16="http://schemas.microsoft.com/office/drawing/2014/main" id="{879AC4EB-CAEB-409A-B508-5B9F56207230}"/>
            </a:ext>
          </a:extLst>
        </xdr:cNvPr>
        <xdr:cNvCxnSpPr/>
      </xdr:nvCxnSpPr>
      <xdr:spPr>
        <a:xfrm>
          <a:off x="1333500" y="10610596"/>
          <a:ext cx="79375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FF9DFBA8-D9AB-4704-B9A9-B87BEE306C04}"/>
            </a:ext>
          </a:extLst>
        </xdr:cNvPr>
        <xdr:cNvSpPr/>
      </xdr:nvSpPr>
      <xdr:spPr>
        <a:xfrm>
          <a:off x="2095500" y="107142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a:extLst>
            <a:ext uri="{FF2B5EF4-FFF2-40B4-BE49-F238E27FC236}">
              <a16:creationId xmlns:a16="http://schemas.microsoft.com/office/drawing/2014/main" id="{AA2918D1-C841-437C-BB23-7AD478C2F941}"/>
            </a:ext>
          </a:extLst>
        </xdr:cNvPr>
        <xdr:cNvSpPr txBox="1"/>
      </xdr:nvSpPr>
      <xdr:spPr>
        <a:xfrm>
          <a:off x="1784350" y="1079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8444FDA3-5831-4BDE-B477-8D0A254AF4A3}"/>
            </a:ext>
          </a:extLst>
        </xdr:cNvPr>
        <xdr:cNvSpPr/>
      </xdr:nvSpPr>
      <xdr:spPr>
        <a:xfrm>
          <a:off x="1282700" y="106852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a:extLst>
            <a:ext uri="{FF2B5EF4-FFF2-40B4-BE49-F238E27FC236}">
              <a16:creationId xmlns:a16="http://schemas.microsoft.com/office/drawing/2014/main" id="{62D36C05-4D1E-4502-BFE4-285F25E75275}"/>
            </a:ext>
          </a:extLst>
        </xdr:cNvPr>
        <xdr:cNvSpPr txBox="1"/>
      </xdr:nvSpPr>
      <xdr:spPr>
        <a:xfrm>
          <a:off x="971550" y="1076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B476F2F-3F36-4613-AAAA-DC67B8D1F1EE}"/>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4EAD47C-E463-4969-BEC2-88C5D08D2FBA}"/>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E62112B-0C1C-4270-A7C2-6D3BFA5888EA}"/>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BFB49DC-C06A-4819-BA8E-E34F6E7E72A9}"/>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7C2AFD20-33C5-4C14-B9C6-6DD64A264493}"/>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51" name="楕円 150">
          <a:extLst>
            <a:ext uri="{FF2B5EF4-FFF2-40B4-BE49-F238E27FC236}">
              <a16:creationId xmlns:a16="http://schemas.microsoft.com/office/drawing/2014/main" id="{EE0D5EBB-29D7-49B2-9305-A0057F4B1FA2}"/>
            </a:ext>
          </a:extLst>
        </xdr:cNvPr>
        <xdr:cNvSpPr/>
      </xdr:nvSpPr>
      <xdr:spPr>
        <a:xfrm>
          <a:off x="4464050" y="104841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99331</xdr:rowOff>
    </xdr:from>
    <xdr:ext cx="762000" cy="259045"/>
    <xdr:sp macro="" textlink="">
      <xdr:nvSpPr>
        <xdr:cNvPr id="152" name="財政構造の弾力性該当値テキスト">
          <a:extLst>
            <a:ext uri="{FF2B5EF4-FFF2-40B4-BE49-F238E27FC236}">
              <a16:creationId xmlns:a16="http://schemas.microsoft.com/office/drawing/2014/main" id="{24F14B22-38D2-43FF-A265-8C5BEE097ED9}"/>
            </a:ext>
          </a:extLst>
        </xdr:cNvPr>
        <xdr:cNvSpPr txBox="1"/>
      </xdr:nvSpPr>
      <xdr:spPr>
        <a:xfrm>
          <a:off x="4584700" y="1033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75692</xdr:rowOff>
    </xdr:from>
    <xdr:to>
      <xdr:col>19</xdr:col>
      <xdr:colOff>184150</xdr:colOff>
      <xdr:row>63</xdr:row>
      <xdr:rowOff>5842</xdr:rowOff>
    </xdr:to>
    <xdr:sp macro="" textlink="">
      <xdr:nvSpPr>
        <xdr:cNvPr id="153" name="楕円 152">
          <a:extLst>
            <a:ext uri="{FF2B5EF4-FFF2-40B4-BE49-F238E27FC236}">
              <a16:creationId xmlns:a16="http://schemas.microsoft.com/office/drawing/2014/main" id="{F33240A2-436B-4476-87BC-56A6B25936A3}"/>
            </a:ext>
          </a:extLst>
        </xdr:cNvPr>
        <xdr:cNvSpPr/>
      </xdr:nvSpPr>
      <xdr:spPr>
        <a:xfrm>
          <a:off x="3702050" y="103118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16019</xdr:rowOff>
    </xdr:from>
    <xdr:ext cx="736600" cy="259045"/>
    <xdr:sp macro="" textlink="">
      <xdr:nvSpPr>
        <xdr:cNvPr id="154" name="テキスト ボックス 153">
          <a:extLst>
            <a:ext uri="{FF2B5EF4-FFF2-40B4-BE49-F238E27FC236}">
              <a16:creationId xmlns:a16="http://schemas.microsoft.com/office/drawing/2014/main" id="{2408D151-EBD7-47AE-93E6-9520F912DC20}"/>
            </a:ext>
          </a:extLst>
        </xdr:cNvPr>
        <xdr:cNvSpPr txBox="1"/>
      </xdr:nvSpPr>
      <xdr:spPr>
        <a:xfrm>
          <a:off x="3409950" y="10087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17526</xdr:rowOff>
    </xdr:from>
    <xdr:to>
      <xdr:col>15</xdr:col>
      <xdr:colOff>133350</xdr:colOff>
      <xdr:row>64</xdr:row>
      <xdr:rowOff>119126</xdr:rowOff>
    </xdr:to>
    <xdr:sp macro="" textlink="">
      <xdr:nvSpPr>
        <xdr:cNvPr id="155" name="楕円 154">
          <a:extLst>
            <a:ext uri="{FF2B5EF4-FFF2-40B4-BE49-F238E27FC236}">
              <a16:creationId xmlns:a16="http://schemas.microsoft.com/office/drawing/2014/main" id="{E69D7D70-0E8B-4F9F-AD59-7174BC9082A7}"/>
            </a:ext>
          </a:extLst>
        </xdr:cNvPr>
        <xdr:cNvSpPr/>
      </xdr:nvSpPr>
      <xdr:spPr>
        <a:xfrm>
          <a:off x="2889250" y="105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56" name="テキスト ボックス 155">
          <a:extLst>
            <a:ext uri="{FF2B5EF4-FFF2-40B4-BE49-F238E27FC236}">
              <a16:creationId xmlns:a16="http://schemas.microsoft.com/office/drawing/2014/main" id="{658ACA5C-69DF-4D12-9010-2516C882EB31}"/>
            </a:ext>
          </a:extLst>
        </xdr:cNvPr>
        <xdr:cNvSpPr txBox="1"/>
      </xdr:nvSpPr>
      <xdr:spPr>
        <a:xfrm>
          <a:off x="2597150" y="1036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7874</xdr:rowOff>
    </xdr:from>
    <xdr:to>
      <xdr:col>11</xdr:col>
      <xdr:colOff>82550</xdr:colOff>
      <xdr:row>64</xdr:row>
      <xdr:rowOff>109474</xdr:rowOff>
    </xdr:to>
    <xdr:sp macro="" textlink="">
      <xdr:nvSpPr>
        <xdr:cNvPr id="157" name="楕円 156">
          <a:extLst>
            <a:ext uri="{FF2B5EF4-FFF2-40B4-BE49-F238E27FC236}">
              <a16:creationId xmlns:a16="http://schemas.microsoft.com/office/drawing/2014/main" id="{674188D7-CF3C-4A22-A431-B3A53A8D4C72}"/>
            </a:ext>
          </a:extLst>
        </xdr:cNvPr>
        <xdr:cNvSpPr/>
      </xdr:nvSpPr>
      <xdr:spPr>
        <a:xfrm>
          <a:off x="2095500" y="105742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119651</xdr:rowOff>
    </xdr:from>
    <xdr:ext cx="762000" cy="259045"/>
    <xdr:sp macro="" textlink="">
      <xdr:nvSpPr>
        <xdr:cNvPr id="158" name="テキスト ボックス 157">
          <a:extLst>
            <a:ext uri="{FF2B5EF4-FFF2-40B4-BE49-F238E27FC236}">
              <a16:creationId xmlns:a16="http://schemas.microsoft.com/office/drawing/2014/main" id="{96BDF601-6605-485B-805C-8DFC58BFF77D}"/>
            </a:ext>
          </a:extLst>
        </xdr:cNvPr>
        <xdr:cNvSpPr txBox="1"/>
      </xdr:nvSpPr>
      <xdr:spPr>
        <a:xfrm>
          <a:off x="1784350" y="1035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9" name="楕円 158">
          <a:extLst>
            <a:ext uri="{FF2B5EF4-FFF2-40B4-BE49-F238E27FC236}">
              <a16:creationId xmlns:a16="http://schemas.microsoft.com/office/drawing/2014/main" id="{EC62F344-AB9E-4ECE-AD06-22CDD3E9E91A}"/>
            </a:ext>
          </a:extLst>
        </xdr:cNvPr>
        <xdr:cNvSpPr/>
      </xdr:nvSpPr>
      <xdr:spPr>
        <a:xfrm>
          <a:off x="1282700" y="105661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105173</xdr:rowOff>
    </xdr:from>
    <xdr:ext cx="762000" cy="259045"/>
    <xdr:sp macro="" textlink="">
      <xdr:nvSpPr>
        <xdr:cNvPr id="160" name="テキスト ボックス 159">
          <a:extLst>
            <a:ext uri="{FF2B5EF4-FFF2-40B4-BE49-F238E27FC236}">
              <a16:creationId xmlns:a16="http://schemas.microsoft.com/office/drawing/2014/main" id="{689F6206-E36D-47C1-BB34-478F60F042D1}"/>
            </a:ext>
          </a:extLst>
        </xdr:cNvPr>
        <xdr:cNvSpPr txBox="1"/>
      </xdr:nvSpPr>
      <xdr:spPr>
        <a:xfrm>
          <a:off x="971550" y="1034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8B34A925-E55D-47D4-8B59-E829F30D1E56}"/>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386B56D7-1DDF-4FC8-A033-95F7DC6BEA27}"/>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70BFD64E-4899-4C71-B250-88A754C0A02E}"/>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E6405F85-8CE5-4AE6-A43C-6C339D5FD71F}"/>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C35E6C1B-4BCB-471F-8B37-97C0E77402F1}"/>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6EF4DE75-73E6-4A06-A7DC-D0BC53C30B03}"/>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1394FD0B-7828-44C2-951E-F5E36A1CF0DC}"/>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CEB75DF6-3374-438B-AC05-896F4D809CEA}"/>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26ACDE5C-FC11-4640-A62E-AB6045475651}"/>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984B92E8-CE10-43DB-9873-292C18A34D52}"/>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3A88F5B2-63A4-41A3-8AD4-0B2196465CC4}"/>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BEB44831-7E91-4EB6-9F37-6ACBBC0318F7}"/>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AB3EEECB-540E-4BA3-9EE8-E933ED893D5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定員の適正化や行政経費の削減、事務事業の見直しに努めてきた結果、類似団体の平均を下回っている。引き続き、行財政改革を徹底し、コストの削減に努めていく。</a:t>
          </a:r>
          <a:endParaRPr lang="ja-JP" altLang="ja-JP" sz="16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42A68318-94DB-4260-892B-676A79C679FA}"/>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1BAC9CF5-DEB9-4744-B25C-CF2838E666FC}"/>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739B1DD0-8BE8-4B0A-B00D-B8CF117440C1}"/>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DA40E78E-130F-48EF-B0A5-DE70380F839A}"/>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1C4CC2E-6A57-41B6-AF96-64CA4667BF9A}"/>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785065B0-6065-480E-BD8B-B29C3361E89C}"/>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6397CEED-B243-4E02-A1C8-A7366D2BFA27}"/>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5922AFE7-D9A9-4B00-9FC7-07FBD5633DC4}"/>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F3715474-BF2E-4C90-8942-5976ECC30C4F}"/>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4AD781D4-004D-4E3F-9E24-80BB5D7470B2}"/>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CED0C604-53D0-4188-939E-94768C22FC3C}"/>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7B81528D-76A9-4DA3-BF8B-7FF34C3FECE0}"/>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8E055E00-23EB-4295-B8D6-3402D329B41D}"/>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D45238A9-32CF-4575-94C2-8FBD5C557B3E}"/>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3186EBA5-5B15-432B-8795-174E9CBC1A08}"/>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E1F5337E-E23F-4E4A-8E2A-794AE12CEE9A}"/>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38CD001E-781E-4D53-AD3E-92B89C40C09A}"/>
            </a:ext>
          </a:extLst>
        </xdr:cNvPr>
        <xdr:cNvCxnSpPr/>
      </xdr:nvCxnSpPr>
      <xdr:spPr>
        <a:xfrm flipV="1">
          <a:off x="4514850" y="13325684"/>
          <a:ext cx="0" cy="1297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ED17E847-748D-445E-9946-1127C33F5B48}"/>
            </a:ext>
          </a:extLst>
        </xdr:cNvPr>
        <xdr:cNvSpPr txBox="1"/>
      </xdr:nvSpPr>
      <xdr:spPr>
        <a:xfrm>
          <a:off x="4584700" y="1459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4CC7EE98-5745-4857-854B-841832D17883}"/>
            </a:ext>
          </a:extLst>
        </xdr:cNvPr>
        <xdr:cNvCxnSpPr/>
      </xdr:nvCxnSpPr>
      <xdr:spPr>
        <a:xfrm>
          <a:off x="4425950" y="146232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D6686640-F1AC-4000-9961-C2A3C179480E}"/>
            </a:ext>
          </a:extLst>
        </xdr:cNvPr>
        <xdr:cNvSpPr txBox="1"/>
      </xdr:nvSpPr>
      <xdr:spPr>
        <a:xfrm>
          <a:off x="4584700" y="1307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C5DED033-D254-4020-B4A9-5AFDF3EA9E95}"/>
            </a:ext>
          </a:extLst>
        </xdr:cNvPr>
        <xdr:cNvCxnSpPr/>
      </xdr:nvCxnSpPr>
      <xdr:spPr>
        <a:xfrm>
          <a:off x="4425950" y="13325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13646</xdr:rowOff>
    </xdr:from>
    <xdr:to>
      <xdr:col>23</xdr:col>
      <xdr:colOff>133350</xdr:colOff>
      <xdr:row>83</xdr:row>
      <xdr:rowOff>140046</xdr:rowOff>
    </xdr:to>
    <xdr:cxnSp macro="">
      <xdr:nvCxnSpPr>
        <xdr:cNvPr id="195" name="直線コネクタ 194">
          <a:extLst>
            <a:ext uri="{FF2B5EF4-FFF2-40B4-BE49-F238E27FC236}">
              <a16:creationId xmlns:a16="http://schemas.microsoft.com/office/drawing/2014/main" id="{8C92B479-0ADD-4752-84FB-7288EDE9352D}"/>
            </a:ext>
          </a:extLst>
        </xdr:cNvPr>
        <xdr:cNvCxnSpPr/>
      </xdr:nvCxnSpPr>
      <xdr:spPr>
        <a:xfrm>
          <a:off x="3752850" y="13716946"/>
          <a:ext cx="762000" cy="12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a:extLst>
            <a:ext uri="{FF2B5EF4-FFF2-40B4-BE49-F238E27FC236}">
              <a16:creationId xmlns:a16="http://schemas.microsoft.com/office/drawing/2014/main" id="{ECFD39E7-9085-4D17-8B05-6649DA3141AA}"/>
            </a:ext>
          </a:extLst>
        </xdr:cNvPr>
        <xdr:cNvSpPr txBox="1"/>
      </xdr:nvSpPr>
      <xdr:spPr>
        <a:xfrm>
          <a:off x="4584700" y="1383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89808F27-B224-41F1-B182-BDDC9920D5BD}"/>
            </a:ext>
          </a:extLst>
        </xdr:cNvPr>
        <xdr:cNvSpPr/>
      </xdr:nvSpPr>
      <xdr:spPr>
        <a:xfrm>
          <a:off x="4464050" y="138673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148504</xdr:rowOff>
    </xdr:from>
    <xdr:to>
      <xdr:col>19</xdr:col>
      <xdr:colOff>133350</xdr:colOff>
      <xdr:row>83</xdr:row>
      <xdr:rowOff>13646</xdr:rowOff>
    </xdr:to>
    <xdr:cxnSp macro="">
      <xdr:nvCxnSpPr>
        <xdr:cNvPr id="198" name="直線コネクタ 197">
          <a:extLst>
            <a:ext uri="{FF2B5EF4-FFF2-40B4-BE49-F238E27FC236}">
              <a16:creationId xmlns:a16="http://schemas.microsoft.com/office/drawing/2014/main" id="{55972DC1-C924-4393-B1E4-2550F527164C}"/>
            </a:ext>
          </a:extLst>
        </xdr:cNvPr>
        <xdr:cNvCxnSpPr/>
      </xdr:nvCxnSpPr>
      <xdr:spPr>
        <a:xfrm>
          <a:off x="2940050" y="13521604"/>
          <a:ext cx="812800" cy="19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7C757F54-72D5-4C79-9DB1-0D5C01813768}"/>
            </a:ext>
          </a:extLst>
        </xdr:cNvPr>
        <xdr:cNvSpPr/>
      </xdr:nvSpPr>
      <xdr:spPr>
        <a:xfrm>
          <a:off x="3702050" y="137735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a:extLst>
            <a:ext uri="{FF2B5EF4-FFF2-40B4-BE49-F238E27FC236}">
              <a16:creationId xmlns:a16="http://schemas.microsoft.com/office/drawing/2014/main" id="{F4DEBFDE-8C53-4EB2-9151-C68CAACA3E22}"/>
            </a:ext>
          </a:extLst>
        </xdr:cNvPr>
        <xdr:cNvSpPr txBox="1"/>
      </xdr:nvSpPr>
      <xdr:spPr>
        <a:xfrm>
          <a:off x="3409950" y="13859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137271</xdr:rowOff>
    </xdr:from>
    <xdr:to>
      <xdr:col>15</xdr:col>
      <xdr:colOff>82550</xdr:colOff>
      <xdr:row>81</xdr:row>
      <xdr:rowOff>148504</xdr:rowOff>
    </xdr:to>
    <xdr:cxnSp macro="">
      <xdr:nvCxnSpPr>
        <xdr:cNvPr id="201" name="直線コネクタ 200">
          <a:extLst>
            <a:ext uri="{FF2B5EF4-FFF2-40B4-BE49-F238E27FC236}">
              <a16:creationId xmlns:a16="http://schemas.microsoft.com/office/drawing/2014/main" id="{8767965D-B1A0-4F6E-8AF0-8928421814E8}"/>
            </a:ext>
          </a:extLst>
        </xdr:cNvPr>
        <xdr:cNvCxnSpPr/>
      </xdr:nvCxnSpPr>
      <xdr:spPr>
        <a:xfrm>
          <a:off x="2127250" y="13345271"/>
          <a:ext cx="812800" cy="17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79E12AB3-BE40-414F-B4AC-60B400F3010A}"/>
            </a:ext>
          </a:extLst>
        </xdr:cNvPr>
        <xdr:cNvSpPr/>
      </xdr:nvSpPr>
      <xdr:spPr>
        <a:xfrm>
          <a:off x="2889250" y="136189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a:extLst>
            <a:ext uri="{FF2B5EF4-FFF2-40B4-BE49-F238E27FC236}">
              <a16:creationId xmlns:a16="http://schemas.microsoft.com/office/drawing/2014/main" id="{606DC5B5-BD66-41F4-BA02-21B4BDB9BB52}"/>
            </a:ext>
          </a:extLst>
        </xdr:cNvPr>
        <xdr:cNvSpPr txBox="1"/>
      </xdr:nvSpPr>
      <xdr:spPr>
        <a:xfrm>
          <a:off x="2597150" y="137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47306</xdr:rowOff>
    </xdr:from>
    <xdr:to>
      <xdr:col>11</xdr:col>
      <xdr:colOff>31750</xdr:colOff>
      <xdr:row>80</xdr:row>
      <xdr:rowOff>137271</xdr:rowOff>
    </xdr:to>
    <xdr:cxnSp macro="">
      <xdr:nvCxnSpPr>
        <xdr:cNvPr id="204" name="直線コネクタ 203">
          <a:extLst>
            <a:ext uri="{FF2B5EF4-FFF2-40B4-BE49-F238E27FC236}">
              <a16:creationId xmlns:a16="http://schemas.microsoft.com/office/drawing/2014/main" id="{3030D6D1-781F-473F-8D0A-338D11B352B3}"/>
            </a:ext>
          </a:extLst>
        </xdr:cNvPr>
        <xdr:cNvCxnSpPr/>
      </xdr:nvCxnSpPr>
      <xdr:spPr>
        <a:xfrm>
          <a:off x="1333500" y="13255306"/>
          <a:ext cx="793750" cy="8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01422486-51E2-483C-A028-A93731B2C8B3}"/>
            </a:ext>
          </a:extLst>
        </xdr:cNvPr>
        <xdr:cNvSpPr/>
      </xdr:nvSpPr>
      <xdr:spPr>
        <a:xfrm>
          <a:off x="2095500" y="134617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a:extLst>
            <a:ext uri="{FF2B5EF4-FFF2-40B4-BE49-F238E27FC236}">
              <a16:creationId xmlns:a16="http://schemas.microsoft.com/office/drawing/2014/main" id="{80B4EB7E-1E00-443C-8CEA-9ADB30CFBA68}"/>
            </a:ext>
          </a:extLst>
        </xdr:cNvPr>
        <xdr:cNvSpPr txBox="1"/>
      </xdr:nvSpPr>
      <xdr:spPr>
        <a:xfrm>
          <a:off x="1784350" y="1354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887E39BE-8E5C-4ED9-9E85-1298C8F1AFB3}"/>
            </a:ext>
          </a:extLst>
        </xdr:cNvPr>
        <xdr:cNvSpPr/>
      </xdr:nvSpPr>
      <xdr:spPr>
        <a:xfrm>
          <a:off x="1282700" y="134100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88359C30-7056-4653-9D7C-63A9F14EB2F3}"/>
            </a:ext>
          </a:extLst>
        </xdr:cNvPr>
        <xdr:cNvSpPr txBox="1"/>
      </xdr:nvSpPr>
      <xdr:spPr>
        <a:xfrm>
          <a:off x="971550" y="134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3EA6015-5898-4469-9523-FFB7AFBA232B}"/>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AFC4F91-1BBF-4AE9-9610-21DD032795C6}"/>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1BA098C-6323-4FF4-9B47-73038BED71CC}"/>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82E92FD-5029-45EC-AC8B-B7F8917DA40E}"/>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631FA765-8B40-4C2C-B974-D4C014C8B806}"/>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89246</xdr:rowOff>
    </xdr:from>
    <xdr:to>
      <xdr:col>23</xdr:col>
      <xdr:colOff>184150</xdr:colOff>
      <xdr:row>84</xdr:row>
      <xdr:rowOff>19396</xdr:rowOff>
    </xdr:to>
    <xdr:sp macro="" textlink="">
      <xdr:nvSpPr>
        <xdr:cNvPr id="214" name="楕円 213">
          <a:extLst>
            <a:ext uri="{FF2B5EF4-FFF2-40B4-BE49-F238E27FC236}">
              <a16:creationId xmlns:a16="http://schemas.microsoft.com/office/drawing/2014/main" id="{972433DA-8EEC-49B0-BFF4-8C0A4F8B9F68}"/>
            </a:ext>
          </a:extLst>
        </xdr:cNvPr>
        <xdr:cNvSpPr/>
      </xdr:nvSpPr>
      <xdr:spPr>
        <a:xfrm>
          <a:off x="4464050" y="137925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105773</xdr:rowOff>
    </xdr:from>
    <xdr:ext cx="762000" cy="259045"/>
    <xdr:sp macro="" textlink="">
      <xdr:nvSpPr>
        <xdr:cNvPr id="215" name="人件費・物件費等の状況該当値テキスト">
          <a:extLst>
            <a:ext uri="{FF2B5EF4-FFF2-40B4-BE49-F238E27FC236}">
              <a16:creationId xmlns:a16="http://schemas.microsoft.com/office/drawing/2014/main" id="{DA181980-D606-411E-97A3-DD2AFE43B3B2}"/>
            </a:ext>
          </a:extLst>
        </xdr:cNvPr>
        <xdr:cNvSpPr txBox="1"/>
      </xdr:nvSpPr>
      <xdr:spPr>
        <a:xfrm>
          <a:off x="4584700" y="136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134296</xdr:rowOff>
    </xdr:from>
    <xdr:to>
      <xdr:col>19</xdr:col>
      <xdr:colOff>184150</xdr:colOff>
      <xdr:row>83</xdr:row>
      <xdr:rowOff>64446</xdr:rowOff>
    </xdr:to>
    <xdr:sp macro="" textlink="">
      <xdr:nvSpPr>
        <xdr:cNvPr id="216" name="楕円 215">
          <a:extLst>
            <a:ext uri="{FF2B5EF4-FFF2-40B4-BE49-F238E27FC236}">
              <a16:creationId xmlns:a16="http://schemas.microsoft.com/office/drawing/2014/main" id="{5268FE78-7023-4B13-AE35-01E3E1EC1504}"/>
            </a:ext>
          </a:extLst>
        </xdr:cNvPr>
        <xdr:cNvSpPr/>
      </xdr:nvSpPr>
      <xdr:spPr>
        <a:xfrm>
          <a:off x="3702050" y="136724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74623</xdr:rowOff>
    </xdr:from>
    <xdr:ext cx="736600" cy="259045"/>
    <xdr:sp macro="" textlink="">
      <xdr:nvSpPr>
        <xdr:cNvPr id="217" name="テキスト ボックス 216">
          <a:extLst>
            <a:ext uri="{FF2B5EF4-FFF2-40B4-BE49-F238E27FC236}">
              <a16:creationId xmlns:a16="http://schemas.microsoft.com/office/drawing/2014/main" id="{D0FDF748-FB13-43CB-8FB3-2F254340DCD4}"/>
            </a:ext>
          </a:extLst>
        </xdr:cNvPr>
        <xdr:cNvSpPr txBox="1"/>
      </xdr:nvSpPr>
      <xdr:spPr>
        <a:xfrm>
          <a:off x="3409950" y="13447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97704</xdr:rowOff>
    </xdr:from>
    <xdr:to>
      <xdr:col>15</xdr:col>
      <xdr:colOff>133350</xdr:colOff>
      <xdr:row>82</xdr:row>
      <xdr:rowOff>27854</xdr:rowOff>
    </xdr:to>
    <xdr:sp macro="" textlink="">
      <xdr:nvSpPr>
        <xdr:cNvPr id="218" name="楕円 217">
          <a:extLst>
            <a:ext uri="{FF2B5EF4-FFF2-40B4-BE49-F238E27FC236}">
              <a16:creationId xmlns:a16="http://schemas.microsoft.com/office/drawing/2014/main" id="{2AC4EF87-C4A6-4C1E-B6CB-BC68E35B1638}"/>
            </a:ext>
          </a:extLst>
        </xdr:cNvPr>
        <xdr:cNvSpPr/>
      </xdr:nvSpPr>
      <xdr:spPr>
        <a:xfrm>
          <a:off x="2889250" y="134708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38031</xdr:rowOff>
    </xdr:from>
    <xdr:ext cx="762000" cy="259045"/>
    <xdr:sp macro="" textlink="">
      <xdr:nvSpPr>
        <xdr:cNvPr id="219" name="テキスト ボックス 218">
          <a:extLst>
            <a:ext uri="{FF2B5EF4-FFF2-40B4-BE49-F238E27FC236}">
              <a16:creationId xmlns:a16="http://schemas.microsoft.com/office/drawing/2014/main" id="{1F762A41-245E-47B7-A8FC-0AD32F52573F}"/>
            </a:ext>
          </a:extLst>
        </xdr:cNvPr>
        <xdr:cNvSpPr txBox="1"/>
      </xdr:nvSpPr>
      <xdr:spPr>
        <a:xfrm>
          <a:off x="2597150" y="1324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86471</xdr:rowOff>
    </xdr:from>
    <xdr:to>
      <xdr:col>11</xdr:col>
      <xdr:colOff>82550</xdr:colOff>
      <xdr:row>81</xdr:row>
      <xdr:rowOff>16621</xdr:rowOff>
    </xdr:to>
    <xdr:sp macro="" textlink="">
      <xdr:nvSpPr>
        <xdr:cNvPr id="220" name="楕円 219">
          <a:extLst>
            <a:ext uri="{FF2B5EF4-FFF2-40B4-BE49-F238E27FC236}">
              <a16:creationId xmlns:a16="http://schemas.microsoft.com/office/drawing/2014/main" id="{399E5239-CBF1-466A-B332-75670C04BCC4}"/>
            </a:ext>
          </a:extLst>
        </xdr:cNvPr>
        <xdr:cNvSpPr/>
      </xdr:nvSpPr>
      <xdr:spPr>
        <a:xfrm>
          <a:off x="2095500" y="132944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26798</xdr:rowOff>
    </xdr:from>
    <xdr:ext cx="762000" cy="259045"/>
    <xdr:sp macro="" textlink="">
      <xdr:nvSpPr>
        <xdr:cNvPr id="221" name="テキスト ボックス 220">
          <a:extLst>
            <a:ext uri="{FF2B5EF4-FFF2-40B4-BE49-F238E27FC236}">
              <a16:creationId xmlns:a16="http://schemas.microsoft.com/office/drawing/2014/main" id="{14C44BDF-1F9B-4E03-80B3-78C916CD83DB}"/>
            </a:ext>
          </a:extLst>
        </xdr:cNvPr>
        <xdr:cNvSpPr txBox="1"/>
      </xdr:nvSpPr>
      <xdr:spPr>
        <a:xfrm>
          <a:off x="1784350" y="1306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167956</xdr:rowOff>
    </xdr:from>
    <xdr:to>
      <xdr:col>7</xdr:col>
      <xdr:colOff>31750</xdr:colOff>
      <xdr:row>80</xdr:row>
      <xdr:rowOff>98106</xdr:rowOff>
    </xdr:to>
    <xdr:sp macro="" textlink="">
      <xdr:nvSpPr>
        <xdr:cNvPr id="222" name="楕円 221">
          <a:extLst>
            <a:ext uri="{FF2B5EF4-FFF2-40B4-BE49-F238E27FC236}">
              <a16:creationId xmlns:a16="http://schemas.microsoft.com/office/drawing/2014/main" id="{2BB767B6-CB2E-4009-88B7-19BA594C6A11}"/>
            </a:ext>
          </a:extLst>
        </xdr:cNvPr>
        <xdr:cNvSpPr/>
      </xdr:nvSpPr>
      <xdr:spPr>
        <a:xfrm>
          <a:off x="1282700" y="132108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108283</xdr:rowOff>
    </xdr:from>
    <xdr:ext cx="762000" cy="259045"/>
    <xdr:sp macro="" textlink="">
      <xdr:nvSpPr>
        <xdr:cNvPr id="223" name="テキスト ボックス 222">
          <a:extLst>
            <a:ext uri="{FF2B5EF4-FFF2-40B4-BE49-F238E27FC236}">
              <a16:creationId xmlns:a16="http://schemas.microsoft.com/office/drawing/2014/main" id="{170122E7-FB7E-4AC7-BB3D-175062BD7AB2}"/>
            </a:ext>
          </a:extLst>
        </xdr:cNvPr>
        <xdr:cNvSpPr txBox="1"/>
      </xdr:nvSpPr>
      <xdr:spPr>
        <a:xfrm>
          <a:off x="971550" y="129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DBC9476D-AABD-4F05-BCBF-84EE7C086A5B}"/>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C55FC6C9-83FB-4CED-B1C7-4BAB72BDB6BB}"/>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7478AFB5-A9FB-4807-8111-31968468B528}"/>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5770CFA-60DA-4442-8F96-767D1BD5B0F6}"/>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6A33D14D-BE1C-4620-8C73-BDE3167AE776}"/>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5141641B-D0EB-48E2-AEFD-63CF1F55DADD}"/>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C7DCA07-6CC1-48BB-8FAD-3F792566071A}"/>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841802A3-F483-414D-A834-04CFEB5BE46B}"/>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693DF752-73C0-4954-9D97-E1537E84DEA2}"/>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BDDF4791-80A4-424E-BD67-B8C6B091FFCC}"/>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4D697BF6-AB6A-4608-813E-93493BC58CE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B6A9BE-8621-47D6-AB28-B235C973B13C}"/>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9A30CB28-437B-4C15-A079-54476B4D210B}"/>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国家公務員及び類似団体の平均とほぼ同水準である。引き続き、人事院勧告準拠を基本とし、適正な給与制度運用に努めていく。</a:t>
          </a:r>
          <a:endParaRPr lang="ja-JP" altLang="ja-JP" sz="16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F3B4B074-F73A-4EF1-B78B-450FE4746E04}"/>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4795ED3E-97BE-4B3A-A3A2-F5BF6C61D78E}"/>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CB72D81B-2396-47D7-B4DB-A0593C98EF59}"/>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F2BECD5B-AB54-4AB3-BE51-B7E9AC12A377}"/>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BD688C21-984F-4356-827F-969B669CA113}"/>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C83D9A3D-9224-48C6-BD57-4EAE310D181E}"/>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DFF27526-16EB-49FC-AFA3-E58325CB0816}"/>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EF7A93FA-5EDB-4295-940A-A2F33BA5091D}"/>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FDF65F63-57F1-496C-B924-D936EFE283A0}"/>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EED861EB-D5DD-48B9-A088-C6E8A853A563}"/>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AE941F2C-0BA3-4A10-8743-70494B9259B9}"/>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EF926B4A-FC5D-4828-8498-68A761AEAF64}"/>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A56411-3076-4568-9C84-C4AE5CEADCD4}"/>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B808D253-064A-40F6-A1D9-0BB803D3F813}"/>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5271A664-DAEF-4202-A0D2-556F9CE5E6E1}"/>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D92F04F4-24F9-45DE-A648-DF39D386DE4E}"/>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B7413F1D-B357-4059-B3C8-BD67D90BA46F}"/>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4B4A5A0E-BD37-48C0-B703-A93CC8A14DF7}"/>
            </a:ext>
          </a:extLst>
        </xdr:cNvPr>
        <xdr:cNvCxnSpPr/>
      </xdr:nvCxnSpPr>
      <xdr:spPr>
        <a:xfrm flipV="1">
          <a:off x="15474950" y="13252450"/>
          <a:ext cx="0" cy="1528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D2028AAD-6918-4F35-BC0B-7C59E1B19F55}"/>
            </a:ext>
          </a:extLst>
        </xdr:cNvPr>
        <xdr:cNvSpPr txBox="1"/>
      </xdr:nvSpPr>
      <xdr:spPr>
        <a:xfrm>
          <a:off x="15563850" y="147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39044481-6E0A-4F69-B02D-E70791582F6D}"/>
            </a:ext>
          </a:extLst>
        </xdr:cNvPr>
        <xdr:cNvCxnSpPr/>
      </xdr:nvCxnSpPr>
      <xdr:spPr>
        <a:xfrm>
          <a:off x="15405100" y="147809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5C0B657F-68A0-4188-AF4F-A9C0095A0E31}"/>
            </a:ext>
          </a:extLst>
        </xdr:cNvPr>
        <xdr:cNvSpPr txBox="1"/>
      </xdr:nvSpPr>
      <xdr:spPr>
        <a:xfrm>
          <a:off x="1556385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CBE68F68-E365-4512-8CAB-2B06A6E4795F}"/>
            </a:ext>
          </a:extLst>
        </xdr:cNvPr>
        <xdr:cNvCxnSpPr/>
      </xdr:nvCxnSpPr>
      <xdr:spPr>
        <a:xfrm>
          <a:off x="15405100" y="1325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117929</xdr:rowOff>
    </xdr:to>
    <xdr:cxnSp macro="">
      <xdr:nvCxnSpPr>
        <xdr:cNvPr id="259" name="直線コネクタ 258">
          <a:extLst>
            <a:ext uri="{FF2B5EF4-FFF2-40B4-BE49-F238E27FC236}">
              <a16:creationId xmlns:a16="http://schemas.microsoft.com/office/drawing/2014/main" id="{CC3F6A4F-4F7E-4F17-8CF6-EDDAE082AB67}"/>
            </a:ext>
          </a:extLst>
        </xdr:cNvPr>
        <xdr:cNvCxnSpPr/>
      </xdr:nvCxnSpPr>
      <xdr:spPr>
        <a:xfrm>
          <a:off x="14712950" y="14134193"/>
          <a:ext cx="762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F150E2BE-33BC-47C1-98B4-4FE9242204C7}"/>
            </a:ext>
          </a:extLst>
        </xdr:cNvPr>
        <xdr:cNvSpPr txBox="1"/>
      </xdr:nvSpPr>
      <xdr:spPr>
        <a:xfrm>
          <a:off x="15563850" y="13934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3548986A-36C4-4F84-A588-3391345024E3}"/>
            </a:ext>
          </a:extLst>
        </xdr:cNvPr>
        <xdr:cNvSpPr/>
      </xdr:nvSpPr>
      <xdr:spPr>
        <a:xfrm>
          <a:off x="15430500" y="1408339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100693</xdr:rowOff>
    </xdr:to>
    <xdr:cxnSp macro="">
      <xdr:nvCxnSpPr>
        <xdr:cNvPr id="262" name="直線コネクタ 261">
          <a:extLst>
            <a:ext uri="{FF2B5EF4-FFF2-40B4-BE49-F238E27FC236}">
              <a16:creationId xmlns:a16="http://schemas.microsoft.com/office/drawing/2014/main" id="{D1C3C7A9-AB40-4A6E-BD00-DC79566D58A9}"/>
            </a:ext>
          </a:extLst>
        </xdr:cNvPr>
        <xdr:cNvCxnSpPr/>
      </xdr:nvCxnSpPr>
      <xdr:spPr>
        <a:xfrm>
          <a:off x="13906500" y="1413419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A93F613F-B7DF-4FE4-8DF7-0F9F1CD38357}"/>
            </a:ext>
          </a:extLst>
        </xdr:cNvPr>
        <xdr:cNvSpPr/>
      </xdr:nvSpPr>
      <xdr:spPr>
        <a:xfrm>
          <a:off x="14668500" y="14135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a:extLst>
            <a:ext uri="{FF2B5EF4-FFF2-40B4-BE49-F238E27FC236}">
              <a16:creationId xmlns:a16="http://schemas.microsoft.com/office/drawing/2014/main" id="{5799D037-6432-4BEA-9711-AC8AAB9C77CF}"/>
            </a:ext>
          </a:extLst>
        </xdr:cNvPr>
        <xdr:cNvSpPr txBox="1"/>
      </xdr:nvSpPr>
      <xdr:spPr>
        <a:xfrm>
          <a:off x="14370050" y="1421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100693</xdr:rowOff>
    </xdr:to>
    <xdr:cxnSp macro="">
      <xdr:nvCxnSpPr>
        <xdr:cNvPr id="265" name="直線コネクタ 264">
          <a:extLst>
            <a:ext uri="{FF2B5EF4-FFF2-40B4-BE49-F238E27FC236}">
              <a16:creationId xmlns:a16="http://schemas.microsoft.com/office/drawing/2014/main" id="{FE64A842-F337-41E6-AA85-F7FBBBC2FC2F}"/>
            </a:ext>
          </a:extLst>
        </xdr:cNvPr>
        <xdr:cNvCxnSpPr/>
      </xdr:nvCxnSpPr>
      <xdr:spPr>
        <a:xfrm>
          <a:off x="13106400" y="14116957"/>
          <a:ext cx="8001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B4E2C312-F1DF-4B37-A056-E2E869865C2B}"/>
            </a:ext>
          </a:extLst>
        </xdr:cNvPr>
        <xdr:cNvSpPr/>
      </xdr:nvSpPr>
      <xdr:spPr>
        <a:xfrm>
          <a:off x="13868400" y="141695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8D0029D6-275D-4F6D-9393-22B10D04BE29}"/>
            </a:ext>
          </a:extLst>
        </xdr:cNvPr>
        <xdr:cNvSpPr txBox="1"/>
      </xdr:nvSpPr>
      <xdr:spPr>
        <a:xfrm>
          <a:off x="13557250" y="1424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100693</xdr:rowOff>
    </xdr:to>
    <xdr:cxnSp macro="">
      <xdr:nvCxnSpPr>
        <xdr:cNvPr id="268" name="直線コネクタ 267">
          <a:extLst>
            <a:ext uri="{FF2B5EF4-FFF2-40B4-BE49-F238E27FC236}">
              <a16:creationId xmlns:a16="http://schemas.microsoft.com/office/drawing/2014/main" id="{5068F07B-F97F-4FD2-B432-9151747CC929}"/>
            </a:ext>
          </a:extLst>
        </xdr:cNvPr>
        <xdr:cNvCxnSpPr/>
      </xdr:nvCxnSpPr>
      <xdr:spPr>
        <a:xfrm flipV="1">
          <a:off x="12293600" y="14116957"/>
          <a:ext cx="8128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452651F4-C9DD-4471-A5B4-2846F2B5625A}"/>
            </a:ext>
          </a:extLst>
        </xdr:cNvPr>
        <xdr:cNvSpPr/>
      </xdr:nvSpPr>
      <xdr:spPr>
        <a:xfrm>
          <a:off x="13055600" y="1418680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a:extLst>
            <a:ext uri="{FF2B5EF4-FFF2-40B4-BE49-F238E27FC236}">
              <a16:creationId xmlns:a16="http://schemas.microsoft.com/office/drawing/2014/main" id="{28BCCD2E-66A2-4C95-A3E8-E8261486A9C5}"/>
            </a:ext>
          </a:extLst>
        </xdr:cNvPr>
        <xdr:cNvSpPr txBox="1"/>
      </xdr:nvSpPr>
      <xdr:spPr>
        <a:xfrm>
          <a:off x="12763500" y="1426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EAADBA72-9148-4B8D-A3F3-3CE12FA93892}"/>
            </a:ext>
          </a:extLst>
        </xdr:cNvPr>
        <xdr:cNvSpPr/>
      </xdr:nvSpPr>
      <xdr:spPr>
        <a:xfrm>
          <a:off x="12242800" y="1421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E3E13D42-AE32-41A5-B653-D1736C75E377}"/>
            </a:ext>
          </a:extLst>
        </xdr:cNvPr>
        <xdr:cNvSpPr txBox="1"/>
      </xdr:nvSpPr>
      <xdr:spPr>
        <a:xfrm>
          <a:off x="11950700" y="1430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1B98A48-16B2-472A-AE79-D940C04B13AB}"/>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D100420-81EA-42BF-81BE-931B9545D44F}"/>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45A46EB-5FB3-4A39-B729-E07EA695C9C7}"/>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E8803991-365B-4D42-80BF-65D932CE5B19}"/>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DF001A1C-FE1E-4823-BF64-63B80CC989B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8" name="楕円 277">
          <a:extLst>
            <a:ext uri="{FF2B5EF4-FFF2-40B4-BE49-F238E27FC236}">
              <a16:creationId xmlns:a16="http://schemas.microsoft.com/office/drawing/2014/main" id="{9CF5298B-7DE0-4D4D-92B4-0A0FAF625143}"/>
            </a:ext>
          </a:extLst>
        </xdr:cNvPr>
        <xdr:cNvSpPr/>
      </xdr:nvSpPr>
      <xdr:spPr>
        <a:xfrm>
          <a:off x="15430500" y="1410062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9" name="給与水準   （国との比較）該当値テキスト">
          <a:extLst>
            <a:ext uri="{FF2B5EF4-FFF2-40B4-BE49-F238E27FC236}">
              <a16:creationId xmlns:a16="http://schemas.microsoft.com/office/drawing/2014/main" id="{FAC1BBF5-49A2-47F9-8DF6-3F53B09D91D7}"/>
            </a:ext>
          </a:extLst>
        </xdr:cNvPr>
        <xdr:cNvSpPr txBox="1"/>
      </xdr:nvSpPr>
      <xdr:spPr>
        <a:xfrm>
          <a:off x="15563850" y="1407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0" name="楕円 279">
          <a:extLst>
            <a:ext uri="{FF2B5EF4-FFF2-40B4-BE49-F238E27FC236}">
              <a16:creationId xmlns:a16="http://schemas.microsoft.com/office/drawing/2014/main" id="{0E74C0EC-AFA3-4818-8C5A-646A86EDEC91}"/>
            </a:ext>
          </a:extLst>
        </xdr:cNvPr>
        <xdr:cNvSpPr/>
      </xdr:nvSpPr>
      <xdr:spPr>
        <a:xfrm>
          <a:off x="14668500" y="1408339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1" name="テキスト ボックス 280">
          <a:extLst>
            <a:ext uri="{FF2B5EF4-FFF2-40B4-BE49-F238E27FC236}">
              <a16:creationId xmlns:a16="http://schemas.microsoft.com/office/drawing/2014/main" id="{C554F4CF-3C5C-45C7-BB53-56471626652A}"/>
            </a:ext>
          </a:extLst>
        </xdr:cNvPr>
        <xdr:cNvSpPr txBox="1"/>
      </xdr:nvSpPr>
      <xdr:spPr>
        <a:xfrm>
          <a:off x="14370050" y="13864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2" name="楕円 281">
          <a:extLst>
            <a:ext uri="{FF2B5EF4-FFF2-40B4-BE49-F238E27FC236}">
              <a16:creationId xmlns:a16="http://schemas.microsoft.com/office/drawing/2014/main" id="{39DDC896-1605-4505-B63B-DC6CDB7E1B17}"/>
            </a:ext>
          </a:extLst>
        </xdr:cNvPr>
        <xdr:cNvSpPr/>
      </xdr:nvSpPr>
      <xdr:spPr>
        <a:xfrm>
          <a:off x="13868400" y="140833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3" name="テキスト ボックス 282">
          <a:extLst>
            <a:ext uri="{FF2B5EF4-FFF2-40B4-BE49-F238E27FC236}">
              <a16:creationId xmlns:a16="http://schemas.microsoft.com/office/drawing/2014/main" id="{41CED1BD-794B-4925-BF46-F97F75793B89}"/>
            </a:ext>
          </a:extLst>
        </xdr:cNvPr>
        <xdr:cNvSpPr txBox="1"/>
      </xdr:nvSpPr>
      <xdr:spPr>
        <a:xfrm>
          <a:off x="13557250" y="138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4" name="楕円 283">
          <a:extLst>
            <a:ext uri="{FF2B5EF4-FFF2-40B4-BE49-F238E27FC236}">
              <a16:creationId xmlns:a16="http://schemas.microsoft.com/office/drawing/2014/main" id="{88A3D55C-0BDA-4F83-8667-A4C005D4E528}"/>
            </a:ext>
          </a:extLst>
        </xdr:cNvPr>
        <xdr:cNvSpPr/>
      </xdr:nvSpPr>
      <xdr:spPr>
        <a:xfrm>
          <a:off x="13055600" y="14066157"/>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5" name="テキスト ボックス 284">
          <a:extLst>
            <a:ext uri="{FF2B5EF4-FFF2-40B4-BE49-F238E27FC236}">
              <a16:creationId xmlns:a16="http://schemas.microsoft.com/office/drawing/2014/main" id="{A7D05DE4-EABA-4467-B271-06CD28488B6E}"/>
            </a:ext>
          </a:extLst>
        </xdr:cNvPr>
        <xdr:cNvSpPr txBox="1"/>
      </xdr:nvSpPr>
      <xdr:spPr>
        <a:xfrm>
          <a:off x="127635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6" name="楕円 285">
          <a:extLst>
            <a:ext uri="{FF2B5EF4-FFF2-40B4-BE49-F238E27FC236}">
              <a16:creationId xmlns:a16="http://schemas.microsoft.com/office/drawing/2014/main" id="{F3CF81F6-E6DD-4CD8-9E62-6369AA75C7EA}"/>
            </a:ext>
          </a:extLst>
        </xdr:cNvPr>
        <xdr:cNvSpPr/>
      </xdr:nvSpPr>
      <xdr:spPr>
        <a:xfrm>
          <a:off x="12242800" y="1408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7" name="テキスト ボックス 286">
          <a:extLst>
            <a:ext uri="{FF2B5EF4-FFF2-40B4-BE49-F238E27FC236}">
              <a16:creationId xmlns:a16="http://schemas.microsoft.com/office/drawing/2014/main" id="{BBC1263E-F276-403F-9A05-EBDD92E7063A}"/>
            </a:ext>
          </a:extLst>
        </xdr:cNvPr>
        <xdr:cNvSpPr txBox="1"/>
      </xdr:nvSpPr>
      <xdr:spPr>
        <a:xfrm>
          <a:off x="11950700" y="138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CF2EC8CE-FDF8-48D9-837F-E3D25418069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A894433-2385-483F-BEDD-67C0B1B96B81}"/>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32C54D8D-03B0-46D0-BDFE-0F4A4E2B538A}"/>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53D12DAE-F58B-41A6-B914-BB2F9BE2919F}"/>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42E2DA1F-28CA-4FEC-BED2-EA6D9C50064A}"/>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2505D54C-FCCE-4D35-BC73-0E78878A01DF}"/>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76C26737-B9A9-4B40-8DF8-6605C46EA8C6}"/>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5E2F7EF4-FDAE-432C-AC4B-0296B38D8C15}"/>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F389E540-7DCE-4B77-AA8F-47C29C4BC0C2}"/>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E92FB51F-BD67-4C05-987E-4B3BB615F093}"/>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F8D61DAA-A584-4BA0-A263-3060652C90C9}"/>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1AE5FF2C-FE20-4535-8558-E2CC4A84611C}"/>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F9B17B63-0F8D-4DAF-89B8-7C665C5DD4CF}"/>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組織の簡素化や民間委託化の推進等により定員の適正化に努めてきた結果、類似団体の平均を大きく下回っている。今後も事務事業の見直し等により、職員定数の適正化に努めていく。</a:t>
          </a:r>
          <a:endParaRPr lang="ja-JP" altLang="ja-JP" sz="16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558E89DC-ABF9-439E-BE38-2CFB9242D102}"/>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67FE3114-D7C5-47A4-B048-415160D4346E}"/>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F8EAC29A-A8E2-4BD0-90CF-800A56329C79}"/>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D61449F9-259D-44FA-9C5E-C89D17289047}"/>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24A10606-487E-47E8-88FC-FB9D2FFA2EEE}"/>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732D8444-1CC1-42BF-9264-4F8E7DE68E19}"/>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D60208A0-99FC-47EB-AFF4-F66FE1F93A23}"/>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B1059315-56EA-43AD-8264-0594D8193D4A}"/>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D9ED43EE-5AFD-4027-A21A-34959AC42F6B}"/>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C9EE9B0-6615-4FD1-A67E-A0D16E01DD16}"/>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EC429247-7CF4-41E8-BD78-C32124D9E670}"/>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D251F21E-6C7C-4ACB-9AE5-9B47FD1AF62D}"/>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7DBE3B02-E930-41E7-B788-81367948E570}"/>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9FA8AFCD-98CF-40CF-A2FB-84D203D28F4F}"/>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C500157E-1F75-4B91-B902-19217F470FCF}"/>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48F9194E-3CDA-4580-BB57-691F37AA566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5F1ACE83-B577-48E8-8659-99FB28956AB8}"/>
            </a:ext>
          </a:extLst>
        </xdr:cNvPr>
        <xdr:cNvCxnSpPr/>
      </xdr:nvCxnSpPr>
      <xdr:spPr>
        <a:xfrm flipV="1">
          <a:off x="15474950" y="9572413"/>
          <a:ext cx="0" cy="1504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105CEFD4-4320-4007-B399-E1EC1D1EC443}"/>
            </a:ext>
          </a:extLst>
        </xdr:cNvPr>
        <xdr:cNvSpPr txBox="1"/>
      </xdr:nvSpPr>
      <xdr:spPr>
        <a:xfrm>
          <a:off x="1556385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6841CAC4-BC1B-4648-BA44-38F3E33D0B8B}"/>
            </a:ext>
          </a:extLst>
        </xdr:cNvPr>
        <xdr:cNvCxnSpPr/>
      </xdr:nvCxnSpPr>
      <xdr:spPr>
        <a:xfrm>
          <a:off x="15405100" y="110773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C1D57331-B4B6-44F8-AAEC-F8ADD86C6D14}"/>
            </a:ext>
          </a:extLst>
        </xdr:cNvPr>
        <xdr:cNvSpPr txBox="1"/>
      </xdr:nvSpPr>
      <xdr:spPr>
        <a:xfrm>
          <a:off x="15563850" y="932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1CA82889-E0D9-4F7A-ACAF-A2242F615F48}"/>
            </a:ext>
          </a:extLst>
        </xdr:cNvPr>
        <xdr:cNvCxnSpPr/>
      </xdr:nvCxnSpPr>
      <xdr:spPr>
        <a:xfrm>
          <a:off x="15405100" y="9572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148590</xdr:rowOff>
    </xdr:to>
    <xdr:cxnSp macro="">
      <xdr:nvCxnSpPr>
        <xdr:cNvPr id="322" name="直線コネクタ 321">
          <a:extLst>
            <a:ext uri="{FF2B5EF4-FFF2-40B4-BE49-F238E27FC236}">
              <a16:creationId xmlns:a16="http://schemas.microsoft.com/office/drawing/2014/main" id="{47175403-7F86-49FA-960A-BBEF7264181B}"/>
            </a:ext>
          </a:extLst>
        </xdr:cNvPr>
        <xdr:cNvCxnSpPr/>
      </xdr:nvCxnSpPr>
      <xdr:spPr>
        <a:xfrm>
          <a:off x="14712950" y="9865360"/>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a:extLst>
            <a:ext uri="{FF2B5EF4-FFF2-40B4-BE49-F238E27FC236}">
              <a16:creationId xmlns:a16="http://schemas.microsoft.com/office/drawing/2014/main" id="{F02E041E-3DDD-4DDA-8E89-021FFE23482D}"/>
            </a:ext>
          </a:extLst>
        </xdr:cNvPr>
        <xdr:cNvSpPr txBox="1"/>
      </xdr:nvSpPr>
      <xdr:spPr>
        <a:xfrm>
          <a:off x="15563850" y="10111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633CEA3F-B8C5-409D-B00A-2B6703E907E5}"/>
            </a:ext>
          </a:extLst>
        </xdr:cNvPr>
        <xdr:cNvSpPr/>
      </xdr:nvSpPr>
      <xdr:spPr>
        <a:xfrm>
          <a:off x="15430500" y="101396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112395</xdr:rowOff>
    </xdr:from>
    <xdr:to>
      <xdr:col>77</xdr:col>
      <xdr:colOff>44450</xdr:colOff>
      <xdr:row>59</xdr:row>
      <xdr:rowOff>124460</xdr:rowOff>
    </xdr:to>
    <xdr:cxnSp macro="">
      <xdr:nvCxnSpPr>
        <xdr:cNvPr id="325" name="直線コネクタ 324">
          <a:extLst>
            <a:ext uri="{FF2B5EF4-FFF2-40B4-BE49-F238E27FC236}">
              <a16:creationId xmlns:a16="http://schemas.microsoft.com/office/drawing/2014/main" id="{C8F355A2-4FB6-450A-A394-629E0B7F620F}"/>
            </a:ext>
          </a:extLst>
        </xdr:cNvPr>
        <xdr:cNvCxnSpPr/>
      </xdr:nvCxnSpPr>
      <xdr:spPr>
        <a:xfrm>
          <a:off x="13906500" y="9853295"/>
          <a:ext cx="80645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B6F64911-7E06-4DC9-8C6F-96B552480621}"/>
            </a:ext>
          </a:extLst>
        </xdr:cNvPr>
        <xdr:cNvSpPr/>
      </xdr:nvSpPr>
      <xdr:spPr>
        <a:xfrm>
          <a:off x="14668500" y="1011957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a:extLst>
            <a:ext uri="{FF2B5EF4-FFF2-40B4-BE49-F238E27FC236}">
              <a16:creationId xmlns:a16="http://schemas.microsoft.com/office/drawing/2014/main" id="{DEE4EB54-4786-4527-833F-E92774D61E4F}"/>
            </a:ext>
          </a:extLst>
        </xdr:cNvPr>
        <xdr:cNvSpPr txBox="1"/>
      </xdr:nvSpPr>
      <xdr:spPr>
        <a:xfrm>
          <a:off x="14370050" y="10205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68156</xdr:rowOff>
    </xdr:from>
    <xdr:to>
      <xdr:col>72</xdr:col>
      <xdr:colOff>203200</xdr:colOff>
      <xdr:row>59</xdr:row>
      <xdr:rowOff>112395</xdr:rowOff>
    </xdr:to>
    <xdr:cxnSp macro="">
      <xdr:nvCxnSpPr>
        <xdr:cNvPr id="328" name="直線コネクタ 327">
          <a:extLst>
            <a:ext uri="{FF2B5EF4-FFF2-40B4-BE49-F238E27FC236}">
              <a16:creationId xmlns:a16="http://schemas.microsoft.com/office/drawing/2014/main" id="{BB68453C-BF43-46DC-A935-E8C9246B96E8}"/>
            </a:ext>
          </a:extLst>
        </xdr:cNvPr>
        <xdr:cNvCxnSpPr/>
      </xdr:nvCxnSpPr>
      <xdr:spPr>
        <a:xfrm>
          <a:off x="13106400" y="9809056"/>
          <a:ext cx="8001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30484149-78FF-4897-AFED-BCFCB5F93FEB}"/>
            </a:ext>
          </a:extLst>
        </xdr:cNvPr>
        <xdr:cNvSpPr/>
      </xdr:nvSpPr>
      <xdr:spPr>
        <a:xfrm>
          <a:off x="13868400" y="101034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a:extLst>
            <a:ext uri="{FF2B5EF4-FFF2-40B4-BE49-F238E27FC236}">
              <a16:creationId xmlns:a16="http://schemas.microsoft.com/office/drawing/2014/main" id="{EF258C90-EA68-4680-847D-3DFC4D0DEE7E}"/>
            </a:ext>
          </a:extLst>
        </xdr:cNvPr>
        <xdr:cNvSpPr txBox="1"/>
      </xdr:nvSpPr>
      <xdr:spPr>
        <a:xfrm>
          <a:off x="13557250" y="1018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64135</xdr:rowOff>
    </xdr:from>
    <xdr:to>
      <xdr:col>68</xdr:col>
      <xdr:colOff>152400</xdr:colOff>
      <xdr:row>59</xdr:row>
      <xdr:rowOff>68156</xdr:rowOff>
    </xdr:to>
    <xdr:cxnSp macro="">
      <xdr:nvCxnSpPr>
        <xdr:cNvPr id="331" name="直線コネクタ 330">
          <a:extLst>
            <a:ext uri="{FF2B5EF4-FFF2-40B4-BE49-F238E27FC236}">
              <a16:creationId xmlns:a16="http://schemas.microsoft.com/office/drawing/2014/main" id="{73BBFECC-A9F7-4632-BB39-FE6B0C7FD5DF}"/>
            </a:ext>
          </a:extLst>
        </xdr:cNvPr>
        <xdr:cNvCxnSpPr/>
      </xdr:nvCxnSpPr>
      <xdr:spPr>
        <a:xfrm>
          <a:off x="12293600" y="9805035"/>
          <a:ext cx="8128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EA3FEF10-3034-410A-B4A8-FA996CDEE30C}"/>
            </a:ext>
          </a:extLst>
        </xdr:cNvPr>
        <xdr:cNvSpPr/>
      </xdr:nvSpPr>
      <xdr:spPr>
        <a:xfrm>
          <a:off x="13055600" y="10083377"/>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a:extLst>
            <a:ext uri="{FF2B5EF4-FFF2-40B4-BE49-F238E27FC236}">
              <a16:creationId xmlns:a16="http://schemas.microsoft.com/office/drawing/2014/main" id="{C37A55CA-267E-4AA1-B86B-0135E3788449}"/>
            </a:ext>
          </a:extLst>
        </xdr:cNvPr>
        <xdr:cNvSpPr txBox="1"/>
      </xdr:nvSpPr>
      <xdr:spPr>
        <a:xfrm>
          <a:off x="12763500" y="1016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2E658411-A91E-4B77-8085-5EEB7E47C6A6}"/>
            </a:ext>
          </a:extLst>
        </xdr:cNvPr>
        <xdr:cNvSpPr/>
      </xdr:nvSpPr>
      <xdr:spPr>
        <a:xfrm>
          <a:off x="12242800" y="10061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B6358B69-5D43-41E4-A237-F4E403C7DA1A}"/>
            </a:ext>
          </a:extLst>
        </xdr:cNvPr>
        <xdr:cNvSpPr txBox="1"/>
      </xdr:nvSpPr>
      <xdr:spPr>
        <a:xfrm>
          <a:off x="11950700" y="1014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8761461-A48C-47B3-B8A7-90D67EED3B11}"/>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86D35428-0E42-43F8-8FB0-848B73DD8E33}"/>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83BBBEF-2C43-4A6F-9240-99D1A05A411E}"/>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B54951F0-A3D5-426F-970C-A639E85003FE}"/>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62D6DF81-BC33-43CF-A3AF-F2BC6C32CDF1}"/>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97790</xdr:rowOff>
    </xdr:from>
    <xdr:to>
      <xdr:col>81</xdr:col>
      <xdr:colOff>95250</xdr:colOff>
      <xdr:row>60</xdr:row>
      <xdr:rowOff>27940</xdr:rowOff>
    </xdr:to>
    <xdr:sp macro="" textlink="">
      <xdr:nvSpPr>
        <xdr:cNvPr id="341" name="楕円 340">
          <a:extLst>
            <a:ext uri="{FF2B5EF4-FFF2-40B4-BE49-F238E27FC236}">
              <a16:creationId xmlns:a16="http://schemas.microsoft.com/office/drawing/2014/main" id="{CE1A8696-F175-401E-8E6D-81EC833B7B30}"/>
            </a:ext>
          </a:extLst>
        </xdr:cNvPr>
        <xdr:cNvSpPr/>
      </xdr:nvSpPr>
      <xdr:spPr>
        <a:xfrm>
          <a:off x="15430500" y="98386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114317</xdr:rowOff>
    </xdr:from>
    <xdr:ext cx="762000" cy="259045"/>
    <xdr:sp macro="" textlink="">
      <xdr:nvSpPr>
        <xdr:cNvPr id="342" name="定員管理の状況該当値テキスト">
          <a:extLst>
            <a:ext uri="{FF2B5EF4-FFF2-40B4-BE49-F238E27FC236}">
              <a16:creationId xmlns:a16="http://schemas.microsoft.com/office/drawing/2014/main" id="{79D3C077-52D0-495F-B433-9C0625E42712}"/>
            </a:ext>
          </a:extLst>
        </xdr:cNvPr>
        <xdr:cNvSpPr txBox="1"/>
      </xdr:nvSpPr>
      <xdr:spPr>
        <a:xfrm>
          <a:off x="15563850" y="969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43" name="楕円 342">
          <a:extLst>
            <a:ext uri="{FF2B5EF4-FFF2-40B4-BE49-F238E27FC236}">
              <a16:creationId xmlns:a16="http://schemas.microsoft.com/office/drawing/2014/main" id="{510F877C-9499-4412-80E8-F98B03D27178}"/>
            </a:ext>
          </a:extLst>
        </xdr:cNvPr>
        <xdr:cNvSpPr/>
      </xdr:nvSpPr>
      <xdr:spPr>
        <a:xfrm>
          <a:off x="14668500" y="98145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44" name="テキスト ボックス 343">
          <a:extLst>
            <a:ext uri="{FF2B5EF4-FFF2-40B4-BE49-F238E27FC236}">
              <a16:creationId xmlns:a16="http://schemas.microsoft.com/office/drawing/2014/main" id="{5836C842-4023-46ED-B154-F9D27A557E7A}"/>
            </a:ext>
          </a:extLst>
        </xdr:cNvPr>
        <xdr:cNvSpPr txBox="1"/>
      </xdr:nvSpPr>
      <xdr:spPr>
        <a:xfrm>
          <a:off x="14370050" y="9589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61595</xdr:rowOff>
    </xdr:from>
    <xdr:to>
      <xdr:col>73</xdr:col>
      <xdr:colOff>44450</xdr:colOff>
      <xdr:row>59</xdr:row>
      <xdr:rowOff>163195</xdr:rowOff>
    </xdr:to>
    <xdr:sp macro="" textlink="">
      <xdr:nvSpPr>
        <xdr:cNvPr id="345" name="楕円 344">
          <a:extLst>
            <a:ext uri="{FF2B5EF4-FFF2-40B4-BE49-F238E27FC236}">
              <a16:creationId xmlns:a16="http://schemas.microsoft.com/office/drawing/2014/main" id="{96A2642C-EEA7-437E-AF66-3220AC612454}"/>
            </a:ext>
          </a:extLst>
        </xdr:cNvPr>
        <xdr:cNvSpPr/>
      </xdr:nvSpPr>
      <xdr:spPr>
        <a:xfrm>
          <a:off x="13868400" y="98024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1922</xdr:rowOff>
    </xdr:from>
    <xdr:ext cx="762000" cy="259045"/>
    <xdr:sp macro="" textlink="">
      <xdr:nvSpPr>
        <xdr:cNvPr id="346" name="テキスト ボックス 345">
          <a:extLst>
            <a:ext uri="{FF2B5EF4-FFF2-40B4-BE49-F238E27FC236}">
              <a16:creationId xmlns:a16="http://schemas.microsoft.com/office/drawing/2014/main" id="{63EA6358-401C-4BFF-B434-04BD612E88E5}"/>
            </a:ext>
          </a:extLst>
        </xdr:cNvPr>
        <xdr:cNvSpPr txBox="1"/>
      </xdr:nvSpPr>
      <xdr:spPr>
        <a:xfrm>
          <a:off x="1355725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17356</xdr:rowOff>
    </xdr:from>
    <xdr:to>
      <xdr:col>68</xdr:col>
      <xdr:colOff>203200</xdr:colOff>
      <xdr:row>59</xdr:row>
      <xdr:rowOff>118956</xdr:rowOff>
    </xdr:to>
    <xdr:sp macro="" textlink="">
      <xdr:nvSpPr>
        <xdr:cNvPr id="347" name="楕円 346">
          <a:extLst>
            <a:ext uri="{FF2B5EF4-FFF2-40B4-BE49-F238E27FC236}">
              <a16:creationId xmlns:a16="http://schemas.microsoft.com/office/drawing/2014/main" id="{D45CF23F-5CFD-4B0E-8F1A-948AC847F50C}"/>
            </a:ext>
          </a:extLst>
        </xdr:cNvPr>
        <xdr:cNvSpPr/>
      </xdr:nvSpPr>
      <xdr:spPr>
        <a:xfrm>
          <a:off x="13055600" y="9758256"/>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129133</xdr:rowOff>
    </xdr:from>
    <xdr:ext cx="762000" cy="259045"/>
    <xdr:sp macro="" textlink="">
      <xdr:nvSpPr>
        <xdr:cNvPr id="348" name="テキスト ボックス 347">
          <a:extLst>
            <a:ext uri="{FF2B5EF4-FFF2-40B4-BE49-F238E27FC236}">
              <a16:creationId xmlns:a16="http://schemas.microsoft.com/office/drawing/2014/main" id="{02DE5118-47AB-4152-B8DF-7744F2A87BBD}"/>
            </a:ext>
          </a:extLst>
        </xdr:cNvPr>
        <xdr:cNvSpPr txBox="1"/>
      </xdr:nvSpPr>
      <xdr:spPr>
        <a:xfrm>
          <a:off x="12763500" y="953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13335</xdr:rowOff>
    </xdr:from>
    <xdr:to>
      <xdr:col>64</xdr:col>
      <xdr:colOff>152400</xdr:colOff>
      <xdr:row>59</xdr:row>
      <xdr:rowOff>114935</xdr:rowOff>
    </xdr:to>
    <xdr:sp macro="" textlink="">
      <xdr:nvSpPr>
        <xdr:cNvPr id="349" name="楕円 348">
          <a:extLst>
            <a:ext uri="{FF2B5EF4-FFF2-40B4-BE49-F238E27FC236}">
              <a16:creationId xmlns:a16="http://schemas.microsoft.com/office/drawing/2014/main" id="{D0B32C91-0487-4ED5-8D97-219E12EA9D76}"/>
            </a:ext>
          </a:extLst>
        </xdr:cNvPr>
        <xdr:cNvSpPr/>
      </xdr:nvSpPr>
      <xdr:spPr>
        <a:xfrm>
          <a:off x="122428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125112</xdr:rowOff>
    </xdr:from>
    <xdr:ext cx="762000" cy="259045"/>
    <xdr:sp macro="" textlink="">
      <xdr:nvSpPr>
        <xdr:cNvPr id="350" name="テキスト ボックス 349">
          <a:extLst>
            <a:ext uri="{FF2B5EF4-FFF2-40B4-BE49-F238E27FC236}">
              <a16:creationId xmlns:a16="http://schemas.microsoft.com/office/drawing/2014/main" id="{46E39BDC-A03C-4F19-A579-460D5E3FA85D}"/>
            </a:ext>
          </a:extLst>
        </xdr:cNvPr>
        <xdr:cNvSpPr txBox="1"/>
      </xdr:nvSpPr>
      <xdr:spPr>
        <a:xfrm>
          <a:off x="11950700" y="953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8193062D-7D1B-425B-BB30-60A2372936AF}"/>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BE629FBE-08E9-41AB-BCCA-561F707619EE}"/>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56C8E383-8E6A-44C5-B8E9-620D718F8401}"/>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C77E1BF2-1709-4C33-BDB0-2AE4C11094B6}"/>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2321AB62-BF75-4F45-A248-FC83431E0656}"/>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59926DF2-5C35-484E-84DA-0AD9F2F478FA}"/>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9CEE5930-1D8D-4709-8E19-8B889A028A22}"/>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AD5E9349-5235-4BFA-8469-18865D0F1F8A}"/>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7143168F-AE77-4446-8C5C-A3A7D90F9E87}"/>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A38BC425-7449-4796-B897-6F4D5C715DD9}"/>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A84C3BEB-1083-4668-8DF2-389E5D04E1B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BC48298D-58EA-44D8-B3B4-8B03CE975355}"/>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B4B8E3E7-11E8-4634-9D09-B369775E329E}"/>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類似団体の平均値を下回っており、地方債償還の進捗等により減少している。今後も中期財政計画の実践により、繰上償還の実施や地方債の新規発行抑制等による財政基盤の強化に努めていく。</a:t>
          </a:r>
          <a:endParaRPr lang="ja-JP" altLang="ja-JP" sz="16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A3B1D4A-837C-4805-B4AE-1BB19DE31211}"/>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9BBC7089-5A16-44AB-BF37-96CED396A75B}"/>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80A2575C-C6C9-47CC-B4CE-A50EED5DECFD}"/>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B9D78E76-15B1-40B6-AA6A-E57E542F0F8E}"/>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A110DE16-4F35-427E-AEE4-3330227301B3}"/>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4FDD9003-9D04-42A5-9A1E-285E704D3B6D}"/>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9CFEEF1B-B611-497D-8BC9-7ED8D84EF0B1}"/>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29484DDB-BDA4-4EF3-A838-A014DF1858F0}"/>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25E46E4-8D5D-45DE-AC92-6B38B8EAF9BB}"/>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C29ADD95-A491-41BF-BF36-109E29C68A80}"/>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61563584-A269-4D87-81F7-B02C8BF1D74E}"/>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BC3177B-24F1-4B85-B844-5BD0B2A79FA1}"/>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8AC0EBE-E1B3-484D-A85C-E67999DC6CFE}"/>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C52E07A6-E683-49B4-BC30-EF33E0D3F4AC}"/>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93D2EDE3-6441-4B22-9F16-29B1B1C5F33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F771081E-F92B-4121-A85E-1B30E35AA1A5}"/>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9AFA7A91-8AA3-4349-B384-2FFD7FFDC54C}"/>
            </a:ext>
          </a:extLst>
        </xdr:cNvPr>
        <xdr:cNvCxnSpPr/>
      </xdr:nvCxnSpPr>
      <xdr:spPr>
        <a:xfrm flipV="1">
          <a:off x="15474950" y="6089952"/>
          <a:ext cx="0" cy="15451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C97846DB-8DAD-4E00-9C72-F18B39F29AFE}"/>
            </a:ext>
          </a:extLst>
        </xdr:cNvPr>
        <xdr:cNvSpPr txBox="1"/>
      </xdr:nvSpPr>
      <xdr:spPr>
        <a:xfrm>
          <a:off x="15563850" y="760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62A4F985-D983-4A34-9CFA-0CB2D081E8AD}"/>
            </a:ext>
          </a:extLst>
        </xdr:cNvPr>
        <xdr:cNvCxnSpPr/>
      </xdr:nvCxnSpPr>
      <xdr:spPr>
        <a:xfrm>
          <a:off x="15405100" y="76351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E9773E20-50C1-44CB-A280-6E82894AAF82}"/>
            </a:ext>
          </a:extLst>
        </xdr:cNvPr>
        <xdr:cNvSpPr txBox="1"/>
      </xdr:nvSpPr>
      <xdr:spPr>
        <a:xfrm>
          <a:off x="15563850" y="583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4D283EE4-FA07-466E-9601-47630FD9F27C}"/>
            </a:ext>
          </a:extLst>
        </xdr:cNvPr>
        <xdr:cNvCxnSpPr/>
      </xdr:nvCxnSpPr>
      <xdr:spPr>
        <a:xfrm>
          <a:off x="15405100" y="60899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104019</xdr:rowOff>
    </xdr:from>
    <xdr:to>
      <xdr:col>81</xdr:col>
      <xdr:colOff>44450</xdr:colOff>
      <xdr:row>40</xdr:row>
      <xdr:rowOff>115509</xdr:rowOff>
    </xdr:to>
    <xdr:cxnSp macro="">
      <xdr:nvCxnSpPr>
        <xdr:cNvPr id="385" name="直線コネクタ 384">
          <a:extLst>
            <a:ext uri="{FF2B5EF4-FFF2-40B4-BE49-F238E27FC236}">
              <a16:creationId xmlns:a16="http://schemas.microsoft.com/office/drawing/2014/main" id="{1BC24525-4B1F-4DA9-9D0B-7BA1F02E425A}"/>
            </a:ext>
          </a:extLst>
        </xdr:cNvPr>
        <xdr:cNvCxnSpPr/>
      </xdr:nvCxnSpPr>
      <xdr:spPr>
        <a:xfrm flipV="1">
          <a:off x="14712950" y="6708019"/>
          <a:ext cx="762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49F35586-0A82-4622-BCA6-BFFE61D01844}"/>
            </a:ext>
          </a:extLst>
        </xdr:cNvPr>
        <xdr:cNvSpPr txBox="1"/>
      </xdr:nvSpPr>
      <xdr:spPr>
        <a:xfrm>
          <a:off x="15563850" y="6732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964A2BA2-969F-4FD6-BC5C-BC8C5036DE3F}"/>
            </a:ext>
          </a:extLst>
        </xdr:cNvPr>
        <xdr:cNvSpPr/>
      </xdr:nvSpPr>
      <xdr:spPr>
        <a:xfrm>
          <a:off x="15430500" y="67606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115509</xdr:rowOff>
    </xdr:from>
    <xdr:to>
      <xdr:col>77</xdr:col>
      <xdr:colOff>44450</xdr:colOff>
      <xdr:row>40</xdr:row>
      <xdr:rowOff>161472</xdr:rowOff>
    </xdr:to>
    <xdr:cxnSp macro="">
      <xdr:nvCxnSpPr>
        <xdr:cNvPr id="388" name="直線コネクタ 387">
          <a:extLst>
            <a:ext uri="{FF2B5EF4-FFF2-40B4-BE49-F238E27FC236}">
              <a16:creationId xmlns:a16="http://schemas.microsoft.com/office/drawing/2014/main" id="{38CDD58C-B33A-4DA2-8481-D0E85BDC882C}"/>
            </a:ext>
          </a:extLst>
        </xdr:cNvPr>
        <xdr:cNvCxnSpPr/>
      </xdr:nvCxnSpPr>
      <xdr:spPr>
        <a:xfrm flipV="1">
          <a:off x="13906500" y="6719509"/>
          <a:ext cx="80645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58930B60-0E12-410F-82E7-8D995564CD0F}"/>
            </a:ext>
          </a:extLst>
        </xdr:cNvPr>
        <xdr:cNvSpPr/>
      </xdr:nvSpPr>
      <xdr:spPr>
        <a:xfrm>
          <a:off x="14668500" y="67606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5D972865-9BA9-48CB-8899-D10351334264}"/>
            </a:ext>
          </a:extLst>
        </xdr:cNvPr>
        <xdr:cNvSpPr txBox="1"/>
      </xdr:nvSpPr>
      <xdr:spPr>
        <a:xfrm>
          <a:off x="14370050" y="6840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161472</xdr:rowOff>
    </xdr:from>
    <xdr:to>
      <xdr:col>72</xdr:col>
      <xdr:colOff>203200</xdr:colOff>
      <xdr:row>41</xdr:row>
      <xdr:rowOff>116417</xdr:rowOff>
    </xdr:to>
    <xdr:cxnSp macro="">
      <xdr:nvCxnSpPr>
        <xdr:cNvPr id="391" name="直線コネクタ 390">
          <a:extLst>
            <a:ext uri="{FF2B5EF4-FFF2-40B4-BE49-F238E27FC236}">
              <a16:creationId xmlns:a16="http://schemas.microsoft.com/office/drawing/2014/main" id="{EC6E10EA-8C15-489C-A573-C9CE28294876}"/>
            </a:ext>
          </a:extLst>
        </xdr:cNvPr>
        <xdr:cNvCxnSpPr/>
      </xdr:nvCxnSpPr>
      <xdr:spPr>
        <a:xfrm flipV="1">
          <a:off x="13106400" y="6765472"/>
          <a:ext cx="800100" cy="12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14BE7EC5-0AAB-459D-8690-934BEC1F71F3}"/>
            </a:ext>
          </a:extLst>
        </xdr:cNvPr>
        <xdr:cNvSpPr/>
      </xdr:nvSpPr>
      <xdr:spPr>
        <a:xfrm>
          <a:off x="13868400" y="67772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BE56F521-2B60-4922-B6F9-53EE49BEED1F}"/>
            </a:ext>
          </a:extLst>
        </xdr:cNvPr>
        <xdr:cNvSpPr txBox="1"/>
      </xdr:nvSpPr>
      <xdr:spPr>
        <a:xfrm>
          <a:off x="13557250" y="686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82852</xdr:rowOff>
    </xdr:to>
    <xdr:cxnSp macro="">
      <xdr:nvCxnSpPr>
        <xdr:cNvPr id="394" name="直線コネクタ 393">
          <a:extLst>
            <a:ext uri="{FF2B5EF4-FFF2-40B4-BE49-F238E27FC236}">
              <a16:creationId xmlns:a16="http://schemas.microsoft.com/office/drawing/2014/main" id="{DBE54E7F-152E-4163-9E48-FAC4E5CA940B}"/>
            </a:ext>
          </a:extLst>
        </xdr:cNvPr>
        <xdr:cNvCxnSpPr/>
      </xdr:nvCxnSpPr>
      <xdr:spPr>
        <a:xfrm flipV="1">
          <a:off x="12293600" y="6885517"/>
          <a:ext cx="812800" cy="1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32A518DB-50F3-4F33-AA0B-B4255B4613E7}"/>
            </a:ext>
          </a:extLst>
        </xdr:cNvPr>
        <xdr:cNvSpPr/>
      </xdr:nvSpPr>
      <xdr:spPr>
        <a:xfrm>
          <a:off x="13055600" y="681173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a:extLst>
            <a:ext uri="{FF2B5EF4-FFF2-40B4-BE49-F238E27FC236}">
              <a16:creationId xmlns:a16="http://schemas.microsoft.com/office/drawing/2014/main" id="{6719C424-72F5-489B-9FB6-FD65FF9A6525}"/>
            </a:ext>
          </a:extLst>
        </xdr:cNvPr>
        <xdr:cNvSpPr txBox="1"/>
      </xdr:nvSpPr>
      <xdr:spPr>
        <a:xfrm>
          <a:off x="12763500" y="659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810A74AB-8841-4C5E-8F5D-64FDA2E26A1A}"/>
            </a:ext>
          </a:extLst>
        </xdr:cNvPr>
        <xdr:cNvSpPr/>
      </xdr:nvSpPr>
      <xdr:spPr>
        <a:xfrm>
          <a:off x="1224280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a:extLst>
            <a:ext uri="{FF2B5EF4-FFF2-40B4-BE49-F238E27FC236}">
              <a16:creationId xmlns:a16="http://schemas.microsoft.com/office/drawing/2014/main" id="{C3C2B2A3-4D84-4925-B061-75B46FC0710B}"/>
            </a:ext>
          </a:extLst>
        </xdr:cNvPr>
        <xdr:cNvSpPr txBox="1"/>
      </xdr:nvSpPr>
      <xdr:spPr>
        <a:xfrm>
          <a:off x="11950700" y="660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819C3D1C-D2B0-453E-8EA8-D2919B35DD96}"/>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5BC7EFC4-582F-41CF-84D4-DF6BE8BA1C89}"/>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FA193E3E-A522-4555-A963-9427A6C7D198}"/>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BE31FE16-B34B-41A1-800E-423543D9155B}"/>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C4A1A38E-05C9-4548-9264-063B6F38E137}"/>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53219</xdr:rowOff>
    </xdr:from>
    <xdr:to>
      <xdr:col>81</xdr:col>
      <xdr:colOff>95250</xdr:colOff>
      <xdr:row>40</xdr:row>
      <xdr:rowOff>154819</xdr:rowOff>
    </xdr:to>
    <xdr:sp macro="" textlink="">
      <xdr:nvSpPr>
        <xdr:cNvPr id="404" name="楕円 403">
          <a:extLst>
            <a:ext uri="{FF2B5EF4-FFF2-40B4-BE49-F238E27FC236}">
              <a16:creationId xmlns:a16="http://schemas.microsoft.com/office/drawing/2014/main" id="{7C045F4A-E66C-4640-A11F-560DB599CA1D}"/>
            </a:ext>
          </a:extLst>
        </xdr:cNvPr>
        <xdr:cNvSpPr/>
      </xdr:nvSpPr>
      <xdr:spPr>
        <a:xfrm>
          <a:off x="15430500" y="665721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69746</xdr:rowOff>
    </xdr:from>
    <xdr:ext cx="762000" cy="259045"/>
    <xdr:sp macro="" textlink="">
      <xdr:nvSpPr>
        <xdr:cNvPr id="405" name="公債費負担の状況該当値テキスト">
          <a:extLst>
            <a:ext uri="{FF2B5EF4-FFF2-40B4-BE49-F238E27FC236}">
              <a16:creationId xmlns:a16="http://schemas.microsoft.com/office/drawing/2014/main" id="{E1B40C12-1FCB-4E8A-8D92-863FED8E6939}"/>
            </a:ext>
          </a:extLst>
        </xdr:cNvPr>
        <xdr:cNvSpPr txBox="1"/>
      </xdr:nvSpPr>
      <xdr:spPr>
        <a:xfrm>
          <a:off x="15563850" y="650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64709</xdr:rowOff>
    </xdr:from>
    <xdr:to>
      <xdr:col>77</xdr:col>
      <xdr:colOff>95250</xdr:colOff>
      <xdr:row>40</xdr:row>
      <xdr:rowOff>166309</xdr:rowOff>
    </xdr:to>
    <xdr:sp macro="" textlink="">
      <xdr:nvSpPr>
        <xdr:cNvPr id="406" name="楕円 405">
          <a:extLst>
            <a:ext uri="{FF2B5EF4-FFF2-40B4-BE49-F238E27FC236}">
              <a16:creationId xmlns:a16="http://schemas.microsoft.com/office/drawing/2014/main" id="{C8B5C9CD-B339-4866-9E00-8DDCB367EC9F}"/>
            </a:ext>
          </a:extLst>
        </xdr:cNvPr>
        <xdr:cNvSpPr/>
      </xdr:nvSpPr>
      <xdr:spPr>
        <a:xfrm>
          <a:off x="14668500" y="666870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5036</xdr:rowOff>
    </xdr:from>
    <xdr:ext cx="736600" cy="259045"/>
    <xdr:sp macro="" textlink="">
      <xdr:nvSpPr>
        <xdr:cNvPr id="407" name="テキスト ボックス 406">
          <a:extLst>
            <a:ext uri="{FF2B5EF4-FFF2-40B4-BE49-F238E27FC236}">
              <a16:creationId xmlns:a16="http://schemas.microsoft.com/office/drawing/2014/main" id="{C5129735-D64B-4474-A826-6588BD1E0522}"/>
            </a:ext>
          </a:extLst>
        </xdr:cNvPr>
        <xdr:cNvSpPr txBox="1"/>
      </xdr:nvSpPr>
      <xdr:spPr>
        <a:xfrm>
          <a:off x="14370050" y="644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408" name="楕円 407">
          <a:extLst>
            <a:ext uri="{FF2B5EF4-FFF2-40B4-BE49-F238E27FC236}">
              <a16:creationId xmlns:a16="http://schemas.microsoft.com/office/drawing/2014/main" id="{36EC6D33-7447-49D4-B07A-FF061EC86410}"/>
            </a:ext>
          </a:extLst>
        </xdr:cNvPr>
        <xdr:cNvSpPr/>
      </xdr:nvSpPr>
      <xdr:spPr>
        <a:xfrm>
          <a:off x="13868400" y="67146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409" name="テキスト ボックス 408">
          <a:extLst>
            <a:ext uri="{FF2B5EF4-FFF2-40B4-BE49-F238E27FC236}">
              <a16:creationId xmlns:a16="http://schemas.microsoft.com/office/drawing/2014/main" id="{D01494FB-EE3F-41E5-B415-5173667FD5C2}"/>
            </a:ext>
          </a:extLst>
        </xdr:cNvPr>
        <xdr:cNvSpPr txBox="1"/>
      </xdr:nvSpPr>
      <xdr:spPr>
        <a:xfrm>
          <a:off x="13557250" y="648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0" name="楕円 409">
          <a:extLst>
            <a:ext uri="{FF2B5EF4-FFF2-40B4-BE49-F238E27FC236}">
              <a16:creationId xmlns:a16="http://schemas.microsoft.com/office/drawing/2014/main" id="{2F39E78E-A11C-49FC-B646-953ECF6F849D}"/>
            </a:ext>
          </a:extLst>
        </xdr:cNvPr>
        <xdr:cNvSpPr/>
      </xdr:nvSpPr>
      <xdr:spPr>
        <a:xfrm>
          <a:off x="13055600" y="6834717"/>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11" name="テキスト ボックス 410">
          <a:extLst>
            <a:ext uri="{FF2B5EF4-FFF2-40B4-BE49-F238E27FC236}">
              <a16:creationId xmlns:a16="http://schemas.microsoft.com/office/drawing/2014/main" id="{939B4798-5FC9-45D7-B2E8-D8DDA4DD736C}"/>
            </a:ext>
          </a:extLst>
        </xdr:cNvPr>
        <xdr:cNvSpPr txBox="1"/>
      </xdr:nvSpPr>
      <xdr:spPr>
        <a:xfrm>
          <a:off x="12763500" y="692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32052</xdr:rowOff>
    </xdr:from>
    <xdr:to>
      <xdr:col>64</xdr:col>
      <xdr:colOff>152400</xdr:colOff>
      <xdr:row>42</xdr:row>
      <xdr:rowOff>133652</xdr:rowOff>
    </xdr:to>
    <xdr:sp macro="" textlink="">
      <xdr:nvSpPr>
        <xdr:cNvPr id="412" name="楕円 411">
          <a:extLst>
            <a:ext uri="{FF2B5EF4-FFF2-40B4-BE49-F238E27FC236}">
              <a16:creationId xmlns:a16="http://schemas.microsoft.com/office/drawing/2014/main" id="{47FCB0DF-BB2C-4E5F-A167-261AB7765D47}"/>
            </a:ext>
          </a:extLst>
        </xdr:cNvPr>
        <xdr:cNvSpPr/>
      </xdr:nvSpPr>
      <xdr:spPr>
        <a:xfrm>
          <a:off x="12242800" y="696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118429</xdr:rowOff>
    </xdr:from>
    <xdr:ext cx="762000" cy="259045"/>
    <xdr:sp macro="" textlink="">
      <xdr:nvSpPr>
        <xdr:cNvPr id="413" name="テキスト ボックス 412">
          <a:extLst>
            <a:ext uri="{FF2B5EF4-FFF2-40B4-BE49-F238E27FC236}">
              <a16:creationId xmlns:a16="http://schemas.microsoft.com/office/drawing/2014/main" id="{014DF20B-D94D-4764-A522-BFB3A7F2728D}"/>
            </a:ext>
          </a:extLst>
        </xdr:cNvPr>
        <xdr:cNvSpPr txBox="1"/>
      </xdr:nvSpPr>
      <xdr:spPr>
        <a:xfrm>
          <a:off x="11950700" y="705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3D39CC1A-05F6-46B5-BD09-F3676F23C7D2}"/>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E1FE1E5E-EE9E-46C1-B996-A09236ED6DD3}"/>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BFC5557A-AC91-4048-9700-6BC96DDE0571}"/>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2E362206-DFE5-4ADC-94CB-80C1BFC226BB}"/>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7F4B8D2E-3771-4FBD-97C1-A1B2BA1ADAF5}"/>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E9810275-F51B-4FB7-A735-54C00417BEE2}"/>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664E4F76-DDBD-4E69-A2B8-8ACA1FC14039}"/>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EF127A40-D508-4082-B928-EAA5B6B0070E}"/>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2648C995-BBED-4A1C-B884-D0E7FA660E31}"/>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8BDF584B-32B7-403B-9CEB-F297BDB6DA7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4E59B248-706F-4ADF-96E4-CCD311E4F86E}"/>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5D86E82A-2ADA-4CC2-83AF-48B3F8D06BB2}"/>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CD451A7B-467A-4C4D-BB7A-3461D1DCD8DE}"/>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類似団体の平均を上回っているが、地方債現在高の減等により、減少している。今後も中期財政計画の実践により、繰上償還の実施や地方債の新規発行抑制等による財政基盤の強化に努めていく。</a:t>
          </a:r>
          <a:endParaRPr lang="ja-JP" altLang="ja-JP" sz="16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AADDD1A1-35B7-4E9A-8750-B716A927B115}"/>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1F73BF05-C0FC-4D48-BC45-E88C8BBCF802}"/>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67EACC83-D403-4715-91F3-0D02DCFB08E3}"/>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F7AF6E75-AB54-4793-B826-7997ACBB9B19}"/>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FF3D6F71-3AD6-4397-8F70-D90895E44CEA}"/>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19BA70A7-723E-4F00-8BBE-FBAF97C43DBE}"/>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3B7DB524-426E-41FA-A142-F3AAC55B7B28}"/>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B784124E-9950-4CEB-816B-893C78569493}"/>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4F92D362-47C8-4C0E-8B46-B6A6F2052C03}"/>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EC96F160-78DC-4320-9610-DD74A4D09CA3}"/>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63DEB4C6-BA6C-4AB5-8438-07E820278D58}"/>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1F00810B-1B06-4823-A48D-60901E4E65A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EEF7C598-5321-44F3-87A1-410EB98A4668}"/>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8EFA835A-D076-413D-98A9-48C1EBBA4A41}"/>
            </a:ext>
          </a:extLst>
        </xdr:cNvPr>
        <xdr:cNvCxnSpPr/>
      </xdr:nvCxnSpPr>
      <xdr:spPr>
        <a:xfrm flipV="1">
          <a:off x="15474950" y="2362200"/>
          <a:ext cx="0" cy="1495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1A5DB889-5C03-44DF-B3FF-3747EAC24068}"/>
            </a:ext>
          </a:extLst>
        </xdr:cNvPr>
        <xdr:cNvSpPr txBox="1"/>
      </xdr:nvSpPr>
      <xdr:spPr>
        <a:xfrm>
          <a:off x="15563850" y="383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79FFCD9A-14DD-4EED-86EB-E892ACAAF3C8}"/>
            </a:ext>
          </a:extLst>
        </xdr:cNvPr>
        <xdr:cNvCxnSpPr/>
      </xdr:nvCxnSpPr>
      <xdr:spPr>
        <a:xfrm>
          <a:off x="15405100" y="38580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C699FDDE-B143-488C-BA87-143AD083AF84}"/>
            </a:ext>
          </a:extLst>
        </xdr:cNvPr>
        <xdr:cNvSpPr txBox="1"/>
      </xdr:nvSpPr>
      <xdr:spPr>
        <a:xfrm>
          <a:off x="1556385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F6E9DED1-76D5-4284-A818-37848ABAC853}"/>
            </a:ext>
          </a:extLst>
        </xdr:cNvPr>
        <xdr:cNvCxnSpPr/>
      </xdr:nvCxnSpPr>
      <xdr:spPr>
        <a:xfrm>
          <a:off x="15405100" y="2362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107137</xdr:rowOff>
    </xdr:from>
    <xdr:to>
      <xdr:col>81</xdr:col>
      <xdr:colOff>44450</xdr:colOff>
      <xdr:row>16</xdr:row>
      <xdr:rowOff>83363</xdr:rowOff>
    </xdr:to>
    <xdr:cxnSp macro="">
      <xdr:nvCxnSpPr>
        <xdr:cNvPr id="445" name="直線コネクタ 444">
          <a:extLst>
            <a:ext uri="{FF2B5EF4-FFF2-40B4-BE49-F238E27FC236}">
              <a16:creationId xmlns:a16="http://schemas.microsoft.com/office/drawing/2014/main" id="{1BCF94E1-8DCE-4E81-813C-207DCD6AF753}"/>
            </a:ext>
          </a:extLst>
        </xdr:cNvPr>
        <xdr:cNvCxnSpPr/>
      </xdr:nvCxnSpPr>
      <xdr:spPr>
        <a:xfrm flipV="1">
          <a:off x="14712950" y="2583637"/>
          <a:ext cx="762000" cy="14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2032D244-1006-4391-BF57-05F001A6A887}"/>
            </a:ext>
          </a:extLst>
        </xdr:cNvPr>
        <xdr:cNvSpPr txBox="1"/>
      </xdr:nvSpPr>
      <xdr:spPr>
        <a:xfrm>
          <a:off x="15563850" y="2332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576E249E-D644-4B0E-96EE-1016E0374033}"/>
            </a:ext>
          </a:extLst>
        </xdr:cNvPr>
        <xdr:cNvSpPr/>
      </xdr:nvSpPr>
      <xdr:spPr>
        <a:xfrm>
          <a:off x="15430500" y="248071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83363</xdr:rowOff>
    </xdr:from>
    <xdr:to>
      <xdr:col>77</xdr:col>
      <xdr:colOff>44450</xdr:colOff>
      <xdr:row>17</xdr:row>
      <xdr:rowOff>28702</xdr:rowOff>
    </xdr:to>
    <xdr:cxnSp macro="">
      <xdr:nvCxnSpPr>
        <xdr:cNvPr id="448" name="直線コネクタ 447">
          <a:extLst>
            <a:ext uri="{FF2B5EF4-FFF2-40B4-BE49-F238E27FC236}">
              <a16:creationId xmlns:a16="http://schemas.microsoft.com/office/drawing/2014/main" id="{5DF64B5F-3A2C-46DE-B716-63D772D5CC53}"/>
            </a:ext>
          </a:extLst>
        </xdr:cNvPr>
        <xdr:cNvCxnSpPr/>
      </xdr:nvCxnSpPr>
      <xdr:spPr>
        <a:xfrm flipV="1">
          <a:off x="13906500" y="2724963"/>
          <a:ext cx="806450" cy="1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996C663C-2314-4F79-937F-09032BFABFD5}"/>
            </a:ext>
          </a:extLst>
        </xdr:cNvPr>
        <xdr:cNvSpPr/>
      </xdr:nvSpPr>
      <xdr:spPr>
        <a:xfrm>
          <a:off x="14668500" y="253090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301A489D-58E1-4F82-9816-F1E9886527B6}"/>
            </a:ext>
          </a:extLst>
        </xdr:cNvPr>
        <xdr:cNvSpPr txBox="1"/>
      </xdr:nvSpPr>
      <xdr:spPr>
        <a:xfrm>
          <a:off x="14370050" y="2312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28702</xdr:rowOff>
    </xdr:from>
    <xdr:to>
      <xdr:col>72</xdr:col>
      <xdr:colOff>203200</xdr:colOff>
      <xdr:row>17</xdr:row>
      <xdr:rowOff>120396</xdr:rowOff>
    </xdr:to>
    <xdr:cxnSp macro="">
      <xdr:nvCxnSpPr>
        <xdr:cNvPr id="451" name="直線コネクタ 450">
          <a:extLst>
            <a:ext uri="{FF2B5EF4-FFF2-40B4-BE49-F238E27FC236}">
              <a16:creationId xmlns:a16="http://schemas.microsoft.com/office/drawing/2014/main" id="{9080D7CC-54E4-4F57-9B0F-80C5DCC07C91}"/>
            </a:ext>
          </a:extLst>
        </xdr:cNvPr>
        <xdr:cNvCxnSpPr/>
      </xdr:nvCxnSpPr>
      <xdr:spPr>
        <a:xfrm flipV="1">
          <a:off x="13106400" y="2835402"/>
          <a:ext cx="8001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0619BDE9-67E5-4422-848A-9849883D5CA6}"/>
            </a:ext>
          </a:extLst>
        </xdr:cNvPr>
        <xdr:cNvSpPr/>
      </xdr:nvSpPr>
      <xdr:spPr>
        <a:xfrm>
          <a:off x="13868400" y="26090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DA775E39-6571-4138-BC04-AC319902B39D}"/>
            </a:ext>
          </a:extLst>
        </xdr:cNvPr>
        <xdr:cNvSpPr txBox="1"/>
      </xdr:nvSpPr>
      <xdr:spPr>
        <a:xfrm>
          <a:off x="13557250" y="238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102057</xdr:rowOff>
    </xdr:from>
    <xdr:to>
      <xdr:col>68</xdr:col>
      <xdr:colOff>152400</xdr:colOff>
      <xdr:row>17</xdr:row>
      <xdr:rowOff>120396</xdr:rowOff>
    </xdr:to>
    <xdr:cxnSp macro="">
      <xdr:nvCxnSpPr>
        <xdr:cNvPr id="454" name="直線コネクタ 453">
          <a:extLst>
            <a:ext uri="{FF2B5EF4-FFF2-40B4-BE49-F238E27FC236}">
              <a16:creationId xmlns:a16="http://schemas.microsoft.com/office/drawing/2014/main" id="{4F7FF6B0-5213-4754-8B4E-9C260ACB7943}"/>
            </a:ext>
          </a:extLst>
        </xdr:cNvPr>
        <xdr:cNvCxnSpPr/>
      </xdr:nvCxnSpPr>
      <xdr:spPr>
        <a:xfrm>
          <a:off x="12293600" y="2908757"/>
          <a:ext cx="8128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67DB2429-6B9F-4A7B-99BD-995000368E0C}"/>
            </a:ext>
          </a:extLst>
        </xdr:cNvPr>
        <xdr:cNvSpPr/>
      </xdr:nvSpPr>
      <xdr:spPr>
        <a:xfrm>
          <a:off x="13055600" y="2632253"/>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a:extLst>
            <a:ext uri="{FF2B5EF4-FFF2-40B4-BE49-F238E27FC236}">
              <a16:creationId xmlns:a16="http://schemas.microsoft.com/office/drawing/2014/main" id="{3A5F48A7-0B6D-4535-B7CD-A8CFC3DD2CDD}"/>
            </a:ext>
          </a:extLst>
        </xdr:cNvPr>
        <xdr:cNvSpPr txBox="1"/>
      </xdr:nvSpPr>
      <xdr:spPr>
        <a:xfrm>
          <a:off x="12763500" y="24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A3030DFF-8F0A-4A77-9DA2-5BAF0A225963}"/>
            </a:ext>
          </a:extLst>
        </xdr:cNvPr>
        <xdr:cNvSpPr/>
      </xdr:nvSpPr>
      <xdr:spPr>
        <a:xfrm>
          <a:off x="12242800" y="26332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a:extLst>
            <a:ext uri="{FF2B5EF4-FFF2-40B4-BE49-F238E27FC236}">
              <a16:creationId xmlns:a16="http://schemas.microsoft.com/office/drawing/2014/main" id="{E514B22E-0901-42AD-8EC1-5AC18342806E}"/>
            </a:ext>
          </a:extLst>
        </xdr:cNvPr>
        <xdr:cNvSpPr txBox="1"/>
      </xdr:nvSpPr>
      <xdr:spPr>
        <a:xfrm>
          <a:off x="11950700" y="240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583252DB-C590-4A00-89BC-F02A203653A5}"/>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3D22C9BB-ECD1-46DB-BAA8-E90E7F0341B7}"/>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15F1F9CD-0DAF-4C53-B056-5CCA9F7F6643}"/>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97988A68-29DE-462C-809A-D246D5DBD4E8}"/>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F8C9C030-80D5-48B0-892E-44362AE1FE17}"/>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56337</xdr:rowOff>
    </xdr:from>
    <xdr:to>
      <xdr:col>81</xdr:col>
      <xdr:colOff>95250</xdr:colOff>
      <xdr:row>15</xdr:row>
      <xdr:rowOff>157937</xdr:rowOff>
    </xdr:to>
    <xdr:sp macro="" textlink="">
      <xdr:nvSpPr>
        <xdr:cNvPr id="464" name="楕円 463">
          <a:extLst>
            <a:ext uri="{FF2B5EF4-FFF2-40B4-BE49-F238E27FC236}">
              <a16:creationId xmlns:a16="http://schemas.microsoft.com/office/drawing/2014/main" id="{9CF306CC-F01F-4948-B232-33E842BB9DD9}"/>
            </a:ext>
          </a:extLst>
        </xdr:cNvPr>
        <xdr:cNvSpPr/>
      </xdr:nvSpPr>
      <xdr:spPr>
        <a:xfrm>
          <a:off x="15430500" y="253283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28414</xdr:rowOff>
    </xdr:from>
    <xdr:ext cx="762000" cy="259045"/>
    <xdr:sp macro="" textlink="">
      <xdr:nvSpPr>
        <xdr:cNvPr id="465" name="将来負担の状況該当値テキスト">
          <a:extLst>
            <a:ext uri="{FF2B5EF4-FFF2-40B4-BE49-F238E27FC236}">
              <a16:creationId xmlns:a16="http://schemas.microsoft.com/office/drawing/2014/main" id="{77E89AD2-3CC2-4CEA-9A71-D348FA980056}"/>
            </a:ext>
          </a:extLst>
        </xdr:cNvPr>
        <xdr:cNvSpPr txBox="1"/>
      </xdr:nvSpPr>
      <xdr:spPr>
        <a:xfrm>
          <a:off x="15563850" y="250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32563</xdr:rowOff>
    </xdr:from>
    <xdr:to>
      <xdr:col>77</xdr:col>
      <xdr:colOff>95250</xdr:colOff>
      <xdr:row>16</xdr:row>
      <xdr:rowOff>134163</xdr:rowOff>
    </xdr:to>
    <xdr:sp macro="" textlink="">
      <xdr:nvSpPr>
        <xdr:cNvPr id="466" name="楕円 465">
          <a:extLst>
            <a:ext uri="{FF2B5EF4-FFF2-40B4-BE49-F238E27FC236}">
              <a16:creationId xmlns:a16="http://schemas.microsoft.com/office/drawing/2014/main" id="{68C4C457-1F01-47FE-AC1F-D3B4BABEFF16}"/>
            </a:ext>
          </a:extLst>
        </xdr:cNvPr>
        <xdr:cNvSpPr/>
      </xdr:nvSpPr>
      <xdr:spPr>
        <a:xfrm>
          <a:off x="14668500" y="267416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118940</xdr:rowOff>
    </xdr:from>
    <xdr:ext cx="736600" cy="259045"/>
    <xdr:sp macro="" textlink="">
      <xdr:nvSpPr>
        <xdr:cNvPr id="467" name="テキスト ボックス 466">
          <a:extLst>
            <a:ext uri="{FF2B5EF4-FFF2-40B4-BE49-F238E27FC236}">
              <a16:creationId xmlns:a16="http://schemas.microsoft.com/office/drawing/2014/main" id="{BBC39842-433F-4CCA-8E30-560709181C59}"/>
            </a:ext>
          </a:extLst>
        </xdr:cNvPr>
        <xdr:cNvSpPr txBox="1"/>
      </xdr:nvSpPr>
      <xdr:spPr>
        <a:xfrm>
          <a:off x="14370050" y="276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149352</xdr:rowOff>
    </xdr:from>
    <xdr:to>
      <xdr:col>73</xdr:col>
      <xdr:colOff>44450</xdr:colOff>
      <xdr:row>17</xdr:row>
      <xdr:rowOff>79502</xdr:rowOff>
    </xdr:to>
    <xdr:sp macro="" textlink="">
      <xdr:nvSpPr>
        <xdr:cNvPr id="468" name="楕円 467">
          <a:extLst>
            <a:ext uri="{FF2B5EF4-FFF2-40B4-BE49-F238E27FC236}">
              <a16:creationId xmlns:a16="http://schemas.microsoft.com/office/drawing/2014/main" id="{E959A588-B485-41CB-82EA-D1404D67BF18}"/>
            </a:ext>
          </a:extLst>
        </xdr:cNvPr>
        <xdr:cNvSpPr/>
      </xdr:nvSpPr>
      <xdr:spPr>
        <a:xfrm>
          <a:off x="13868400" y="27909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64279</xdr:rowOff>
    </xdr:from>
    <xdr:ext cx="762000" cy="259045"/>
    <xdr:sp macro="" textlink="">
      <xdr:nvSpPr>
        <xdr:cNvPr id="469" name="テキスト ボックス 468">
          <a:extLst>
            <a:ext uri="{FF2B5EF4-FFF2-40B4-BE49-F238E27FC236}">
              <a16:creationId xmlns:a16="http://schemas.microsoft.com/office/drawing/2014/main" id="{E41AF3D7-EF03-4B69-8924-FFE47D858E8E}"/>
            </a:ext>
          </a:extLst>
        </xdr:cNvPr>
        <xdr:cNvSpPr txBox="1"/>
      </xdr:nvSpPr>
      <xdr:spPr>
        <a:xfrm>
          <a:off x="13557250" y="287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69596</xdr:rowOff>
    </xdr:from>
    <xdr:to>
      <xdr:col>68</xdr:col>
      <xdr:colOff>203200</xdr:colOff>
      <xdr:row>17</xdr:row>
      <xdr:rowOff>171196</xdr:rowOff>
    </xdr:to>
    <xdr:sp macro="" textlink="">
      <xdr:nvSpPr>
        <xdr:cNvPr id="470" name="楕円 469">
          <a:extLst>
            <a:ext uri="{FF2B5EF4-FFF2-40B4-BE49-F238E27FC236}">
              <a16:creationId xmlns:a16="http://schemas.microsoft.com/office/drawing/2014/main" id="{BFB8DFE5-F67E-4866-91C3-4075101B1FFC}"/>
            </a:ext>
          </a:extLst>
        </xdr:cNvPr>
        <xdr:cNvSpPr/>
      </xdr:nvSpPr>
      <xdr:spPr>
        <a:xfrm>
          <a:off x="13055600" y="287629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155973</xdr:rowOff>
    </xdr:from>
    <xdr:ext cx="762000" cy="259045"/>
    <xdr:sp macro="" textlink="">
      <xdr:nvSpPr>
        <xdr:cNvPr id="471" name="テキスト ボックス 470">
          <a:extLst>
            <a:ext uri="{FF2B5EF4-FFF2-40B4-BE49-F238E27FC236}">
              <a16:creationId xmlns:a16="http://schemas.microsoft.com/office/drawing/2014/main" id="{89243CD6-6494-425D-9EBE-6CB3355DEEF3}"/>
            </a:ext>
          </a:extLst>
        </xdr:cNvPr>
        <xdr:cNvSpPr txBox="1"/>
      </xdr:nvSpPr>
      <xdr:spPr>
        <a:xfrm>
          <a:off x="12763500" y="296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51257</xdr:rowOff>
    </xdr:from>
    <xdr:to>
      <xdr:col>64</xdr:col>
      <xdr:colOff>152400</xdr:colOff>
      <xdr:row>17</xdr:row>
      <xdr:rowOff>152857</xdr:rowOff>
    </xdr:to>
    <xdr:sp macro="" textlink="">
      <xdr:nvSpPr>
        <xdr:cNvPr id="472" name="楕円 471">
          <a:extLst>
            <a:ext uri="{FF2B5EF4-FFF2-40B4-BE49-F238E27FC236}">
              <a16:creationId xmlns:a16="http://schemas.microsoft.com/office/drawing/2014/main" id="{83053719-30CB-4179-B2FC-27FA3768A2B3}"/>
            </a:ext>
          </a:extLst>
        </xdr:cNvPr>
        <xdr:cNvSpPr/>
      </xdr:nvSpPr>
      <xdr:spPr>
        <a:xfrm>
          <a:off x="12242800" y="285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137634</xdr:rowOff>
    </xdr:from>
    <xdr:ext cx="762000" cy="259045"/>
    <xdr:sp macro="" textlink="">
      <xdr:nvSpPr>
        <xdr:cNvPr id="473" name="テキスト ボックス 472">
          <a:extLst>
            <a:ext uri="{FF2B5EF4-FFF2-40B4-BE49-F238E27FC236}">
              <a16:creationId xmlns:a16="http://schemas.microsoft.com/office/drawing/2014/main" id="{21280CEF-E56E-40C9-9BAC-E2459A263002}"/>
            </a:ext>
          </a:extLst>
        </xdr:cNvPr>
        <xdr:cNvSpPr txBox="1"/>
      </xdr:nvSpPr>
      <xdr:spPr>
        <a:xfrm>
          <a:off x="11950700" y="294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447,181
440,870
468.81
243,774,504
237,252,022
4,327,826
104,780,838
216,645,566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職員定員適正化計画の実践により、類似団体の平均を大きく下回っている。引き続き事務事業の見直し等に努め、職員定数の適正化を図っていく。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34</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18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35</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18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35</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7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34</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91440</xdr:rowOff>
    </xdr:from>
    <xdr:to>
      <xdr:col>11</xdr:col>
      <xdr:colOff>60325</xdr:colOff>
      <xdr:row>35</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類似団体の平均と同水準であり、引き続き行財政改革を徹底し、事務事業の見直し等によりコストの低減に努めていく。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17</xdr:row>
      <xdr:rowOff>113393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974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17</xdr:row>
      <xdr:rowOff>15421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97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15421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86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143329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32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103414</xdr:rowOff>
    </xdr:from>
    <xdr:to>
      <xdr:col>78</xdr:col>
      <xdr:colOff>120650</xdr:colOff>
      <xdr:row>17</xdr:row>
      <xdr:rowOff>33564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136071</xdr:rowOff>
    </xdr:from>
    <xdr:to>
      <xdr:col>74</xdr:col>
      <xdr:colOff>31750</xdr:colOff>
      <xdr:row>17</xdr:row>
      <xdr:rowOff>66221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類似団体の平均を下回っており、前年度と同水準である。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38100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99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133350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99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133350</xdr:rowOff>
    </xdr:from>
    <xdr:to>
      <xdr:col>15</xdr:col>
      <xdr:colOff>98425</xdr:colOff>
      <xdr:row>56</xdr:row>
      <xdr:rowOff>63500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63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63500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2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82550</xdr:rowOff>
    </xdr:from>
    <xdr:to>
      <xdr:col>15</xdr:col>
      <xdr:colOff>149225</xdr:colOff>
      <xdr:row>56</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類似団体の平均を下回っているものの、後期高齢者医療費特別会計への繰出金の増などにより、増加傾向にある。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57</xdr:row>
      <xdr:rowOff>95250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91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19050</xdr:rowOff>
    </xdr:from>
    <xdr:to>
      <xdr:col>78</xdr:col>
      <xdr:colOff>69850</xdr:colOff>
      <xdr:row>57</xdr:row>
      <xdr:rowOff>120650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91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95250</xdr:rowOff>
    </xdr:from>
    <xdr:to>
      <xdr:col>73</xdr:col>
      <xdr:colOff>180975</xdr:colOff>
      <xdr:row>57</xdr:row>
      <xdr:rowOff>120650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6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95250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60977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139700</xdr:rowOff>
    </xdr:from>
    <xdr:to>
      <xdr:col>78</xdr:col>
      <xdr:colOff>120650</xdr:colOff>
      <xdr:row>57</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80027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69850</xdr:rowOff>
    </xdr:from>
    <xdr:to>
      <xdr:col>74</xdr:col>
      <xdr:colOff>31750</xdr:colOff>
      <xdr:row>58</xdr:row>
      <xdr:rowOff>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44450</xdr:rowOff>
    </xdr:from>
    <xdr:to>
      <xdr:col>69</xdr:col>
      <xdr:colOff>142875</xdr:colOff>
      <xdr:row>57</xdr:row>
      <xdr:rowOff>146050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156227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類似団体の平均を上回っているが、ほぼ横ばいとなっている。引き続き低減に努めていく。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142240</xdr:rowOff>
    </xdr:from>
    <xdr:to>
      <xdr:col>82</xdr:col>
      <xdr:colOff>107950</xdr:colOff>
      <xdr:row>34</xdr:row>
      <xdr:rowOff>165100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971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142240</xdr:rowOff>
    </xdr:from>
    <xdr:to>
      <xdr:col>78</xdr:col>
      <xdr:colOff>69850</xdr:colOff>
      <xdr:row>35</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97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24130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39370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02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114300</xdr:rowOff>
    </xdr:from>
    <xdr:to>
      <xdr:col>82</xdr:col>
      <xdr:colOff>158750</xdr:colOff>
      <xdr:row>35</xdr:row>
      <xdr:rowOff>44450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86377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91440</xdr:rowOff>
    </xdr:from>
    <xdr:to>
      <xdr:col>78</xdr:col>
      <xdr:colOff>120650</xdr:colOff>
      <xdr:row>35</xdr:row>
      <xdr:rowOff>21590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6367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0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36847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59707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74947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国の景気対策に積極的に呼応してきたため、類似団体平均を上回っているが、財源措置のある地方債の発行に努めていることから、実際の負担となるのは約４割である。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年度より中期財政計画を策定し、繰上償還や地方債の新規発行抑制に取り組んできており、地方債現在高は平成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年度から減少傾向に転じている。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78</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416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79</xdr:row>
      <xdr:rowOff>46989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41628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62230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591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62230</xdr:rowOff>
    </xdr:from>
    <xdr:to>
      <xdr:col>11</xdr:col>
      <xdr:colOff>9525</xdr:colOff>
      <xdr:row>79</xdr:row>
      <xdr:rowOff>107950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60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163830</xdr:rowOff>
    </xdr:from>
    <xdr:to>
      <xdr:col>20</xdr:col>
      <xdr:colOff>38100</xdr:colOff>
      <xdr:row>78</xdr:row>
      <xdr:rowOff>93980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78757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11430</xdr:rowOff>
    </xdr:from>
    <xdr:to>
      <xdr:col>11</xdr:col>
      <xdr:colOff>60325</xdr:colOff>
      <xdr:row>79</xdr:row>
      <xdr:rowOff>113030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97807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143527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類似団体の平均を下回っているが、引き続き行財政改革を徹底し、事務事業の見直し等によりコストの低減に努めていく。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76</xdr:row>
      <xdr:rowOff>53848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91945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76</xdr:row>
      <xdr:rowOff>53848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9194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53848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0657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35561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0246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32326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0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22149</xdr:rowOff>
    </xdr:from>
    <xdr:to>
      <xdr:col>29</xdr:col>
      <xdr:colOff>127000</xdr:colOff>
      <xdr:row>20</xdr:row>
      <xdr:rowOff>42418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98774"/>
          <a:ext cx="647700" cy="20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42418</xdr:rowOff>
    </xdr:from>
    <xdr:to>
      <xdr:col>26</xdr:col>
      <xdr:colOff>50800</xdr:colOff>
      <xdr:row>20</xdr:row>
      <xdr:rowOff>81051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519043"/>
          <a:ext cx="698500" cy="3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81051</xdr:rowOff>
    </xdr:from>
    <xdr:to>
      <xdr:col>22</xdr:col>
      <xdr:colOff>114300</xdr:colOff>
      <xdr:row>20</xdr:row>
      <xdr:rowOff>91491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557676"/>
          <a:ext cx="698500" cy="10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91491</xdr:rowOff>
    </xdr:from>
    <xdr:to>
      <xdr:col>18</xdr:col>
      <xdr:colOff>177800</xdr:colOff>
      <xdr:row>20</xdr:row>
      <xdr:rowOff>109055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568116"/>
          <a:ext cx="6985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142799</xdr:rowOff>
    </xdr:from>
    <xdr:to>
      <xdr:col>29</xdr:col>
      <xdr:colOff>177800</xdr:colOff>
      <xdr:row>20</xdr:row>
      <xdr:rowOff>72949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447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51376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5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163068</xdr:rowOff>
    </xdr:from>
    <xdr:to>
      <xdr:col>26</xdr:col>
      <xdr:colOff>101600</xdr:colOff>
      <xdr:row>20</xdr:row>
      <xdr:rowOff>93218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68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77995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30251</xdr:rowOff>
    </xdr:from>
    <xdr:to>
      <xdr:col>22</xdr:col>
      <xdr:colOff>165100</xdr:colOff>
      <xdr:row>20</xdr:row>
      <xdr:rowOff>131851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50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116628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9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40691</xdr:rowOff>
    </xdr:from>
    <xdr:to>
      <xdr:col>19</xdr:col>
      <xdr:colOff>38100</xdr:colOff>
      <xdr:row>20</xdr:row>
      <xdr:rowOff>142291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51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127068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60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58255</xdr:rowOff>
    </xdr:from>
    <xdr:to>
      <xdr:col>15</xdr:col>
      <xdr:colOff>101600</xdr:colOff>
      <xdr:row>20</xdr:row>
      <xdr:rowOff>159855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534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144632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62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245872</xdr:rowOff>
    </xdr:from>
    <xdr:to>
      <xdr:col>29</xdr:col>
      <xdr:colOff>127000</xdr:colOff>
      <xdr:row>35</xdr:row>
      <xdr:rowOff>258559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56222"/>
          <a:ext cx="647700" cy="12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211849</xdr:rowOff>
    </xdr:from>
    <xdr:to>
      <xdr:col>26</xdr:col>
      <xdr:colOff>50800</xdr:colOff>
      <xdr:row>35</xdr:row>
      <xdr:rowOff>258559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22199"/>
          <a:ext cx="698500" cy="46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211849</xdr:rowOff>
    </xdr:from>
    <xdr:to>
      <xdr:col>22</xdr:col>
      <xdr:colOff>114300</xdr:colOff>
      <xdr:row>35</xdr:row>
      <xdr:rowOff>233604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22199"/>
          <a:ext cx="698500" cy="21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215278</xdr:rowOff>
    </xdr:from>
    <xdr:to>
      <xdr:col>18</xdr:col>
      <xdr:colOff>177800</xdr:colOff>
      <xdr:row>35</xdr:row>
      <xdr:rowOff>233604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25628"/>
          <a:ext cx="698500" cy="1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195072</xdr:rowOff>
    </xdr:from>
    <xdr:to>
      <xdr:col>29</xdr:col>
      <xdr:colOff>177800</xdr:colOff>
      <xdr:row>35</xdr:row>
      <xdr:rowOff>296672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05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167149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77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207759</xdr:rowOff>
    </xdr:from>
    <xdr:to>
      <xdr:col>26</xdr:col>
      <xdr:colOff>101600</xdr:colOff>
      <xdr:row>35</xdr:row>
      <xdr:rowOff>309359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18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294136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0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161049</xdr:rowOff>
    </xdr:from>
    <xdr:to>
      <xdr:col>22</xdr:col>
      <xdr:colOff>165100</xdr:colOff>
      <xdr:row>35</xdr:row>
      <xdr:rowOff>262649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71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247426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5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182804</xdr:rowOff>
    </xdr:from>
    <xdr:to>
      <xdr:col>19</xdr:col>
      <xdr:colOff>38100</xdr:colOff>
      <xdr:row>35</xdr:row>
      <xdr:rowOff>284404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93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269181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7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164478</xdr:rowOff>
    </xdr:from>
    <xdr:to>
      <xdr:col>15</xdr:col>
      <xdr:colOff>101600</xdr:colOff>
      <xdr:row>35</xdr:row>
      <xdr:rowOff>266078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74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250855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447,181
440,870
468.81
243,774,504
237,252,022
4,327,826
104,780,838
216,645,566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71479</xdr:rowOff>
    </xdr:from>
    <xdr:to>
      <xdr:col>24</xdr:col>
      <xdr:colOff>63500</xdr:colOff>
      <xdr:row>37</xdr:row>
      <xdr:rowOff>73504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15129"/>
          <a:ext cx="8382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73504</xdr:rowOff>
    </xdr:from>
    <xdr:to>
      <xdr:col>19</xdr:col>
      <xdr:colOff>177800</xdr:colOff>
      <xdr:row>37</xdr:row>
      <xdr:rowOff>109068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17154"/>
          <a:ext cx="889000" cy="3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109068</xdr:rowOff>
    </xdr:from>
    <xdr:to>
      <xdr:col>15</xdr:col>
      <xdr:colOff>50800</xdr:colOff>
      <xdr:row>37</xdr:row>
      <xdr:rowOff>169810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52718"/>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163899</xdr:rowOff>
    </xdr:from>
    <xdr:to>
      <xdr:col>10</xdr:col>
      <xdr:colOff>114300</xdr:colOff>
      <xdr:row>37</xdr:row>
      <xdr:rowOff>169810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07549"/>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20679</xdr:rowOff>
    </xdr:from>
    <xdr:to>
      <xdr:col>24</xdr:col>
      <xdr:colOff>114300</xdr:colOff>
      <xdr:row>37</xdr:row>
      <xdr:rowOff>122279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170556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4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22704</xdr:rowOff>
    </xdr:from>
    <xdr:to>
      <xdr:col>20</xdr:col>
      <xdr:colOff>38100</xdr:colOff>
      <xdr:row>37</xdr:row>
      <xdr:rowOff>124304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6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115431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5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58268</xdr:rowOff>
    </xdr:from>
    <xdr:to>
      <xdr:col>15</xdr:col>
      <xdr:colOff>101600</xdr:colOff>
      <xdr:row>37</xdr:row>
      <xdr:rowOff>159868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150995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119010</xdr:rowOff>
    </xdr:from>
    <xdr:to>
      <xdr:col>10</xdr:col>
      <xdr:colOff>165100</xdr:colOff>
      <xdr:row>38</xdr:row>
      <xdr:rowOff>49160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40287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5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113099</xdr:rowOff>
    </xdr:from>
    <xdr:to>
      <xdr:col>6</xdr:col>
      <xdr:colOff>38100</xdr:colOff>
      <xdr:row>38</xdr:row>
      <xdr:rowOff>43249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34376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166522</xdr:rowOff>
    </xdr:from>
    <xdr:to>
      <xdr:col>24</xdr:col>
      <xdr:colOff>63500</xdr:colOff>
      <xdr:row>55</xdr:row>
      <xdr:rowOff>32677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53372"/>
          <a:ext cx="838200" cy="20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32677</xdr:rowOff>
    </xdr:from>
    <xdr:to>
      <xdr:col>19</xdr:col>
      <xdr:colOff>177800</xdr:colOff>
      <xdr:row>57</xdr:row>
      <xdr:rowOff>46393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62427"/>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46393</xdr:rowOff>
    </xdr:from>
    <xdr:to>
      <xdr:col>15</xdr:col>
      <xdr:colOff>50800</xdr:colOff>
      <xdr:row>58</xdr:row>
      <xdr:rowOff>111773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19043"/>
          <a:ext cx="889000" cy="2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111773</xdr:rowOff>
    </xdr:from>
    <xdr:to>
      <xdr:col>10</xdr:col>
      <xdr:colOff>114300</xdr:colOff>
      <xdr:row>59</xdr:row>
      <xdr:rowOff>92951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55873"/>
          <a:ext cx="889000" cy="1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132618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115722</xdr:rowOff>
    </xdr:from>
    <xdr:to>
      <xdr:col>24</xdr:col>
      <xdr:colOff>114300</xdr:colOff>
      <xdr:row>54</xdr:row>
      <xdr:rowOff>45872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138599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5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153327</xdr:rowOff>
    </xdr:from>
    <xdr:to>
      <xdr:col>20</xdr:col>
      <xdr:colOff>38100</xdr:colOff>
      <xdr:row>55</xdr:row>
      <xdr:rowOff>83477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1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100004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167043</xdr:rowOff>
    </xdr:from>
    <xdr:to>
      <xdr:col>15</xdr:col>
      <xdr:colOff>101600</xdr:colOff>
      <xdr:row>57</xdr:row>
      <xdr:rowOff>97193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113720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60973</xdr:rowOff>
    </xdr:from>
    <xdr:to>
      <xdr:col>10</xdr:col>
      <xdr:colOff>165100</xdr:colOff>
      <xdr:row>58</xdr:row>
      <xdr:rowOff>162573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7650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8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42151</xdr:rowOff>
    </xdr:from>
    <xdr:to>
      <xdr:col>6</xdr:col>
      <xdr:colOff>38100</xdr:colOff>
      <xdr:row>59</xdr:row>
      <xdr:rowOff>143751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134878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5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90666</xdr:rowOff>
    </xdr:from>
    <xdr:to>
      <xdr:col>24</xdr:col>
      <xdr:colOff>63500</xdr:colOff>
      <xdr:row>76</xdr:row>
      <xdr:rowOff>106611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20866"/>
          <a:ext cx="8382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104896</xdr:rowOff>
    </xdr:from>
    <xdr:to>
      <xdr:col>19</xdr:col>
      <xdr:colOff>177800</xdr:colOff>
      <xdr:row>76</xdr:row>
      <xdr:rowOff>106611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13509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104896</xdr:rowOff>
    </xdr:from>
    <xdr:to>
      <xdr:col>15</xdr:col>
      <xdr:colOff>50800</xdr:colOff>
      <xdr:row>77</xdr:row>
      <xdr:rowOff>18484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35096"/>
          <a:ext cx="889000" cy="8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18484</xdr:rowOff>
    </xdr:from>
    <xdr:to>
      <xdr:col>10</xdr:col>
      <xdr:colOff>114300</xdr:colOff>
      <xdr:row>77</xdr:row>
      <xdr:rowOff>18714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20134"/>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39866</xdr:rowOff>
    </xdr:from>
    <xdr:to>
      <xdr:col>24</xdr:col>
      <xdr:colOff>114300</xdr:colOff>
      <xdr:row>76</xdr:row>
      <xdr:rowOff>141466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18293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55811</xdr:rowOff>
    </xdr:from>
    <xdr:to>
      <xdr:col>20</xdr:col>
      <xdr:colOff>38100</xdr:colOff>
      <xdr:row>76</xdr:row>
      <xdr:rowOff>157411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148538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17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54096</xdr:rowOff>
    </xdr:from>
    <xdr:to>
      <xdr:col>15</xdr:col>
      <xdr:colOff>101600</xdr:colOff>
      <xdr:row>76</xdr:row>
      <xdr:rowOff>155696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146823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17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139134</xdr:rowOff>
    </xdr:from>
    <xdr:to>
      <xdr:col>10</xdr:col>
      <xdr:colOff>165100</xdr:colOff>
      <xdr:row>77</xdr:row>
      <xdr:rowOff>69284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60411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6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139364</xdr:rowOff>
    </xdr:from>
    <xdr:to>
      <xdr:col>6</xdr:col>
      <xdr:colOff>38100</xdr:colOff>
      <xdr:row>77</xdr:row>
      <xdr:rowOff>69514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60641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6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2617</xdr:rowOff>
    </xdr:from>
    <xdr:to>
      <xdr:col>24</xdr:col>
      <xdr:colOff>63500</xdr:colOff>
      <xdr:row>97</xdr:row>
      <xdr:rowOff>114804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33267"/>
          <a:ext cx="838200" cy="11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2617</xdr:rowOff>
    </xdr:from>
    <xdr:to>
      <xdr:col>19</xdr:col>
      <xdr:colOff>177800</xdr:colOff>
      <xdr:row>98</xdr:row>
      <xdr:rowOff>87655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33267"/>
          <a:ext cx="889000" cy="25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87655</xdr:rowOff>
    </xdr:from>
    <xdr:to>
      <xdr:col>15</xdr:col>
      <xdr:colOff>50800</xdr:colOff>
      <xdr:row>98</xdr:row>
      <xdr:rowOff>156344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89755"/>
          <a:ext cx="889000" cy="6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156344</xdr:rowOff>
    </xdr:from>
    <xdr:to>
      <xdr:col>10</xdr:col>
      <xdr:colOff>114300</xdr:colOff>
      <xdr:row>99</xdr:row>
      <xdr:rowOff>31279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58444"/>
          <a:ext cx="889000" cy="4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64004</xdr:rowOff>
    </xdr:from>
    <xdr:to>
      <xdr:col>24</xdr:col>
      <xdr:colOff>114300</xdr:colOff>
      <xdr:row>97</xdr:row>
      <xdr:rowOff>165604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42431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7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123267</xdr:rowOff>
    </xdr:from>
    <xdr:to>
      <xdr:col>20</xdr:col>
      <xdr:colOff>38100</xdr:colOff>
      <xdr:row>97</xdr:row>
      <xdr:rowOff>53417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44544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67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36855</xdr:rowOff>
    </xdr:from>
    <xdr:to>
      <xdr:col>15</xdr:col>
      <xdr:colOff>101600</xdr:colOff>
      <xdr:row>98</xdr:row>
      <xdr:rowOff>138455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3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129582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93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105544</xdr:rowOff>
    </xdr:from>
    <xdr:to>
      <xdr:col>10</xdr:col>
      <xdr:colOff>165100</xdr:colOff>
      <xdr:row>99</xdr:row>
      <xdr:rowOff>35694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26821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700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151929</xdr:rowOff>
    </xdr:from>
    <xdr:to>
      <xdr:col>6</xdr:col>
      <xdr:colOff>38100</xdr:colOff>
      <xdr:row>99</xdr:row>
      <xdr:rowOff>82079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5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73206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4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96088</xdr:rowOff>
    </xdr:from>
    <xdr:to>
      <xdr:col>55</xdr:col>
      <xdr:colOff>0</xdr:colOff>
      <xdr:row>38</xdr:row>
      <xdr:rowOff>75832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68288"/>
          <a:ext cx="838200" cy="3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48171</xdr:rowOff>
    </xdr:from>
    <xdr:to>
      <xdr:col>50</xdr:col>
      <xdr:colOff>114300</xdr:colOff>
      <xdr:row>38</xdr:row>
      <xdr:rowOff>75832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63121"/>
          <a:ext cx="889000" cy="122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48171</xdr:rowOff>
    </xdr:from>
    <xdr:to>
      <xdr:col>45</xdr:col>
      <xdr:colOff>177800</xdr:colOff>
      <xdr:row>39</xdr:row>
      <xdr:rowOff>12192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63121"/>
          <a:ext cx="889000" cy="13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7303</xdr:rowOff>
    </xdr:from>
    <xdr:to>
      <xdr:col>41</xdr:col>
      <xdr:colOff>50800</xdr:colOff>
      <xdr:row>39</xdr:row>
      <xdr:rowOff>12192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693853"/>
          <a:ext cx="889000" cy="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45288</xdr:rowOff>
    </xdr:from>
    <xdr:to>
      <xdr:col>55</xdr:col>
      <xdr:colOff>50800</xdr:colOff>
      <xdr:row>36</xdr:row>
      <xdr:rowOff>146888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68165</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25032</xdr:rowOff>
    </xdr:from>
    <xdr:to>
      <xdr:col>50</xdr:col>
      <xdr:colOff>165100</xdr:colOff>
      <xdr:row>38</xdr:row>
      <xdr:rowOff>126632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4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143159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31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168821</xdr:rowOff>
    </xdr:from>
    <xdr:to>
      <xdr:col>46</xdr:col>
      <xdr:colOff>38100</xdr:colOff>
      <xdr:row>31</xdr:row>
      <xdr:rowOff>98971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1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90098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40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132842</xdr:rowOff>
    </xdr:from>
    <xdr:to>
      <xdr:col>41</xdr:col>
      <xdr:colOff>101600</xdr:colOff>
      <xdr:row>39</xdr:row>
      <xdr:rowOff>62992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79519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127953</xdr:rowOff>
    </xdr:from>
    <xdr:to>
      <xdr:col>36</xdr:col>
      <xdr:colOff>165100</xdr:colOff>
      <xdr:row>39</xdr:row>
      <xdr:rowOff>58103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74630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141398</xdr:rowOff>
    </xdr:from>
    <xdr:to>
      <xdr:col>55</xdr:col>
      <xdr:colOff>0</xdr:colOff>
      <xdr:row>54</xdr:row>
      <xdr:rowOff>22967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228248"/>
          <a:ext cx="838200" cy="5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22967</xdr:rowOff>
    </xdr:from>
    <xdr:to>
      <xdr:col>50</xdr:col>
      <xdr:colOff>114300</xdr:colOff>
      <xdr:row>56</xdr:row>
      <xdr:rowOff>7977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281267"/>
          <a:ext cx="889000" cy="32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157482</xdr:rowOff>
    </xdr:from>
    <xdr:to>
      <xdr:col>45</xdr:col>
      <xdr:colOff>177800</xdr:colOff>
      <xdr:row>56</xdr:row>
      <xdr:rowOff>7977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415782"/>
          <a:ext cx="889000" cy="19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69651</xdr:rowOff>
    </xdr:from>
    <xdr:to>
      <xdr:col>41</xdr:col>
      <xdr:colOff>50800</xdr:colOff>
      <xdr:row>54</xdr:row>
      <xdr:rowOff>157482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327951"/>
          <a:ext cx="889000" cy="8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90598</xdr:rowOff>
    </xdr:from>
    <xdr:to>
      <xdr:col>55</xdr:col>
      <xdr:colOff>50800</xdr:colOff>
      <xdr:row>54</xdr:row>
      <xdr:rowOff>20748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17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113475</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02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143617</xdr:rowOff>
    </xdr:from>
    <xdr:to>
      <xdr:col>50</xdr:col>
      <xdr:colOff>165100</xdr:colOff>
      <xdr:row>54</xdr:row>
      <xdr:rowOff>73767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2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90294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00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128627</xdr:rowOff>
    </xdr:from>
    <xdr:to>
      <xdr:col>46</xdr:col>
      <xdr:colOff>38100</xdr:colOff>
      <xdr:row>56</xdr:row>
      <xdr:rowOff>58777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75304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3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106682</xdr:rowOff>
    </xdr:from>
    <xdr:to>
      <xdr:col>41</xdr:col>
      <xdr:colOff>101600</xdr:colOff>
      <xdr:row>55</xdr:row>
      <xdr:rowOff>36832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36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53359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1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18851</xdr:rowOff>
    </xdr:from>
    <xdr:to>
      <xdr:col>36</xdr:col>
      <xdr:colOff>165100</xdr:colOff>
      <xdr:row>54</xdr:row>
      <xdr:rowOff>120451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2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136978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05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125618</xdr:rowOff>
    </xdr:from>
    <xdr:to>
      <xdr:col>55</xdr:col>
      <xdr:colOff>0</xdr:colOff>
      <xdr:row>74</xdr:row>
      <xdr:rowOff>71326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470018"/>
          <a:ext cx="838200" cy="28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71326</xdr:rowOff>
    </xdr:from>
    <xdr:to>
      <xdr:col>50</xdr:col>
      <xdr:colOff>114300</xdr:colOff>
      <xdr:row>76</xdr:row>
      <xdr:rowOff>60559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758626"/>
          <a:ext cx="889000" cy="33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37539</xdr:rowOff>
    </xdr:from>
    <xdr:to>
      <xdr:col>45</xdr:col>
      <xdr:colOff>177800</xdr:colOff>
      <xdr:row>76</xdr:row>
      <xdr:rowOff>60559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067739"/>
          <a:ext cx="8890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37518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83236</xdr:rowOff>
    </xdr:from>
    <xdr:to>
      <xdr:col>41</xdr:col>
      <xdr:colOff>50800</xdr:colOff>
      <xdr:row>76</xdr:row>
      <xdr:rowOff>37539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2941986"/>
          <a:ext cx="889000" cy="12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74818</xdr:rowOff>
    </xdr:from>
    <xdr:to>
      <xdr:col>55</xdr:col>
      <xdr:colOff>50800</xdr:colOff>
      <xdr:row>73</xdr:row>
      <xdr:rowOff>4968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41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97695</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2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20526</xdr:rowOff>
    </xdr:from>
    <xdr:to>
      <xdr:col>50</xdr:col>
      <xdr:colOff>165100</xdr:colOff>
      <xdr:row>74</xdr:row>
      <xdr:rowOff>122126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70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138653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4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9759</xdr:rowOff>
    </xdr:from>
    <xdr:to>
      <xdr:col>46</xdr:col>
      <xdr:colOff>38100</xdr:colOff>
      <xdr:row>76</xdr:row>
      <xdr:rowOff>111359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03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127885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81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158189</xdr:rowOff>
    </xdr:from>
    <xdr:to>
      <xdr:col>41</xdr:col>
      <xdr:colOff>101600</xdr:colOff>
      <xdr:row>76</xdr:row>
      <xdr:rowOff>88339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0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104866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79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32436</xdr:rowOff>
    </xdr:from>
    <xdr:to>
      <xdr:col>36</xdr:col>
      <xdr:colOff>165100</xdr:colOff>
      <xdr:row>75</xdr:row>
      <xdr:rowOff>134036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8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150563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6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130944</xdr:rowOff>
    </xdr:from>
    <xdr:to>
      <xdr:col>55</xdr:col>
      <xdr:colOff>0</xdr:colOff>
      <xdr:row>95</xdr:row>
      <xdr:rowOff>143563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247244"/>
          <a:ext cx="838200" cy="18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130944</xdr:rowOff>
    </xdr:from>
    <xdr:to>
      <xdr:col>50</xdr:col>
      <xdr:colOff>114300</xdr:colOff>
      <xdr:row>95</xdr:row>
      <xdr:rowOff>92425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247244"/>
          <a:ext cx="889000" cy="1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90300</xdr:rowOff>
    </xdr:from>
    <xdr:to>
      <xdr:col>45</xdr:col>
      <xdr:colOff>177800</xdr:colOff>
      <xdr:row>95</xdr:row>
      <xdr:rowOff>92425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206600"/>
          <a:ext cx="889000" cy="17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90300</xdr:rowOff>
    </xdr:from>
    <xdr:to>
      <xdr:col>41</xdr:col>
      <xdr:colOff>50800</xdr:colOff>
      <xdr:row>94</xdr:row>
      <xdr:rowOff>145506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206600"/>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92763</xdr:rowOff>
    </xdr:from>
    <xdr:to>
      <xdr:col>55</xdr:col>
      <xdr:colOff>50800</xdr:colOff>
      <xdr:row>96</xdr:row>
      <xdr:rowOff>22913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8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71190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35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80144</xdr:rowOff>
    </xdr:from>
    <xdr:to>
      <xdr:col>50</xdr:col>
      <xdr:colOff>165100</xdr:colOff>
      <xdr:row>95</xdr:row>
      <xdr:rowOff>10294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19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26821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97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41625</xdr:rowOff>
    </xdr:from>
    <xdr:to>
      <xdr:col>46</xdr:col>
      <xdr:colOff>38100</xdr:colOff>
      <xdr:row>95</xdr:row>
      <xdr:rowOff>143225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3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134352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42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39500</xdr:rowOff>
    </xdr:from>
    <xdr:to>
      <xdr:col>41</xdr:col>
      <xdr:colOff>101600</xdr:colOff>
      <xdr:row>94</xdr:row>
      <xdr:rowOff>141100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1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157627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93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94706</xdr:rowOff>
    </xdr:from>
    <xdr:to>
      <xdr:col>36</xdr:col>
      <xdr:colOff>165100</xdr:colOff>
      <xdr:row>95</xdr:row>
      <xdr:rowOff>24856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21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41383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598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72263</xdr:rowOff>
    </xdr:from>
    <xdr:to>
      <xdr:col>85</xdr:col>
      <xdr:colOff>127000</xdr:colOff>
      <xdr:row>39</xdr:row>
      <xdr:rowOff>35814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587363"/>
          <a:ext cx="838200" cy="1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16637</xdr:rowOff>
    </xdr:from>
    <xdr:to>
      <xdr:col>81</xdr:col>
      <xdr:colOff>50800</xdr:colOff>
      <xdr:row>39</xdr:row>
      <xdr:rowOff>35814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03187"/>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160782</xdr:rowOff>
    </xdr:from>
    <xdr:to>
      <xdr:col>76</xdr:col>
      <xdr:colOff>114300</xdr:colOff>
      <xdr:row>39</xdr:row>
      <xdr:rowOff>16637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75882"/>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119634</xdr:rowOff>
    </xdr:from>
    <xdr:to>
      <xdr:col>71</xdr:col>
      <xdr:colOff>177800</xdr:colOff>
      <xdr:row>38</xdr:row>
      <xdr:rowOff>160782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3473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21463</xdr:rowOff>
    </xdr:from>
    <xdr:to>
      <xdr:col>85</xdr:col>
      <xdr:colOff>177800</xdr:colOff>
      <xdr:row>38</xdr:row>
      <xdr:rowOff>123063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44340</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38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156464</xdr:rowOff>
    </xdr:from>
    <xdr:to>
      <xdr:col>81</xdr:col>
      <xdr:colOff>101600</xdr:colOff>
      <xdr:row>39</xdr:row>
      <xdr:rowOff>86614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77741</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24333" y="6764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137287</xdr:rowOff>
    </xdr:from>
    <xdr:to>
      <xdr:col>76</xdr:col>
      <xdr:colOff>165100</xdr:colOff>
      <xdr:row>39</xdr:row>
      <xdr:rowOff>67437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58564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4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109982</xdr:rowOff>
    </xdr:from>
    <xdr:to>
      <xdr:col>72</xdr:col>
      <xdr:colOff>38100</xdr:colOff>
      <xdr:row>39</xdr:row>
      <xdr:rowOff>40132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31259</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17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68834</xdr:rowOff>
    </xdr:from>
    <xdr:to>
      <xdr:col>67</xdr:col>
      <xdr:colOff>101600</xdr:colOff>
      <xdr:row>38</xdr:row>
      <xdr:rowOff>170434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161561</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676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22885</xdr:rowOff>
    </xdr:from>
    <xdr:to>
      <xdr:col>85</xdr:col>
      <xdr:colOff>127000</xdr:colOff>
      <xdr:row>72</xdr:row>
      <xdr:rowOff>137382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367285"/>
          <a:ext cx="838200" cy="1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22885</xdr:rowOff>
    </xdr:from>
    <xdr:to>
      <xdr:col>81</xdr:col>
      <xdr:colOff>50800</xdr:colOff>
      <xdr:row>72</xdr:row>
      <xdr:rowOff>75529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367285"/>
          <a:ext cx="889000" cy="5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75529</xdr:rowOff>
    </xdr:from>
    <xdr:to>
      <xdr:col>76</xdr:col>
      <xdr:colOff>114300</xdr:colOff>
      <xdr:row>72</xdr:row>
      <xdr:rowOff>126637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419929"/>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34348</xdr:rowOff>
    </xdr:from>
    <xdr:to>
      <xdr:col>71</xdr:col>
      <xdr:colOff>177800</xdr:colOff>
      <xdr:row>72</xdr:row>
      <xdr:rowOff>126637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378748"/>
          <a:ext cx="889000" cy="9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86582</xdr:rowOff>
    </xdr:from>
    <xdr:to>
      <xdr:col>85</xdr:col>
      <xdr:colOff>177800</xdr:colOff>
      <xdr:row>73</xdr:row>
      <xdr:rowOff>16732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43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109459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28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143535</xdr:rowOff>
    </xdr:from>
    <xdr:to>
      <xdr:col>81</xdr:col>
      <xdr:colOff>101600</xdr:colOff>
      <xdr:row>72</xdr:row>
      <xdr:rowOff>73685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3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90212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0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24729</xdr:rowOff>
    </xdr:from>
    <xdr:to>
      <xdr:col>76</xdr:col>
      <xdr:colOff>165100</xdr:colOff>
      <xdr:row>72</xdr:row>
      <xdr:rowOff>126329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36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142856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14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75837</xdr:rowOff>
    </xdr:from>
    <xdr:to>
      <xdr:col>72</xdr:col>
      <xdr:colOff>38100</xdr:colOff>
      <xdr:row>73</xdr:row>
      <xdr:rowOff>5987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42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22514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1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154998</xdr:rowOff>
    </xdr:from>
    <xdr:to>
      <xdr:col>67</xdr:col>
      <xdr:colOff>101600</xdr:colOff>
      <xdr:row>72</xdr:row>
      <xdr:rowOff>85148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32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101675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10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80538</xdr:rowOff>
    </xdr:from>
    <xdr:to>
      <xdr:col>85</xdr:col>
      <xdr:colOff>127000</xdr:colOff>
      <xdr:row>97</xdr:row>
      <xdr:rowOff>60010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5853938"/>
          <a:ext cx="838200" cy="83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60010</xdr:rowOff>
    </xdr:from>
    <xdr:to>
      <xdr:col>81</xdr:col>
      <xdr:colOff>50800</xdr:colOff>
      <xdr:row>98</xdr:row>
      <xdr:rowOff>57679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690660"/>
          <a:ext cx="889000" cy="16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57679</xdr:rowOff>
    </xdr:from>
    <xdr:to>
      <xdr:col>76</xdr:col>
      <xdr:colOff>114300</xdr:colOff>
      <xdr:row>98</xdr:row>
      <xdr:rowOff>60353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59779"/>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4163</xdr:rowOff>
    </xdr:from>
    <xdr:to>
      <xdr:col>71</xdr:col>
      <xdr:colOff>177800</xdr:colOff>
      <xdr:row>98</xdr:row>
      <xdr:rowOff>60353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06263"/>
          <a:ext cx="8890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29738</xdr:rowOff>
    </xdr:from>
    <xdr:to>
      <xdr:col>85</xdr:col>
      <xdr:colOff>177800</xdr:colOff>
      <xdr:row>92</xdr:row>
      <xdr:rowOff>131338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58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52615</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56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9210</xdr:rowOff>
    </xdr:from>
    <xdr:to>
      <xdr:col>81</xdr:col>
      <xdr:colOff>101600</xdr:colOff>
      <xdr:row>97</xdr:row>
      <xdr:rowOff>110810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3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101937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73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6879</xdr:rowOff>
    </xdr:from>
    <xdr:to>
      <xdr:col>76</xdr:col>
      <xdr:colOff>165100</xdr:colOff>
      <xdr:row>98</xdr:row>
      <xdr:rowOff>108479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99606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0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9553</xdr:rowOff>
    </xdr:from>
    <xdr:to>
      <xdr:col>72</xdr:col>
      <xdr:colOff>38100</xdr:colOff>
      <xdr:row>98</xdr:row>
      <xdr:rowOff>111153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1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102280</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0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124813</xdr:rowOff>
    </xdr:from>
    <xdr:to>
      <xdr:col>67</xdr:col>
      <xdr:colOff>101600</xdr:colOff>
      <xdr:row>98</xdr:row>
      <xdr:rowOff>54963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71490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5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56642</xdr:rowOff>
    </xdr:from>
    <xdr:to>
      <xdr:col>116</xdr:col>
      <xdr:colOff>63500</xdr:colOff>
      <xdr:row>35</xdr:row>
      <xdr:rowOff>94171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057392"/>
          <a:ext cx="8382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94171</xdr:rowOff>
    </xdr:from>
    <xdr:to>
      <xdr:col>111</xdr:col>
      <xdr:colOff>177800</xdr:colOff>
      <xdr:row>36</xdr:row>
      <xdr:rowOff>50165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094921"/>
          <a:ext cx="889000" cy="1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171323</xdr:rowOff>
    </xdr:from>
    <xdr:to>
      <xdr:col>107</xdr:col>
      <xdr:colOff>50800</xdr:colOff>
      <xdr:row>36</xdr:row>
      <xdr:rowOff>50165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172073"/>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171323</xdr:rowOff>
    </xdr:from>
    <xdr:to>
      <xdr:col>102</xdr:col>
      <xdr:colOff>114300</xdr:colOff>
      <xdr:row>36</xdr:row>
      <xdr:rowOff>67310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172073"/>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5842</xdr:rowOff>
    </xdr:from>
    <xdr:to>
      <xdr:col>116</xdr:col>
      <xdr:colOff>114300</xdr:colOff>
      <xdr:row>35</xdr:row>
      <xdr:rowOff>107442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0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28719</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85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43371</xdr:rowOff>
    </xdr:from>
    <xdr:to>
      <xdr:col>112</xdr:col>
      <xdr:colOff>38100</xdr:colOff>
      <xdr:row>35</xdr:row>
      <xdr:rowOff>144971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0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161498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81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170815</xdr:rowOff>
    </xdr:from>
    <xdr:to>
      <xdr:col>107</xdr:col>
      <xdr:colOff>101600</xdr:colOff>
      <xdr:row>36</xdr:row>
      <xdr:rowOff>100965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117492</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120523</xdr:rowOff>
    </xdr:from>
    <xdr:to>
      <xdr:col>102</xdr:col>
      <xdr:colOff>165100</xdr:colOff>
      <xdr:row>36</xdr:row>
      <xdr:rowOff>50673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1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67200</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589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16510</xdr:rowOff>
    </xdr:from>
    <xdr:to>
      <xdr:col>98</xdr:col>
      <xdr:colOff>38100</xdr:colOff>
      <xdr:row>36</xdr:row>
      <xdr:rowOff>118110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134637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59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158179</xdr:rowOff>
    </xdr:from>
    <xdr:to>
      <xdr:col>116</xdr:col>
      <xdr:colOff>63500</xdr:colOff>
      <xdr:row>59</xdr:row>
      <xdr:rowOff>43269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102279"/>
          <a:ext cx="838200" cy="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158179</xdr:rowOff>
    </xdr:from>
    <xdr:to>
      <xdr:col>111</xdr:col>
      <xdr:colOff>177800</xdr:colOff>
      <xdr:row>59</xdr:row>
      <xdr:rowOff>43631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102279"/>
          <a:ext cx="889000" cy="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43250</xdr:rowOff>
    </xdr:from>
    <xdr:to>
      <xdr:col>107</xdr:col>
      <xdr:colOff>50800</xdr:colOff>
      <xdr:row>59</xdr:row>
      <xdr:rowOff>43631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5880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42355</xdr:rowOff>
    </xdr:from>
    <xdr:to>
      <xdr:col>102</xdr:col>
      <xdr:colOff>114300</xdr:colOff>
      <xdr:row>59</xdr:row>
      <xdr:rowOff>43250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157905"/>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163919</xdr:rowOff>
    </xdr:from>
    <xdr:to>
      <xdr:col>116</xdr:col>
      <xdr:colOff>114300</xdr:colOff>
      <xdr:row>59</xdr:row>
      <xdr:rowOff>94069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78846</xdr:rowOff>
    </xdr:from>
    <xdr:ext cx="313932"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22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107379</xdr:rowOff>
    </xdr:from>
    <xdr:to>
      <xdr:col>112</xdr:col>
      <xdr:colOff>38100</xdr:colOff>
      <xdr:row>59</xdr:row>
      <xdr:rowOff>37529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28656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14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164281</xdr:rowOff>
    </xdr:from>
    <xdr:to>
      <xdr:col>107</xdr:col>
      <xdr:colOff>101600</xdr:colOff>
      <xdr:row>59</xdr:row>
      <xdr:rowOff>94431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85558</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77333" y="10201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163900</xdr:rowOff>
    </xdr:from>
    <xdr:to>
      <xdr:col>102</xdr:col>
      <xdr:colOff>165100</xdr:colOff>
      <xdr:row>59</xdr:row>
      <xdr:rowOff>94050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85177</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88333" y="10200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163005</xdr:rowOff>
    </xdr:from>
    <xdr:to>
      <xdr:col>98</xdr:col>
      <xdr:colOff>38100</xdr:colOff>
      <xdr:row>59</xdr:row>
      <xdr:rowOff>93155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84282</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7017" y="10199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128156</xdr:rowOff>
    </xdr:from>
    <xdr:to>
      <xdr:col>116</xdr:col>
      <xdr:colOff>63500</xdr:colOff>
      <xdr:row>75</xdr:row>
      <xdr:rowOff>148158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986906"/>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148158</xdr:rowOff>
    </xdr:from>
    <xdr:to>
      <xdr:col>111</xdr:col>
      <xdr:colOff>177800</xdr:colOff>
      <xdr:row>75</xdr:row>
      <xdr:rowOff>168314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006908"/>
          <a:ext cx="8890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168314</xdr:rowOff>
    </xdr:from>
    <xdr:to>
      <xdr:col>107</xdr:col>
      <xdr:colOff>50800</xdr:colOff>
      <xdr:row>76</xdr:row>
      <xdr:rowOff>49746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27064"/>
          <a:ext cx="8890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49746</xdr:rowOff>
    </xdr:from>
    <xdr:to>
      <xdr:col>102</xdr:col>
      <xdr:colOff>114300</xdr:colOff>
      <xdr:row>76</xdr:row>
      <xdr:rowOff>101105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79946"/>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77356</xdr:rowOff>
    </xdr:from>
    <xdr:to>
      <xdr:col>116</xdr:col>
      <xdr:colOff>114300</xdr:colOff>
      <xdr:row>76</xdr:row>
      <xdr:rowOff>7507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36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55783</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97358</xdr:rowOff>
    </xdr:from>
    <xdr:to>
      <xdr:col>112</xdr:col>
      <xdr:colOff>38100</xdr:colOff>
      <xdr:row>76</xdr:row>
      <xdr:rowOff>27508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18635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117513</xdr:rowOff>
    </xdr:from>
    <xdr:to>
      <xdr:col>107</xdr:col>
      <xdr:colOff>101600</xdr:colOff>
      <xdr:row>76</xdr:row>
      <xdr:rowOff>47662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762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38791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6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170396</xdr:rowOff>
    </xdr:from>
    <xdr:to>
      <xdr:col>102</xdr:col>
      <xdr:colOff>165100</xdr:colOff>
      <xdr:row>76</xdr:row>
      <xdr:rowOff>100546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91673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2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50305</xdr:rowOff>
    </xdr:from>
    <xdr:to>
      <xdr:col>98</xdr:col>
      <xdr:colOff>38100</xdr:colOff>
      <xdr:row>76</xdr:row>
      <xdr:rowOff>151905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143032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7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人件費については、人勧などの影響により職員給が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％の増となりましたが、退職手当の減等により人件費全体で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％の減となった。扶助費については住民税非課税世帯等臨時特別給付金などにより</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の減、補助費は、事業費復活臨時支援事業費の増等により</a:t>
          </a:r>
          <a:r>
            <a:rPr kumimoji="1" lang="en-US" altLang="ja-JP" sz="1300">
              <a:latin typeface="ＭＳ Ｐゴシック" panose="020B0600070205080204" pitchFamily="50" charset="-128"/>
              <a:ea typeface="ＭＳ Ｐゴシック" panose="020B0600070205080204" pitchFamily="50" charset="-128"/>
            </a:rPr>
            <a:t>61.4</a:t>
          </a:r>
          <a:r>
            <a:rPr kumimoji="1" lang="ja-JP" altLang="en-US" sz="1300">
              <a:latin typeface="ＭＳ Ｐゴシック" panose="020B0600070205080204" pitchFamily="50" charset="-128"/>
              <a:ea typeface="ＭＳ Ｐゴシック" panose="020B0600070205080204" pitchFamily="50" charset="-128"/>
            </a:rPr>
            <a:t>％の増、維持補修費は西環境エネルギーセンター管理運営費により</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％の増となった。普通建設事業費は中央小学校及び玉川こども図書館建設事業費の減などにより補助事業費は</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％の減、金沢美術工芸大学移転整備事業費の増などにより単独事業費は</a:t>
          </a:r>
          <a:r>
            <a:rPr kumimoji="1" lang="en-US" altLang="ja-JP" sz="1300">
              <a:latin typeface="ＭＳ Ｐゴシック" panose="020B0600070205080204" pitchFamily="50" charset="-128"/>
              <a:ea typeface="ＭＳ Ｐゴシック" panose="020B0600070205080204" pitchFamily="50" charset="-128"/>
            </a:rPr>
            <a:t>39.4%</a:t>
          </a:r>
          <a:r>
            <a:rPr kumimoji="1" lang="ja-JP" altLang="en-US" sz="1300">
              <a:latin typeface="ＭＳ Ｐゴシック" panose="020B0600070205080204" pitchFamily="50" charset="-128"/>
              <a:ea typeface="ＭＳ Ｐゴシック" panose="020B0600070205080204" pitchFamily="50" charset="-128"/>
            </a:rPr>
            <a:t>の増となり、全体では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の増となった。災害復旧事業費では、林道災害復旧費及び農業用施設災害復旧費等の増により</a:t>
          </a:r>
          <a:r>
            <a:rPr kumimoji="1" lang="en-US" altLang="ja-JP" sz="1300">
              <a:latin typeface="ＭＳ Ｐゴシック" panose="020B0600070205080204" pitchFamily="50" charset="-128"/>
              <a:ea typeface="ＭＳ Ｐゴシック" panose="020B0600070205080204" pitchFamily="50" charset="-128"/>
            </a:rPr>
            <a:t>1559.9</a:t>
          </a:r>
          <a:r>
            <a:rPr kumimoji="1" lang="ja-JP" altLang="en-US" sz="1300">
              <a:latin typeface="ＭＳ Ｐゴシック" panose="020B0600070205080204" pitchFamily="50" charset="-128"/>
              <a:ea typeface="ＭＳ Ｐゴシック" panose="020B0600070205080204" pitchFamily="50" charset="-128"/>
            </a:rPr>
            <a:t>％の増となった。積立金については、教育福祉施設等再整備積立基金の増及び市場病院施設再整備積立基金積立金の皆増により</a:t>
          </a:r>
          <a:r>
            <a:rPr kumimoji="1" lang="en-US" altLang="ja-JP" sz="1300">
              <a:latin typeface="ＭＳ Ｐゴシック" panose="020B0600070205080204" pitchFamily="50" charset="-128"/>
              <a:ea typeface="ＭＳ Ｐゴシック" panose="020B0600070205080204" pitchFamily="50" charset="-128"/>
            </a:rPr>
            <a:t>331.7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の増となった。繰出金は介護保険事業費特別会計繰出金の増などにより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447,181
440,870
468.81
243,774,504
237,252,022
4,327,826
104,780,838
216,645,566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42164</xdr:rowOff>
    </xdr:from>
    <xdr:to>
      <xdr:col>24</xdr:col>
      <xdr:colOff>63500</xdr:colOff>
      <xdr:row>35</xdr:row>
      <xdr:rowOff>67310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4291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67310</xdr:rowOff>
    </xdr:from>
    <xdr:to>
      <xdr:col>19</xdr:col>
      <xdr:colOff>177800</xdr:colOff>
      <xdr:row>35</xdr:row>
      <xdr:rowOff>71120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68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3302</xdr:rowOff>
    </xdr:from>
    <xdr:to>
      <xdr:col>15</xdr:col>
      <xdr:colOff>50800</xdr:colOff>
      <xdr:row>35</xdr:row>
      <xdr:rowOff>71120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04052"/>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3302</xdr:rowOff>
    </xdr:from>
    <xdr:to>
      <xdr:col>10</xdr:col>
      <xdr:colOff>114300</xdr:colOff>
      <xdr:row>35</xdr:row>
      <xdr:rowOff>36830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0405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162814</xdr:rowOff>
    </xdr:from>
    <xdr:to>
      <xdr:col>24</xdr:col>
      <xdr:colOff>114300</xdr:colOff>
      <xdr:row>35</xdr:row>
      <xdr:rowOff>92964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16510</xdr:rowOff>
    </xdr:from>
    <xdr:to>
      <xdr:col>20</xdr:col>
      <xdr:colOff>38100</xdr:colOff>
      <xdr:row>35</xdr:row>
      <xdr:rowOff>118110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134637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20320</xdr:rowOff>
    </xdr:from>
    <xdr:to>
      <xdr:col>15</xdr:col>
      <xdr:colOff>101600</xdr:colOff>
      <xdr:row>35</xdr:row>
      <xdr:rowOff>121920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138447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123952</xdr:rowOff>
    </xdr:from>
    <xdr:to>
      <xdr:col>10</xdr:col>
      <xdr:colOff>165100</xdr:colOff>
      <xdr:row>35</xdr:row>
      <xdr:rowOff>54102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70629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16637</xdr:rowOff>
    </xdr:from>
    <xdr:to>
      <xdr:col>24</xdr:col>
      <xdr:colOff>63500</xdr:colOff>
      <xdr:row>57</xdr:row>
      <xdr:rowOff>43470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89287"/>
          <a:ext cx="838200" cy="2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69694</xdr:rowOff>
    </xdr:from>
    <xdr:to>
      <xdr:col>19</xdr:col>
      <xdr:colOff>177800</xdr:colOff>
      <xdr:row>57</xdr:row>
      <xdr:rowOff>43470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813644"/>
          <a:ext cx="889000" cy="100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69694</xdr:rowOff>
    </xdr:from>
    <xdr:to>
      <xdr:col>15</xdr:col>
      <xdr:colOff>50800</xdr:colOff>
      <xdr:row>57</xdr:row>
      <xdr:rowOff>13764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813644"/>
          <a:ext cx="889000" cy="97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13764</xdr:rowOff>
    </xdr:from>
    <xdr:to>
      <xdr:col>10</xdr:col>
      <xdr:colOff>114300</xdr:colOff>
      <xdr:row>57</xdr:row>
      <xdr:rowOff>39508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86414"/>
          <a:ext cx="889000" cy="2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94726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137287</xdr:rowOff>
    </xdr:from>
    <xdr:to>
      <xdr:col>24</xdr:col>
      <xdr:colOff>114300</xdr:colOff>
      <xdr:row>57</xdr:row>
      <xdr:rowOff>67437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115714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164120</xdr:rowOff>
    </xdr:from>
    <xdr:to>
      <xdr:col>20</xdr:col>
      <xdr:colOff>38100</xdr:colOff>
      <xdr:row>57</xdr:row>
      <xdr:rowOff>94270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6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85397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5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18894</xdr:rowOff>
    </xdr:from>
    <xdr:to>
      <xdr:col>15</xdr:col>
      <xdr:colOff>101600</xdr:colOff>
      <xdr:row>51</xdr:row>
      <xdr:rowOff>120494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76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111621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85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134414</xdr:rowOff>
    </xdr:from>
    <xdr:to>
      <xdr:col>10</xdr:col>
      <xdr:colOff>165100</xdr:colOff>
      <xdr:row>57</xdr:row>
      <xdr:rowOff>64564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3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81091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51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160158</xdr:rowOff>
    </xdr:from>
    <xdr:to>
      <xdr:col>6</xdr:col>
      <xdr:colOff>38100</xdr:colOff>
      <xdr:row>57</xdr:row>
      <xdr:rowOff>90308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106835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5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54277</xdr:rowOff>
    </xdr:from>
    <xdr:to>
      <xdr:col>24</xdr:col>
      <xdr:colOff>63500</xdr:colOff>
      <xdr:row>77</xdr:row>
      <xdr:rowOff>135412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55927"/>
          <a:ext cx="838200" cy="8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54277</xdr:rowOff>
    </xdr:from>
    <xdr:to>
      <xdr:col>19</xdr:col>
      <xdr:colOff>177800</xdr:colOff>
      <xdr:row>78</xdr:row>
      <xdr:rowOff>119007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5927"/>
          <a:ext cx="889000" cy="2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119007</xdr:rowOff>
    </xdr:from>
    <xdr:to>
      <xdr:col>15</xdr:col>
      <xdr:colOff>50800</xdr:colOff>
      <xdr:row>79</xdr:row>
      <xdr:rowOff>21898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92107"/>
          <a:ext cx="889000" cy="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21898</xdr:rowOff>
    </xdr:from>
    <xdr:to>
      <xdr:col>10</xdr:col>
      <xdr:colOff>114300</xdr:colOff>
      <xdr:row>79</xdr:row>
      <xdr:rowOff>51268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66448"/>
          <a:ext cx="889000" cy="2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84612</xdr:rowOff>
    </xdr:from>
    <xdr:to>
      <xdr:col>24</xdr:col>
      <xdr:colOff>114300</xdr:colOff>
      <xdr:row>78</xdr:row>
      <xdr:rowOff>14762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63039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6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3477</xdr:rowOff>
    </xdr:from>
    <xdr:to>
      <xdr:col>20</xdr:col>
      <xdr:colOff>38100</xdr:colOff>
      <xdr:row>77</xdr:row>
      <xdr:rowOff>105077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96204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68207</xdr:rowOff>
    </xdr:from>
    <xdr:to>
      <xdr:col>15</xdr:col>
      <xdr:colOff>101600</xdr:colOff>
      <xdr:row>78</xdr:row>
      <xdr:rowOff>169807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4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160934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3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142548</xdr:rowOff>
    </xdr:from>
    <xdr:to>
      <xdr:col>10</xdr:col>
      <xdr:colOff>165100</xdr:colOff>
      <xdr:row>79</xdr:row>
      <xdr:rowOff>72698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1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63825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0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468</xdr:rowOff>
    </xdr:from>
    <xdr:to>
      <xdr:col>6</xdr:col>
      <xdr:colOff>38100</xdr:colOff>
      <xdr:row>79</xdr:row>
      <xdr:rowOff>102068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4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93195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3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55477</xdr:rowOff>
    </xdr:from>
    <xdr:to>
      <xdr:col>24</xdr:col>
      <xdr:colOff>63500</xdr:colOff>
      <xdr:row>97</xdr:row>
      <xdr:rowOff>40977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000327"/>
          <a:ext cx="838200" cy="67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40977</xdr:rowOff>
    </xdr:from>
    <xdr:to>
      <xdr:col>19</xdr:col>
      <xdr:colOff>177800</xdr:colOff>
      <xdr:row>99</xdr:row>
      <xdr:rowOff>79121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71627"/>
          <a:ext cx="889000" cy="38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138022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2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39638</xdr:rowOff>
    </xdr:from>
    <xdr:to>
      <xdr:col>15</xdr:col>
      <xdr:colOff>50800</xdr:colOff>
      <xdr:row>99</xdr:row>
      <xdr:rowOff>79121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7013188"/>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89277</xdr:rowOff>
    </xdr:from>
    <xdr:to>
      <xdr:col>10</xdr:col>
      <xdr:colOff>114300</xdr:colOff>
      <xdr:row>99</xdr:row>
      <xdr:rowOff>39638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91377"/>
          <a:ext cx="889000" cy="1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4677</xdr:rowOff>
    </xdr:from>
    <xdr:to>
      <xdr:col>24</xdr:col>
      <xdr:colOff>114300</xdr:colOff>
      <xdr:row>93</xdr:row>
      <xdr:rowOff>106277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94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27554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80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161627</xdr:rowOff>
    </xdr:from>
    <xdr:to>
      <xdr:col>20</xdr:col>
      <xdr:colOff>38100</xdr:colOff>
      <xdr:row>97</xdr:row>
      <xdr:rowOff>91777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82904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1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28321</xdr:rowOff>
    </xdr:from>
    <xdr:to>
      <xdr:col>15</xdr:col>
      <xdr:colOff>101600</xdr:colOff>
      <xdr:row>99</xdr:row>
      <xdr:rowOff>129921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70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121048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9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160288</xdr:rowOff>
    </xdr:from>
    <xdr:to>
      <xdr:col>10</xdr:col>
      <xdr:colOff>165100</xdr:colOff>
      <xdr:row>99</xdr:row>
      <xdr:rowOff>90438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81565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5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38477</xdr:rowOff>
    </xdr:from>
    <xdr:to>
      <xdr:col>6</xdr:col>
      <xdr:colOff>38100</xdr:colOff>
      <xdr:row>98</xdr:row>
      <xdr:rowOff>140077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4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156604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6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59690</xdr:rowOff>
    </xdr:from>
    <xdr:to>
      <xdr:col>55</xdr:col>
      <xdr:colOff>0</xdr:colOff>
      <xdr:row>36</xdr:row>
      <xdr:rowOff>65176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231890"/>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16713</xdr:rowOff>
    </xdr:from>
    <xdr:to>
      <xdr:col>50</xdr:col>
      <xdr:colOff>114300</xdr:colOff>
      <xdr:row>36</xdr:row>
      <xdr:rowOff>59690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188913"/>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16713</xdr:rowOff>
    </xdr:from>
    <xdr:to>
      <xdr:col>45</xdr:col>
      <xdr:colOff>177800</xdr:colOff>
      <xdr:row>36</xdr:row>
      <xdr:rowOff>74778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188913"/>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45974</xdr:rowOff>
    </xdr:from>
    <xdr:to>
      <xdr:col>41</xdr:col>
      <xdr:colOff>50800</xdr:colOff>
      <xdr:row>36</xdr:row>
      <xdr:rowOff>74778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218174"/>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14376</xdr:rowOff>
    </xdr:from>
    <xdr:to>
      <xdr:col>55</xdr:col>
      <xdr:colOff>50800</xdr:colOff>
      <xdr:row>36</xdr:row>
      <xdr:rowOff>115976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1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37253</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38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8890</xdr:rowOff>
    </xdr:from>
    <xdr:to>
      <xdr:col>50</xdr:col>
      <xdr:colOff>165100</xdr:colOff>
      <xdr:row>36</xdr:row>
      <xdr:rowOff>110490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127017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5956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137363</xdr:rowOff>
    </xdr:from>
    <xdr:to>
      <xdr:col>46</xdr:col>
      <xdr:colOff>38100</xdr:colOff>
      <xdr:row>36</xdr:row>
      <xdr:rowOff>67513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84040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9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23978</xdr:rowOff>
    </xdr:from>
    <xdr:to>
      <xdr:col>41</xdr:col>
      <xdr:colOff>101600</xdr:colOff>
      <xdr:row>36</xdr:row>
      <xdr:rowOff>125578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142105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5971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166624</xdr:rowOff>
    </xdr:from>
    <xdr:to>
      <xdr:col>36</xdr:col>
      <xdr:colOff>165100</xdr:colOff>
      <xdr:row>36</xdr:row>
      <xdr:rowOff>96774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113301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594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166846</xdr:rowOff>
    </xdr:from>
    <xdr:to>
      <xdr:col>55</xdr:col>
      <xdr:colOff>0</xdr:colOff>
      <xdr:row>56</xdr:row>
      <xdr:rowOff>14942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596596"/>
          <a:ext cx="8382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166846</xdr:rowOff>
    </xdr:from>
    <xdr:to>
      <xdr:col>50</xdr:col>
      <xdr:colOff>114300</xdr:colOff>
      <xdr:row>56</xdr:row>
      <xdr:rowOff>9455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596596"/>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9455</xdr:rowOff>
    </xdr:from>
    <xdr:to>
      <xdr:col>45</xdr:col>
      <xdr:colOff>177800</xdr:colOff>
      <xdr:row>56</xdr:row>
      <xdr:rowOff>22828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610655"/>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22828</xdr:rowOff>
    </xdr:from>
    <xdr:to>
      <xdr:col>41</xdr:col>
      <xdr:colOff>50800</xdr:colOff>
      <xdr:row>56</xdr:row>
      <xdr:rowOff>30715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624028"/>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135592</xdr:rowOff>
    </xdr:from>
    <xdr:to>
      <xdr:col>55</xdr:col>
      <xdr:colOff>50800</xdr:colOff>
      <xdr:row>56</xdr:row>
      <xdr:rowOff>65742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56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158469</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41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116046</xdr:rowOff>
    </xdr:from>
    <xdr:to>
      <xdr:col>50</xdr:col>
      <xdr:colOff>165100</xdr:colOff>
      <xdr:row>56</xdr:row>
      <xdr:rowOff>46196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5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62723</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32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130105</xdr:rowOff>
    </xdr:from>
    <xdr:to>
      <xdr:col>46</xdr:col>
      <xdr:colOff>38100</xdr:colOff>
      <xdr:row>56</xdr:row>
      <xdr:rowOff>60255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5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76782</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3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143478</xdr:rowOff>
    </xdr:from>
    <xdr:to>
      <xdr:col>41</xdr:col>
      <xdr:colOff>101600</xdr:colOff>
      <xdr:row>56</xdr:row>
      <xdr:rowOff>73628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5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90155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34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151365</xdr:rowOff>
    </xdr:from>
    <xdr:to>
      <xdr:col>36</xdr:col>
      <xdr:colOff>165100</xdr:colOff>
      <xdr:row>56</xdr:row>
      <xdr:rowOff>81515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5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98042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35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133446</xdr:rowOff>
    </xdr:from>
    <xdr:to>
      <xdr:col>55</xdr:col>
      <xdr:colOff>0</xdr:colOff>
      <xdr:row>77</xdr:row>
      <xdr:rowOff>147473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35096"/>
          <a:ext cx="838200" cy="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133446</xdr:rowOff>
    </xdr:from>
    <xdr:to>
      <xdr:col>50</xdr:col>
      <xdr:colOff>114300</xdr:colOff>
      <xdr:row>78</xdr:row>
      <xdr:rowOff>52946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35096"/>
          <a:ext cx="889000" cy="9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52946</xdr:rowOff>
    </xdr:from>
    <xdr:to>
      <xdr:col>45</xdr:col>
      <xdr:colOff>177800</xdr:colOff>
      <xdr:row>78</xdr:row>
      <xdr:rowOff>130654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26046"/>
          <a:ext cx="889000" cy="7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130654</xdr:rowOff>
    </xdr:from>
    <xdr:to>
      <xdr:col>41</xdr:col>
      <xdr:colOff>50800</xdr:colOff>
      <xdr:row>78</xdr:row>
      <xdr:rowOff>160111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03754"/>
          <a:ext cx="8890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96673</xdr:rowOff>
    </xdr:from>
    <xdr:to>
      <xdr:col>55</xdr:col>
      <xdr:colOff>50800</xdr:colOff>
      <xdr:row>78</xdr:row>
      <xdr:rowOff>26823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119550</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82646</xdr:rowOff>
    </xdr:from>
    <xdr:to>
      <xdr:col>50</xdr:col>
      <xdr:colOff>165100</xdr:colOff>
      <xdr:row>78</xdr:row>
      <xdr:rowOff>12796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29323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2146</xdr:rowOff>
    </xdr:from>
    <xdr:to>
      <xdr:col>46</xdr:col>
      <xdr:colOff>38100</xdr:colOff>
      <xdr:row>78</xdr:row>
      <xdr:rowOff>103746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94873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6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79854</xdr:rowOff>
    </xdr:from>
    <xdr:to>
      <xdr:col>41</xdr:col>
      <xdr:colOff>101600</xdr:colOff>
      <xdr:row>79</xdr:row>
      <xdr:rowOff>10004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4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109311</xdr:rowOff>
    </xdr:from>
    <xdr:to>
      <xdr:col>36</xdr:col>
      <xdr:colOff>165100</xdr:colOff>
      <xdr:row>79</xdr:row>
      <xdr:rowOff>39461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30588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7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71462</xdr:rowOff>
    </xdr:from>
    <xdr:to>
      <xdr:col>55</xdr:col>
      <xdr:colOff>0</xdr:colOff>
      <xdr:row>96</xdr:row>
      <xdr:rowOff>120678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30662"/>
          <a:ext cx="838200" cy="4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120678</xdr:rowOff>
    </xdr:from>
    <xdr:to>
      <xdr:col>50</xdr:col>
      <xdr:colOff>114300</xdr:colOff>
      <xdr:row>96</xdr:row>
      <xdr:rowOff>137218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79878"/>
          <a:ext cx="889000" cy="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125315</xdr:rowOff>
    </xdr:from>
    <xdr:to>
      <xdr:col>45</xdr:col>
      <xdr:colOff>177800</xdr:colOff>
      <xdr:row>96</xdr:row>
      <xdr:rowOff>137218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84515"/>
          <a:ext cx="8890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125315</xdr:rowOff>
    </xdr:from>
    <xdr:to>
      <xdr:col>41</xdr:col>
      <xdr:colOff>50800</xdr:colOff>
      <xdr:row>96</xdr:row>
      <xdr:rowOff>142280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84515"/>
          <a:ext cx="8890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20662</xdr:rowOff>
    </xdr:from>
    <xdr:to>
      <xdr:col>55</xdr:col>
      <xdr:colOff>50800</xdr:colOff>
      <xdr:row>96</xdr:row>
      <xdr:rowOff>122262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43539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69878</xdr:rowOff>
    </xdr:from>
    <xdr:to>
      <xdr:col>50</xdr:col>
      <xdr:colOff>165100</xdr:colOff>
      <xdr:row>97</xdr:row>
      <xdr:rowOff>28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16555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0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86418</xdr:rowOff>
    </xdr:from>
    <xdr:to>
      <xdr:col>46</xdr:col>
      <xdr:colOff>38100</xdr:colOff>
      <xdr:row>97</xdr:row>
      <xdr:rowOff>16568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74515</xdr:rowOff>
    </xdr:from>
    <xdr:to>
      <xdr:col>41</xdr:col>
      <xdr:colOff>101600</xdr:colOff>
      <xdr:row>97</xdr:row>
      <xdr:rowOff>4665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3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21192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0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91480</xdr:rowOff>
    </xdr:from>
    <xdr:to>
      <xdr:col>36</xdr:col>
      <xdr:colOff>165100</xdr:colOff>
      <xdr:row>97</xdr:row>
      <xdr:rowOff>21630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38157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3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52342</xdr:rowOff>
    </xdr:from>
    <xdr:to>
      <xdr:col>85</xdr:col>
      <xdr:colOff>127000</xdr:colOff>
      <xdr:row>37</xdr:row>
      <xdr:rowOff>137577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395992"/>
          <a:ext cx="8382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105410</xdr:rowOff>
    </xdr:from>
    <xdr:to>
      <xdr:col>81</xdr:col>
      <xdr:colOff>50800</xdr:colOff>
      <xdr:row>37</xdr:row>
      <xdr:rowOff>137577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449060"/>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101001</xdr:rowOff>
    </xdr:from>
    <xdr:to>
      <xdr:col>76</xdr:col>
      <xdr:colOff>114300</xdr:colOff>
      <xdr:row>37</xdr:row>
      <xdr:rowOff>105410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273201"/>
          <a:ext cx="889000" cy="17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142966</xdr:rowOff>
    </xdr:from>
    <xdr:to>
      <xdr:col>71</xdr:col>
      <xdr:colOff>177800</xdr:colOff>
      <xdr:row>36</xdr:row>
      <xdr:rowOff>101001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5972266"/>
          <a:ext cx="889000" cy="30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1542</xdr:rowOff>
    </xdr:from>
    <xdr:to>
      <xdr:col>85</xdr:col>
      <xdr:colOff>177800</xdr:colOff>
      <xdr:row>37</xdr:row>
      <xdr:rowOff>103142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151419</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86777</xdr:rowOff>
    </xdr:from>
    <xdr:to>
      <xdr:col>81</xdr:col>
      <xdr:colOff>101600</xdr:colOff>
      <xdr:row>38</xdr:row>
      <xdr:rowOff>16928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304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8055</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46428" y="652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54610</xdr:rowOff>
    </xdr:from>
    <xdr:to>
      <xdr:col>76</xdr:col>
      <xdr:colOff>165100</xdr:colOff>
      <xdr:row>37</xdr:row>
      <xdr:rowOff>156210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147337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9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50201</xdr:rowOff>
    </xdr:from>
    <xdr:to>
      <xdr:col>72</xdr:col>
      <xdr:colOff>38100</xdr:colOff>
      <xdr:row>36</xdr:row>
      <xdr:rowOff>151801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142928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31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92166</xdr:rowOff>
    </xdr:from>
    <xdr:to>
      <xdr:col>67</xdr:col>
      <xdr:colOff>101600</xdr:colOff>
      <xdr:row>35</xdr:row>
      <xdr:rowOff>22316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9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38843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6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151568</xdr:rowOff>
    </xdr:from>
    <xdr:to>
      <xdr:col>85</xdr:col>
      <xdr:colOff>127000</xdr:colOff>
      <xdr:row>52</xdr:row>
      <xdr:rowOff>143167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8895518"/>
          <a:ext cx="838200" cy="16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143167</xdr:rowOff>
    </xdr:from>
    <xdr:to>
      <xdr:col>81</xdr:col>
      <xdr:colOff>50800</xdr:colOff>
      <xdr:row>54</xdr:row>
      <xdr:rowOff>107486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058567"/>
          <a:ext cx="889000" cy="30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107486</xdr:rowOff>
    </xdr:from>
    <xdr:to>
      <xdr:col>76</xdr:col>
      <xdr:colOff>114300</xdr:colOff>
      <xdr:row>55</xdr:row>
      <xdr:rowOff>118497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365786"/>
          <a:ext cx="889000" cy="18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112020</xdr:rowOff>
    </xdr:from>
    <xdr:to>
      <xdr:col>71</xdr:col>
      <xdr:colOff>177800</xdr:colOff>
      <xdr:row>55</xdr:row>
      <xdr:rowOff>118497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54177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100768</xdr:rowOff>
    </xdr:from>
    <xdr:to>
      <xdr:col>85</xdr:col>
      <xdr:colOff>177800</xdr:colOff>
      <xdr:row>52</xdr:row>
      <xdr:rowOff>30918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88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53795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87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92367</xdr:rowOff>
    </xdr:from>
    <xdr:to>
      <xdr:col>81</xdr:col>
      <xdr:colOff>101600</xdr:colOff>
      <xdr:row>53</xdr:row>
      <xdr:rowOff>22517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00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39044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87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56686</xdr:rowOff>
    </xdr:from>
    <xdr:to>
      <xdr:col>76</xdr:col>
      <xdr:colOff>165100</xdr:colOff>
      <xdr:row>54</xdr:row>
      <xdr:rowOff>158286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3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3363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0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67697</xdr:rowOff>
    </xdr:from>
    <xdr:to>
      <xdr:col>72</xdr:col>
      <xdr:colOff>38100</xdr:colOff>
      <xdr:row>55</xdr:row>
      <xdr:rowOff>169297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14374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2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61220</xdr:rowOff>
    </xdr:from>
    <xdr:to>
      <xdr:col>67</xdr:col>
      <xdr:colOff>101600</xdr:colOff>
      <xdr:row>55</xdr:row>
      <xdr:rowOff>162820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7897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26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72262</xdr:rowOff>
    </xdr:from>
    <xdr:to>
      <xdr:col>85</xdr:col>
      <xdr:colOff>127000</xdr:colOff>
      <xdr:row>79</xdr:row>
      <xdr:rowOff>35813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445362"/>
          <a:ext cx="838200" cy="1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16638</xdr:rowOff>
    </xdr:from>
    <xdr:to>
      <xdr:col>81</xdr:col>
      <xdr:colOff>50800</xdr:colOff>
      <xdr:row>79</xdr:row>
      <xdr:rowOff>35813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61188"/>
          <a:ext cx="889000" cy="1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160782</xdr:rowOff>
    </xdr:from>
    <xdr:to>
      <xdr:col>76</xdr:col>
      <xdr:colOff>114300</xdr:colOff>
      <xdr:row>79</xdr:row>
      <xdr:rowOff>16638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33882"/>
          <a:ext cx="889000" cy="2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119635</xdr:rowOff>
    </xdr:from>
    <xdr:to>
      <xdr:col>71</xdr:col>
      <xdr:colOff>177800</xdr:colOff>
      <xdr:row>78</xdr:row>
      <xdr:rowOff>160782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9273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21462</xdr:rowOff>
    </xdr:from>
    <xdr:to>
      <xdr:col>85</xdr:col>
      <xdr:colOff>177800</xdr:colOff>
      <xdr:row>78</xdr:row>
      <xdr:rowOff>123062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9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44339</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2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156463</xdr:rowOff>
    </xdr:from>
    <xdr:to>
      <xdr:col>81</xdr:col>
      <xdr:colOff>101600</xdr:colOff>
      <xdr:row>79</xdr:row>
      <xdr:rowOff>86613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77740</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24333" y="136222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137288</xdr:rowOff>
    </xdr:from>
    <xdr:to>
      <xdr:col>76</xdr:col>
      <xdr:colOff>165100</xdr:colOff>
      <xdr:row>79</xdr:row>
      <xdr:rowOff>67438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1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58565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0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109982</xdr:rowOff>
    </xdr:from>
    <xdr:to>
      <xdr:col>72</xdr:col>
      <xdr:colOff>38100</xdr:colOff>
      <xdr:row>79</xdr:row>
      <xdr:rowOff>40132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31259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575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68835</xdr:rowOff>
    </xdr:from>
    <xdr:to>
      <xdr:col>67</xdr:col>
      <xdr:colOff>101600</xdr:colOff>
      <xdr:row>78</xdr:row>
      <xdr:rowOff>170435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161562</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34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22885</xdr:rowOff>
    </xdr:from>
    <xdr:to>
      <xdr:col>85</xdr:col>
      <xdr:colOff>127000</xdr:colOff>
      <xdr:row>92</xdr:row>
      <xdr:rowOff>137381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5796285"/>
          <a:ext cx="838200" cy="1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22885</xdr:rowOff>
    </xdr:from>
    <xdr:to>
      <xdr:col>81</xdr:col>
      <xdr:colOff>50800</xdr:colOff>
      <xdr:row>92</xdr:row>
      <xdr:rowOff>75529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5796285"/>
          <a:ext cx="889000" cy="5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75529</xdr:rowOff>
    </xdr:from>
    <xdr:to>
      <xdr:col>76</xdr:col>
      <xdr:colOff>114300</xdr:colOff>
      <xdr:row>92</xdr:row>
      <xdr:rowOff>126637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5848929"/>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34348</xdr:rowOff>
    </xdr:from>
    <xdr:to>
      <xdr:col>71</xdr:col>
      <xdr:colOff>177800</xdr:colOff>
      <xdr:row>92</xdr:row>
      <xdr:rowOff>126637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5807748"/>
          <a:ext cx="889000" cy="9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86581</xdr:rowOff>
    </xdr:from>
    <xdr:to>
      <xdr:col>85</xdr:col>
      <xdr:colOff>177800</xdr:colOff>
      <xdr:row>93</xdr:row>
      <xdr:rowOff>16731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8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109458</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71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143535</xdr:rowOff>
    </xdr:from>
    <xdr:to>
      <xdr:col>81</xdr:col>
      <xdr:colOff>101600</xdr:colOff>
      <xdr:row>92</xdr:row>
      <xdr:rowOff>73685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74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90212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5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24729</xdr:rowOff>
    </xdr:from>
    <xdr:to>
      <xdr:col>76</xdr:col>
      <xdr:colOff>165100</xdr:colOff>
      <xdr:row>92</xdr:row>
      <xdr:rowOff>126329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7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142856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57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75837</xdr:rowOff>
    </xdr:from>
    <xdr:to>
      <xdr:col>72</xdr:col>
      <xdr:colOff>38100</xdr:colOff>
      <xdr:row>93</xdr:row>
      <xdr:rowOff>5987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8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22514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6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154998</xdr:rowOff>
    </xdr:from>
    <xdr:to>
      <xdr:col>67</xdr:col>
      <xdr:colOff>101600</xdr:colOff>
      <xdr:row>92</xdr:row>
      <xdr:rowOff>85148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75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101675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53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52756</xdr:rowOff>
    </xdr:from>
    <xdr:to>
      <xdr:col>116</xdr:col>
      <xdr:colOff>63500</xdr:colOff>
      <xdr:row>38</xdr:row>
      <xdr:rowOff>127698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1323300" y="5367706"/>
          <a:ext cx="838200" cy="127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104932</xdr:rowOff>
    </xdr:from>
    <xdr:ext cx="469744"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620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127698</xdr:rowOff>
    </xdr:from>
    <xdr:to>
      <xdr:col>111</xdr:col>
      <xdr:colOff>177800</xdr:colOff>
      <xdr:row>38</xdr:row>
      <xdr:rowOff>161646</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0434300" y="6642798"/>
          <a:ext cx="889000" cy="3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75366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76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161646</xdr:rowOff>
    </xdr:from>
    <xdr:to>
      <xdr:col>107</xdr:col>
      <xdr:colOff>50800</xdr:colOff>
      <xdr:row>39</xdr:row>
      <xdr:rowOff>40983</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9545300" y="6676746"/>
          <a:ext cx="889000" cy="5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75633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170409</xdr:rowOff>
    </xdr:from>
    <xdr:to>
      <xdr:col>102</xdr:col>
      <xdr:colOff>114300</xdr:colOff>
      <xdr:row>39</xdr:row>
      <xdr:rowOff>40983</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685509"/>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75252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76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1956</xdr:rowOff>
    </xdr:from>
    <xdr:to>
      <xdr:col>116</xdr:col>
      <xdr:colOff>114300</xdr:colOff>
      <xdr:row>31</xdr:row>
      <xdr:rowOff>103556</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531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126433</xdr:rowOff>
    </xdr:from>
    <xdr:ext cx="534377"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526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76898</xdr:rowOff>
    </xdr:from>
    <xdr:to>
      <xdr:col>112</xdr:col>
      <xdr:colOff>38100</xdr:colOff>
      <xdr:row>39</xdr:row>
      <xdr:rowOff>7048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5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23575</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088428" y="636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110846</xdr:rowOff>
    </xdr:from>
    <xdr:to>
      <xdr:col>107</xdr:col>
      <xdr:colOff>101600</xdr:colOff>
      <xdr:row>39</xdr:row>
      <xdr:rowOff>40996</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57523</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199428" y="640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161633</xdr:rowOff>
    </xdr:from>
    <xdr:to>
      <xdr:col>102</xdr:col>
      <xdr:colOff>165100</xdr:colOff>
      <xdr:row>39</xdr:row>
      <xdr:rowOff>91783</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82910</xdr:rowOff>
    </xdr:from>
    <xdr:ext cx="313932"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88333" y="6769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119609</xdr:rowOff>
    </xdr:from>
    <xdr:to>
      <xdr:col>98</xdr:col>
      <xdr:colOff>38100</xdr:colOff>
      <xdr:row>39</xdr:row>
      <xdr:rowOff>49759</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66286</xdr:rowOff>
    </xdr:from>
    <xdr:ext cx="469744"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21428" y="640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総務費は財政調整基金積立金の増などにより</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％の増、民生費はコロナ関連給付金（新生児、ひとり親、子育て世帯）の減などにより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％の減、衛生費は感染症医療給付費の増等により</a:t>
          </a:r>
          <a:r>
            <a:rPr kumimoji="1" lang="en-US" altLang="ja-JP" sz="1300">
              <a:latin typeface="ＭＳ Ｐゴシック" panose="020B0600070205080204" pitchFamily="50" charset="-128"/>
              <a:ea typeface="ＭＳ Ｐゴシック" panose="020B0600070205080204" pitchFamily="50" charset="-128"/>
            </a:rPr>
            <a:t>48.1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の増、商工費は五感にごちそう金沢宿泊キャンペーン事業費の減により</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％の減、教育費は玉川こども図書館再整備事業費の増などにより</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の増、災害復旧費は林道災害復旧費及び農業用施設災害復旧費の増などにより</a:t>
          </a:r>
          <a:r>
            <a:rPr kumimoji="1" lang="en-US" altLang="ja-JP" sz="1300">
              <a:latin typeface="ＭＳ Ｐゴシック" panose="020B0600070205080204" pitchFamily="50" charset="-128"/>
              <a:ea typeface="ＭＳ Ｐゴシック" panose="020B0600070205080204" pitchFamily="50" charset="-128"/>
            </a:rPr>
            <a:t>1559.9</a:t>
          </a:r>
          <a:r>
            <a:rPr kumimoji="1" lang="ja-JP" altLang="en-US" sz="1300">
              <a:latin typeface="ＭＳ Ｐゴシック" panose="020B0600070205080204" pitchFamily="50" charset="-128"/>
              <a:ea typeface="ＭＳ Ｐゴシック" panose="020B0600070205080204" pitchFamily="50" charset="-128"/>
            </a:rPr>
            <a:t>％の増となった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を見ると実質収支額は減少しているが、新型コロナウイルス感染症よる低迷した社会経済活動が回復傾向にあることから、市税収入が増加したものの、エネルギー価格や食料品価格の高騰対策が求められるなど厳しい財政運営ではあったが、中期財政計画を着実に実践し、黒字決算を堅持している。今後も、中期財政計画を着実に実践し、財政基盤の強化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年度決算における連結赤字比率は、対象会計全体の財政収支が黒字となっていることから生じていない、。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243774504</v>
      </c>
      <c r="BO4" s="371"/>
      <c r="BP4" s="371"/>
      <c r="BQ4" s="371"/>
      <c r="BR4" s="371"/>
      <c r="BS4" s="371"/>
      <c r="BT4" s="371"/>
      <c r="BU4" s="372"/>
      <c r="BV4" s="370">
        <v>221365357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4.0999999999999996</v>
      </c>
      <c r="CU4" s="377"/>
      <c r="CV4" s="377"/>
      <c r="CW4" s="377"/>
      <c r="CX4" s="377"/>
      <c r="CY4" s="377"/>
      <c r="CZ4" s="377"/>
      <c r="DA4" s="378"/>
      <c r="DB4" s="376">
        <v>4.3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237252022</v>
      </c>
      <c r="BO5" s="408"/>
      <c r="BP5" s="408"/>
      <c r="BQ5" s="408"/>
      <c r="BR5" s="408"/>
      <c r="BS5" s="408"/>
      <c r="BT5" s="408"/>
      <c r="BU5" s="409"/>
      <c r="BV5" s="407">
        <v>212893035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87.9</v>
      </c>
      <c r="CU5" s="405"/>
      <c r="CV5" s="405"/>
      <c r="CW5" s="405"/>
      <c r="CX5" s="405"/>
      <c r="CY5" s="405"/>
      <c r="CZ5" s="405"/>
      <c r="DA5" s="406"/>
      <c r="DB5" s="404">
        <v>84.2</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6522482</v>
      </c>
      <c r="BO6" s="408"/>
      <c r="BP6" s="408"/>
      <c r="BQ6" s="408"/>
      <c r="BR6" s="408"/>
      <c r="BS6" s="408"/>
      <c r="BT6" s="408"/>
      <c r="BU6" s="409"/>
      <c r="BV6" s="407">
        <v>8472322</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91</v>
      </c>
      <c r="CU6" s="445"/>
      <c r="CV6" s="445"/>
      <c r="CW6" s="445"/>
      <c r="CX6" s="445"/>
      <c r="CY6" s="445"/>
      <c r="CZ6" s="445"/>
      <c r="DA6" s="446"/>
      <c r="DB6" s="444">
        <v>91.7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2194656</v>
      </c>
      <c r="BO7" s="408"/>
      <c r="BP7" s="408"/>
      <c r="BQ7" s="408"/>
      <c r="BR7" s="408"/>
      <c r="BS7" s="408"/>
      <c r="BT7" s="408"/>
      <c r="BU7" s="409"/>
      <c r="BV7" s="407">
        <v>3905403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104780838</v>
      </c>
      <c r="CU7" s="408"/>
      <c r="CV7" s="408"/>
      <c r="CW7" s="408"/>
      <c r="CX7" s="408"/>
      <c r="CY7" s="408"/>
      <c r="CZ7" s="408"/>
      <c r="DA7" s="409"/>
      <c r="DB7" s="407">
        <v>106088944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4327826</v>
      </c>
      <c r="BO8" s="408"/>
      <c r="BP8" s="408"/>
      <c r="BQ8" s="408"/>
      <c r="BR8" s="408"/>
      <c r="BS8" s="408"/>
      <c r="BT8" s="408"/>
      <c r="BU8" s="409"/>
      <c r="BV8" s="407">
        <v>4566919</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0.87</v>
      </c>
      <c r="CU8" s="448"/>
      <c r="CV8" s="448"/>
      <c r="CW8" s="448"/>
      <c r="CX8" s="448"/>
      <c r="CY8" s="448"/>
      <c r="CZ8" s="448"/>
      <c r="DA8" s="449"/>
      <c r="DB8" s="447">
        <v>0.88</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463254</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-239093</v>
      </c>
      <c r="BO9" s="408"/>
      <c r="BP9" s="408"/>
      <c r="BQ9" s="408"/>
      <c r="BR9" s="408"/>
      <c r="BS9" s="408"/>
      <c r="BT9" s="408"/>
      <c r="BU9" s="409"/>
      <c r="BV9" s="407">
        <v>1130273</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15.6</v>
      </c>
      <c r="CU9" s="405"/>
      <c r="CV9" s="405"/>
      <c r="CW9" s="405"/>
      <c r="CX9" s="405"/>
      <c r="CY9" s="405"/>
      <c r="CZ9" s="405"/>
      <c r="DA9" s="406"/>
      <c r="DB9" s="404">
        <v>15.5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465699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96</v>
      </c>
      <c r="AV10" s="440"/>
      <c r="AW10" s="440"/>
      <c r="AX10" s="440"/>
      <c r="AY10" s="441" t="s">
        <v>122</v>
      </c>
      <c r="AZ10" s="442"/>
      <c r="BA10" s="442"/>
      <c r="BB10" s="442"/>
      <c r="BC10" s="442"/>
      <c r="BD10" s="442"/>
      <c r="BE10" s="442"/>
      <c r="BF10" s="442"/>
      <c r="BG10" s="442"/>
      <c r="BH10" s="442"/>
      <c r="BI10" s="442"/>
      <c r="BJ10" s="442"/>
      <c r="BK10" s="442"/>
      <c r="BL10" s="442"/>
      <c r="BM10" s="443"/>
      <c r="BN10" s="407">
        <v>4458689</v>
      </c>
      <c r="BO10" s="408"/>
      <c r="BP10" s="408"/>
      <c r="BQ10" s="408"/>
      <c r="BR10" s="408"/>
      <c r="BS10" s="408"/>
      <c r="BT10" s="408"/>
      <c r="BU10" s="409"/>
      <c r="BV10" s="407">
        <v>555049</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1517750</v>
      </c>
      <c r="BO11" s="408"/>
      <c r="BP11" s="408"/>
      <c r="BQ11" s="408"/>
      <c r="BR11" s="408"/>
      <c r="BS11" s="408"/>
      <c r="BT11" s="408"/>
      <c r="BU11" s="409"/>
      <c r="BV11" s="407">
        <v>1176889</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447181</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614628</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440870</v>
      </c>
      <c r="S13" s="492"/>
      <c r="T13" s="492"/>
      <c r="U13" s="492"/>
      <c r="V13" s="493"/>
      <c r="W13" s="423" t="s">
        <v>140</v>
      </c>
      <c r="X13" s="424"/>
      <c r="Y13" s="424"/>
      <c r="Z13" s="424"/>
      <c r="AA13" s="424"/>
      <c r="AB13" s="414"/>
      <c r="AC13" s="458">
        <v>2710</v>
      </c>
      <c r="AD13" s="459"/>
      <c r="AE13" s="459"/>
      <c r="AF13" s="459"/>
      <c r="AG13" s="501"/>
      <c r="AH13" s="458">
        <v>2982</v>
      </c>
      <c r="AI13" s="459"/>
      <c r="AJ13" s="459"/>
      <c r="AK13" s="459"/>
      <c r="AL13" s="460"/>
      <c r="AM13" s="436" t="s">
        <v>141</v>
      </c>
      <c r="AN13" s="437"/>
      <c r="AO13" s="437"/>
      <c r="AP13" s="437"/>
      <c r="AQ13" s="437"/>
      <c r="AR13" s="437"/>
      <c r="AS13" s="437"/>
      <c r="AT13" s="438"/>
      <c r="AU13" s="439" t="s">
        <v>117</v>
      </c>
      <c r="AV13" s="440"/>
      <c r="AW13" s="440"/>
      <c r="AX13" s="440"/>
      <c r="AY13" s="441" t="s">
        <v>142</v>
      </c>
      <c r="AZ13" s="442"/>
      <c r="BA13" s="442"/>
      <c r="BB13" s="442"/>
      <c r="BC13" s="442"/>
      <c r="BD13" s="442"/>
      <c r="BE13" s="442"/>
      <c r="BF13" s="442"/>
      <c r="BG13" s="442"/>
      <c r="BH13" s="442"/>
      <c r="BI13" s="442"/>
      <c r="BJ13" s="442"/>
      <c r="BK13" s="442"/>
      <c r="BL13" s="442"/>
      <c r="BM13" s="443"/>
      <c r="BN13" s="407">
        <v>5737346</v>
      </c>
      <c r="BO13" s="408"/>
      <c r="BP13" s="408"/>
      <c r="BQ13" s="408"/>
      <c r="BR13" s="408"/>
      <c r="BS13" s="408"/>
      <c r="BT13" s="408"/>
      <c r="BU13" s="409"/>
      <c r="BV13" s="407">
        <v>2247583</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4.3</v>
      </c>
      <c r="CU13" s="405"/>
      <c r="CV13" s="405"/>
      <c r="CW13" s="405"/>
      <c r="CX13" s="405"/>
      <c r="CY13" s="405"/>
      <c r="CZ13" s="405"/>
      <c r="DA13" s="406"/>
      <c r="DB13" s="404">
        <v>4.4000000000000004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448702</v>
      </c>
      <c r="S14" s="492"/>
      <c r="T14" s="492"/>
      <c r="U14" s="492"/>
      <c r="V14" s="493"/>
      <c r="W14" s="397"/>
      <c r="X14" s="398"/>
      <c r="Y14" s="398"/>
      <c r="Z14" s="398"/>
      <c r="AA14" s="398"/>
      <c r="AB14" s="387"/>
      <c r="AC14" s="494">
        <v>1.3</v>
      </c>
      <c r="AD14" s="495"/>
      <c r="AE14" s="495"/>
      <c r="AF14" s="495"/>
      <c r="AG14" s="496"/>
      <c r="AH14" s="494">
        <v>1.4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23.6</v>
      </c>
      <c r="CU14" s="506"/>
      <c r="CV14" s="506"/>
      <c r="CW14" s="506"/>
      <c r="CX14" s="506"/>
      <c r="CY14" s="506"/>
      <c r="CZ14" s="506"/>
      <c r="DA14" s="507"/>
      <c r="DB14" s="505">
        <v>38.9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146</v>
      </c>
      <c r="N15" s="499"/>
      <c r="O15" s="499"/>
      <c r="P15" s="499"/>
      <c r="Q15" s="500"/>
      <c r="R15" s="491">
        <v>443466</v>
      </c>
      <c r="S15" s="492"/>
      <c r="T15" s="492"/>
      <c r="U15" s="492"/>
      <c r="V15" s="493"/>
      <c r="W15" s="423" t="s">
        <v>147</v>
      </c>
      <c r="X15" s="424"/>
      <c r="Y15" s="424"/>
      <c r="Z15" s="424"/>
      <c r="AA15" s="424"/>
      <c r="AB15" s="414"/>
      <c r="AC15" s="458">
        <v>45371</v>
      </c>
      <c r="AD15" s="459"/>
      <c r="AE15" s="459"/>
      <c r="AF15" s="459"/>
      <c r="AG15" s="501"/>
      <c r="AH15" s="458">
        <v>46465</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70296059</v>
      </c>
      <c r="BO15" s="371"/>
      <c r="BP15" s="371"/>
      <c r="BQ15" s="371"/>
      <c r="BR15" s="371"/>
      <c r="BS15" s="371"/>
      <c r="BT15" s="371"/>
      <c r="BU15" s="372"/>
      <c r="BV15" s="370">
        <v>66905854</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21.1</v>
      </c>
      <c r="AD16" s="495"/>
      <c r="AE16" s="495"/>
      <c r="AF16" s="495"/>
      <c r="AG16" s="496"/>
      <c r="AH16" s="494">
        <v>22.1</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81279846</v>
      </c>
      <c r="BO16" s="408"/>
      <c r="BP16" s="408"/>
      <c r="BQ16" s="408"/>
      <c r="BR16" s="408"/>
      <c r="BS16" s="408"/>
      <c r="BT16" s="408"/>
      <c r="BU16" s="409"/>
      <c r="BV16" s="407">
        <v>78317317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167087</v>
      </c>
      <c r="AD17" s="459"/>
      <c r="AE17" s="459"/>
      <c r="AF17" s="459"/>
      <c r="AG17" s="501"/>
      <c r="AH17" s="458">
        <v>161077</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89946511</v>
      </c>
      <c r="BO17" s="408"/>
      <c r="BP17" s="408"/>
      <c r="BQ17" s="408"/>
      <c r="BR17" s="408"/>
      <c r="BS17" s="408"/>
      <c r="BT17" s="408"/>
      <c r="BU17" s="409"/>
      <c r="BV17" s="407">
        <v>85584815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468.81</v>
      </c>
      <c r="M18" s="531"/>
      <c r="N18" s="531"/>
      <c r="O18" s="531"/>
      <c r="P18" s="531"/>
      <c r="Q18" s="531"/>
      <c r="R18" s="532"/>
      <c r="S18" s="532"/>
      <c r="T18" s="532"/>
      <c r="U18" s="532"/>
      <c r="V18" s="533"/>
      <c r="W18" s="425"/>
      <c r="X18" s="426"/>
      <c r="Y18" s="426"/>
      <c r="Z18" s="426"/>
      <c r="AA18" s="426"/>
      <c r="AB18" s="417"/>
      <c r="AC18" s="534">
        <v>77.7</v>
      </c>
      <c r="AD18" s="535"/>
      <c r="AE18" s="535"/>
      <c r="AF18" s="535"/>
      <c r="AG18" s="536"/>
      <c r="AH18" s="534">
        <v>76.5</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94890073</v>
      </c>
      <c r="BO18" s="408"/>
      <c r="BP18" s="408"/>
      <c r="BQ18" s="408"/>
      <c r="BR18" s="408"/>
      <c r="BS18" s="408"/>
      <c r="BT18" s="408"/>
      <c r="BU18" s="409"/>
      <c r="BV18" s="407">
        <v>94515126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988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127391636</v>
      </c>
      <c r="BO19" s="408"/>
      <c r="BP19" s="408"/>
      <c r="BQ19" s="408"/>
      <c r="BR19" s="408"/>
      <c r="BS19" s="408"/>
      <c r="BT19" s="408"/>
      <c r="BU19" s="409"/>
      <c r="BV19" s="407">
        <v>132600028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207520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216645566</v>
      </c>
      <c r="BO22" s="371"/>
      <c r="BP22" s="371"/>
      <c r="BQ22" s="371"/>
      <c r="BR22" s="371"/>
      <c r="BS22" s="371"/>
      <c r="BT22" s="371"/>
      <c r="BU22" s="372"/>
      <c r="BV22" s="370">
        <v>215147042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139894242</v>
      </c>
      <c r="BO23" s="408"/>
      <c r="BP23" s="408"/>
      <c r="BQ23" s="408"/>
      <c r="BR23" s="408"/>
      <c r="BS23" s="408"/>
      <c r="BT23" s="408"/>
      <c r="BU23" s="409"/>
      <c r="BV23" s="407">
        <v>145369552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11800</v>
      </c>
      <c r="R24" s="459"/>
      <c r="S24" s="459"/>
      <c r="T24" s="459"/>
      <c r="U24" s="459"/>
      <c r="V24" s="501"/>
      <c r="W24" s="553"/>
      <c r="X24" s="554"/>
      <c r="Y24" s="555"/>
      <c r="Z24" s="457" t="s">
        <v>172</v>
      </c>
      <c r="AA24" s="437"/>
      <c r="AB24" s="437"/>
      <c r="AC24" s="437"/>
      <c r="AD24" s="437"/>
      <c r="AE24" s="437"/>
      <c r="AF24" s="437"/>
      <c r="AG24" s="438"/>
      <c r="AH24" s="458">
        <v>2456</v>
      </c>
      <c r="AI24" s="459"/>
      <c r="AJ24" s="459"/>
      <c r="AK24" s="459"/>
      <c r="AL24" s="501"/>
      <c r="AM24" s="458">
        <v>7584128</v>
      </c>
      <c r="AN24" s="459"/>
      <c r="AO24" s="459"/>
      <c r="AP24" s="459"/>
      <c r="AQ24" s="459"/>
      <c r="AR24" s="501"/>
      <c r="AS24" s="458">
        <v>3088</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134937111</v>
      </c>
      <c r="BO24" s="408"/>
      <c r="BP24" s="408"/>
      <c r="BQ24" s="408"/>
      <c r="BR24" s="408"/>
      <c r="BS24" s="408"/>
      <c r="BT24" s="408"/>
      <c r="BU24" s="409"/>
      <c r="BV24" s="407">
        <v>130560001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2</v>
      </c>
      <c r="M25" s="459"/>
      <c r="N25" s="459"/>
      <c r="O25" s="459"/>
      <c r="P25" s="501"/>
      <c r="Q25" s="458">
        <v>9600</v>
      </c>
      <c r="R25" s="459"/>
      <c r="S25" s="459"/>
      <c r="T25" s="459"/>
      <c r="U25" s="459"/>
      <c r="V25" s="501"/>
      <c r="W25" s="553"/>
      <c r="X25" s="554"/>
      <c r="Y25" s="555"/>
      <c r="Z25" s="457" t="s">
        <v>175</v>
      </c>
      <c r="AA25" s="437"/>
      <c r="AB25" s="437"/>
      <c r="AC25" s="437"/>
      <c r="AD25" s="437"/>
      <c r="AE25" s="437"/>
      <c r="AF25" s="437"/>
      <c r="AG25" s="438"/>
      <c r="AH25" s="458">
        <v>425</v>
      </c>
      <c r="AI25" s="459"/>
      <c r="AJ25" s="459"/>
      <c r="AK25" s="459"/>
      <c r="AL25" s="501"/>
      <c r="AM25" s="458">
        <v>1266925</v>
      </c>
      <c r="AN25" s="459"/>
      <c r="AO25" s="459"/>
      <c r="AP25" s="459"/>
      <c r="AQ25" s="459"/>
      <c r="AR25" s="501"/>
      <c r="AS25" s="458">
        <v>2981</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10242239</v>
      </c>
      <c r="BO25" s="371"/>
      <c r="BP25" s="371"/>
      <c r="BQ25" s="371"/>
      <c r="BR25" s="371"/>
      <c r="BS25" s="371"/>
      <c r="BT25" s="371"/>
      <c r="BU25" s="372"/>
      <c r="BV25" s="370">
        <v>21345219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7420</v>
      </c>
      <c r="R26" s="459"/>
      <c r="S26" s="459"/>
      <c r="T26" s="459"/>
      <c r="U26" s="459"/>
      <c r="V26" s="501"/>
      <c r="W26" s="553"/>
      <c r="X26" s="554"/>
      <c r="Y26" s="555"/>
      <c r="Z26" s="457" t="s">
        <v>178</v>
      </c>
      <c r="AA26" s="559"/>
      <c r="AB26" s="559"/>
      <c r="AC26" s="559"/>
      <c r="AD26" s="559"/>
      <c r="AE26" s="559"/>
      <c r="AF26" s="559"/>
      <c r="AG26" s="560"/>
      <c r="AH26" s="458">
        <v>249</v>
      </c>
      <c r="AI26" s="459"/>
      <c r="AJ26" s="459"/>
      <c r="AK26" s="459"/>
      <c r="AL26" s="501"/>
      <c r="AM26" s="458">
        <v>763683</v>
      </c>
      <c r="AN26" s="459"/>
      <c r="AO26" s="459"/>
      <c r="AP26" s="459"/>
      <c r="AQ26" s="459"/>
      <c r="AR26" s="501"/>
      <c r="AS26" s="458">
        <v>3067</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v>31073</v>
      </c>
      <c r="BO26" s="408"/>
      <c r="BP26" s="408"/>
      <c r="BQ26" s="408"/>
      <c r="BR26" s="408"/>
      <c r="BS26" s="408"/>
      <c r="BT26" s="408"/>
      <c r="BU26" s="409"/>
      <c r="BV26" s="407">
        <v>113715</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180</v>
      </c>
      <c r="F27" s="437"/>
      <c r="G27" s="437"/>
      <c r="H27" s="437"/>
      <c r="I27" s="437"/>
      <c r="J27" s="437"/>
      <c r="K27" s="438"/>
      <c r="L27" s="458">
        <v>1</v>
      </c>
      <c r="M27" s="459"/>
      <c r="N27" s="459"/>
      <c r="O27" s="459"/>
      <c r="P27" s="501"/>
      <c r="Q27" s="458">
        <v>8100</v>
      </c>
      <c r="R27" s="459"/>
      <c r="S27" s="459"/>
      <c r="T27" s="459"/>
      <c r="U27" s="459"/>
      <c r="V27" s="501"/>
      <c r="W27" s="553"/>
      <c r="X27" s="554"/>
      <c r="Y27" s="555"/>
      <c r="Z27" s="457" t="s">
        <v>181</v>
      </c>
      <c r="AA27" s="437"/>
      <c r="AB27" s="437"/>
      <c r="AC27" s="437"/>
      <c r="AD27" s="437"/>
      <c r="AE27" s="437"/>
      <c r="AF27" s="437"/>
      <c r="AG27" s="438"/>
      <c r="AH27" s="458">
        <v>83</v>
      </c>
      <c r="AI27" s="459"/>
      <c r="AJ27" s="459"/>
      <c r="AK27" s="459"/>
      <c r="AL27" s="501"/>
      <c r="AM27" s="458">
        <v>305853</v>
      </c>
      <c r="AN27" s="459"/>
      <c r="AO27" s="459"/>
      <c r="AP27" s="459"/>
      <c r="AQ27" s="459"/>
      <c r="AR27" s="501"/>
      <c r="AS27" s="458">
        <v>3685</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v>2946913</v>
      </c>
      <c r="BO27" s="527"/>
      <c r="BP27" s="527"/>
      <c r="BQ27" s="527"/>
      <c r="BR27" s="527"/>
      <c r="BS27" s="527"/>
      <c r="BT27" s="527"/>
      <c r="BU27" s="528"/>
      <c r="BV27" s="526">
        <v>2945046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183</v>
      </c>
      <c r="F28" s="437"/>
      <c r="G28" s="437"/>
      <c r="H28" s="437"/>
      <c r="I28" s="437"/>
      <c r="J28" s="437"/>
      <c r="K28" s="438"/>
      <c r="L28" s="458">
        <v>1</v>
      </c>
      <c r="M28" s="459"/>
      <c r="N28" s="459"/>
      <c r="O28" s="459"/>
      <c r="P28" s="501"/>
      <c r="Q28" s="458">
        <v>7450</v>
      </c>
      <c r="R28" s="459"/>
      <c r="S28" s="459"/>
      <c r="T28" s="459"/>
      <c r="U28" s="459"/>
      <c r="V28" s="501"/>
      <c r="W28" s="553"/>
      <c r="X28" s="554"/>
      <c r="Y28" s="555"/>
      <c r="Z28" s="457" t="s">
        <v>184</v>
      </c>
      <c r="AA28" s="437"/>
      <c r="AB28" s="437"/>
      <c r="AC28" s="437"/>
      <c r="AD28" s="437"/>
      <c r="AE28" s="437"/>
      <c r="AF28" s="437"/>
      <c r="AG28" s="438"/>
      <c r="AH28" s="458" t="s">
        <v>185</v>
      </c>
      <c r="AI28" s="459"/>
      <c r="AJ28" s="459"/>
      <c r="AK28" s="459"/>
      <c r="AL28" s="501"/>
      <c r="AM28" s="458" t="s">
        <v>185</v>
      </c>
      <c r="AN28" s="459"/>
      <c r="AO28" s="459"/>
      <c r="AP28" s="459"/>
      <c r="AQ28" s="459"/>
      <c r="AR28" s="501"/>
      <c r="AS28" s="458" t="s">
        <v>130</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6850949</v>
      </c>
      <c r="BO28" s="371"/>
      <c r="BP28" s="371"/>
      <c r="BQ28" s="371"/>
      <c r="BR28" s="371"/>
      <c r="BS28" s="371"/>
      <c r="BT28" s="371"/>
      <c r="BU28" s="372"/>
      <c r="BV28" s="370">
        <v>2392260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36</v>
      </c>
      <c r="M29" s="459"/>
      <c r="N29" s="459"/>
      <c r="O29" s="459"/>
      <c r="P29" s="501"/>
      <c r="Q29" s="458">
        <v>7000</v>
      </c>
      <c r="R29" s="459"/>
      <c r="S29" s="459"/>
      <c r="T29" s="459"/>
      <c r="U29" s="459"/>
      <c r="V29" s="501"/>
      <c r="W29" s="556"/>
      <c r="X29" s="557"/>
      <c r="Y29" s="558"/>
      <c r="Z29" s="457" t="s">
        <v>188</v>
      </c>
      <c r="AA29" s="437"/>
      <c r="AB29" s="437"/>
      <c r="AC29" s="437"/>
      <c r="AD29" s="437"/>
      <c r="AE29" s="437"/>
      <c r="AF29" s="437"/>
      <c r="AG29" s="438"/>
      <c r="AH29" s="458">
        <v>2539</v>
      </c>
      <c r="AI29" s="459"/>
      <c r="AJ29" s="459"/>
      <c r="AK29" s="459"/>
      <c r="AL29" s="501"/>
      <c r="AM29" s="458">
        <v>7889981</v>
      </c>
      <c r="AN29" s="459"/>
      <c r="AO29" s="459"/>
      <c r="AP29" s="459"/>
      <c r="AQ29" s="459"/>
      <c r="AR29" s="501"/>
      <c r="AS29" s="458">
        <v>3108</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2595630</v>
      </c>
      <c r="BO29" s="408"/>
      <c r="BP29" s="408"/>
      <c r="BQ29" s="408"/>
      <c r="BR29" s="408"/>
      <c r="BS29" s="408"/>
      <c r="BT29" s="408"/>
      <c r="BU29" s="409"/>
      <c r="BV29" s="407">
        <v>2594910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99.5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31266759</v>
      </c>
      <c r="BO30" s="527"/>
      <c r="BP30" s="527"/>
      <c r="BQ30" s="527"/>
      <c r="BR30" s="527"/>
      <c r="BS30" s="527"/>
      <c r="BT30" s="527"/>
      <c r="BU30" s="528"/>
      <c r="BV30" s="526">
        <v>16717074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6</v>
      </c>
      <c r="V34" s="597"/>
      <c r="W34" s="598" t="str">
        <f>IF('各会計、関係団体の財政状況及び健全化判断比率'!B28="","",'各会計、関係団体の財政状況及び健全化判断比率'!B28)</f>
        <v>金沢市営地方競馬事業費特別会計</v>
      </c>
      <c r="X34" s="598"/>
      <c r="Y34" s="598"/>
      <c r="Z34" s="598"/>
      <c r="AA34" s="598"/>
      <c r="AB34" s="598"/>
      <c r="AC34" s="598"/>
      <c r="AD34" s="598"/>
      <c r="AE34" s="598"/>
      <c r="AF34" s="598"/>
      <c r="AG34" s="598"/>
      <c r="AH34" s="598"/>
      <c r="AI34" s="598"/>
      <c r="AJ34" s="598"/>
      <c r="AK34" s="598"/>
      <c r="AL34" s="181"/>
      <c r="AM34" s="597">
        <f>IF(AO34="","",MAX(C34:D43,U34:V43)+1)</f>
        <v>11</v>
      </c>
      <c r="AN34" s="597"/>
      <c r="AO34" s="598" t="str">
        <f>IF('各会計、関係団体の財政状況及び健全化判断比率'!B33="","",'各会計、関係団体の財政状況及び健全化判断比率'!B33)</f>
        <v>金沢市水道事業特別会計</v>
      </c>
      <c r="AP34" s="598"/>
      <c r="AQ34" s="598"/>
      <c r="AR34" s="598"/>
      <c r="AS34" s="598"/>
      <c r="AT34" s="598"/>
      <c r="AU34" s="598"/>
      <c r="AV34" s="598"/>
      <c r="AW34" s="598"/>
      <c r="AX34" s="598"/>
      <c r="AY34" s="598"/>
      <c r="AZ34" s="598"/>
      <c r="BA34" s="598"/>
      <c r="BB34" s="598"/>
      <c r="BC34" s="598"/>
      <c r="BD34" s="181"/>
      <c r="BE34" s="597">
        <f>IF(BG34="","",MAX(C34:D43,U34:V43,AM34:AN43)+1)</f>
        <v>17</v>
      </c>
      <c r="BF34" s="597"/>
      <c r="BG34" s="598" t="str">
        <f>IF('各会計、関係団体の財政状況及び健全化判断比率'!B39="","",'各会計、関係団体の財政状況及び健全化判断比率'!B39)</f>
        <v>金沢市工業団地造成事業費特別会計</v>
      </c>
      <c r="BH34" s="598"/>
      <c r="BI34" s="598"/>
      <c r="BJ34" s="598"/>
      <c r="BK34" s="598"/>
      <c r="BL34" s="598"/>
      <c r="BM34" s="598"/>
      <c r="BN34" s="598"/>
      <c r="BO34" s="598"/>
      <c r="BP34" s="598"/>
      <c r="BQ34" s="598"/>
      <c r="BR34" s="598"/>
      <c r="BS34" s="598"/>
      <c r="BT34" s="598"/>
      <c r="BU34" s="598"/>
      <c r="BV34" s="181"/>
      <c r="BW34" s="597">
        <f>IF(BY34="","",MAX(C34:D43,U34:V43,AM34:AN43,BE34:BF43)+1)</f>
        <v>20</v>
      </c>
      <c r="BX34" s="597"/>
      <c r="BY34" s="598" t="str">
        <f>IF('各会計、関係団体の財政状況及び健全化判断比率'!B68="","",'各会計、関係団体の財政状況及び健全化判断比率'!B68)</f>
        <v>石川県後期高齢者医療広域連合（一般会計）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23</v>
      </c>
      <c r="CP34" s="597"/>
      <c r="CQ34" s="598" t="str">
        <f>IF('各会計、関係団体の財政状況及び健全化判断比率'!BS7="","",'各会計、関係団体の財政状況及び健全化判断比率'!BS7)</f>
        <v xml:space="preserve"> (株)金沢商業活性化センター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金沢市公共用地先行取得事業費特別会計</v>
      </c>
      <c r="F35" s="598"/>
      <c r="G35" s="598"/>
      <c r="H35" s="598"/>
      <c r="I35" s="598"/>
      <c r="J35" s="598"/>
      <c r="K35" s="598"/>
      <c r="L35" s="598"/>
      <c r="M35" s="598"/>
      <c r="N35" s="598"/>
      <c r="O35" s="598"/>
      <c r="P35" s="598"/>
      <c r="Q35" s="598"/>
      <c r="R35" s="598"/>
      <c r="S35" s="598"/>
      <c r="T35" s="181"/>
      <c r="U35" s="597">
        <f>IF(W35="","",U34+1)</f>
        <v>7</v>
      </c>
      <c r="V35" s="597"/>
      <c r="W35" s="598" t="str">
        <f>IF('各会計、関係団体の財政状況及び健全化判断比率'!B29="","",'各会計、関係団体の財政状況及び健全化判断比率'!B29)</f>
        <v>金沢市駐車場事業費特別会計</v>
      </c>
      <c r="X35" s="598"/>
      <c r="Y35" s="598"/>
      <c r="Z35" s="598"/>
      <c r="AA35" s="598"/>
      <c r="AB35" s="598"/>
      <c r="AC35" s="598"/>
      <c r="AD35" s="598"/>
      <c r="AE35" s="598"/>
      <c r="AF35" s="598"/>
      <c r="AG35" s="598"/>
      <c r="AH35" s="598"/>
      <c r="AI35" s="598"/>
      <c r="AJ35" s="598"/>
      <c r="AK35" s="598"/>
      <c r="AL35" s="181"/>
      <c r="AM35" s="597">
        <f t="shared" ref="AM35:AM43" si="0">IF(AO35="","",AM34+1)</f>
        <v>12</v>
      </c>
      <c r="AN35" s="597"/>
      <c r="AO35" s="598" t="str">
        <f>IF('各会計、関係団体の財政状況及び健全化判断比率'!B34="","",'各会計、関係団体の財政状況及び健全化判断比率'!B34)</f>
        <v>金沢市下水道事業特別会計</v>
      </c>
      <c r="AP35" s="598"/>
      <c r="AQ35" s="598"/>
      <c r="AR35" s="598"/>
      <c r="AS35" s="598"/>
      <c r="AT35" s="598"/>
      <c r="AU35" s="598"/>
      <c r="AV35" s="598"/>
      <c r="AW35" s="598"/>
      <c r="AX35" s="598"/>
      <c r="AY35" s="598"/>
      <c r="AZ35" s="598"/>
      <c r="BA35" s="598"/>
      <c r="BB35" s="598"/>
      <c r="BC35" s="598"/>
      <c r="BD35" s="181"/>
      <c r="BE35" s="597">
        <f t="shared" ref="BE35:BE43" si="1">IF(BG35="","",BE34+1)</f>
        <v>18</v>
      </c>
      <c r="BF35" s="597"/>
      <c r="BG35" s="598" t="str">
        <f>IF('各会計、関係団体の財政状況及び健全化判断比率'!B40="","",'各会計、関係団体の財政状況及び健全化判断比率'!B40)</f>
        <v>金沢市市街地再開発事業費特別会計</v>
      </c>
      <c r="BH35" s="598"/>
      <c r="BI35" s="598"/>
      <c r="BJ35" s="598"/>
      <c r="BK35" s="598"/>
      <c r="BL35" s="598"/>
      <c r="BM35" s="598"/>
      <c r="BN35" s="598"/>
      <c r="BO35" s="598"/>
      <c r="BP35" s="598"/>
      <c r="BQ35" s="598"/>
      <c r="BR35" s="598"/>
      <c r="BS35" s="598"/>
      <c r="BT35" s="598"/>
      <c r="BU35" s="598"/>
      <c r="BV35" s="181"/>
      <c r="BW35" s="597">
        <f t="shared" ref="BW35:BW43" si="2">IF(BY35="","",BW34+1)</f>
        <v>21</v>
      </c>
      <c r="BX35" s="597"/>
      <c r="BY35" s="598" t="str">
        <f>IF('各会計、関係団体の財政状況及び健全化判断比率'!B69="","",'各会計、関係団体の財政状況及び健全化判断比率'!B69)</f>
        <v>石川県後期高齢者医療広域連合（特別会計）</v>
      </c>
      <c r="BZ35" s="598"/>
      <c r="CA35" s="598"/>
      <c r="CB35" s="598"/>
      <c r="CC35" s="598"/>
      <c r="CD35" s="598"/>
      <c r="CE35" s="598"/>
      <c r="CF35" s="598"/>
      <c r="CG35" s="598"/>
      <c r="CH35" s="598"/>
      <c r="CI35" s="598"/>
      <c r="CJ35" s="598"/>
      <c r="CK35" s="598"/>
      <c r="CL35" s="598"/>
      <c r="CM35" s="598"/>
      <c r="CN35" s="181"/>
      <c r="CO35" s="597">
        <f t="shared" ref="CO35:CO43" si="3">IF(CQ35="","",CO34+1)</f>
        <v>24</v>
      </c>
      <c r="CP35" s="597"/>
      <c r="CQ35" s="598" t="str">
        <f>IF('各会計、関係団体の財政状況及び健全化判断比率'!BS8="","",'各会計、関係団体の財政状況及び健全化判断比率'!BS8)</f>
        <v xml:space="preserve"> (公財)石川県音楽文化振興事業団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金沢市母子父子寡婦福祉資金貸付事業費特別会計</v>
      </c>
      <c r="F36" s="598"/>
      <c r="G36" s="598"/>
      <c r="H36" s="598"/>
      <c r="I36" s="598"/>
      <c r="J36" s="598"/>
      <c r="K36" s="598"/>
      <c r="L36" s="598"/>
      <c r="M36" s="598"/>
      <c r="N36" s="598"/>
      <c r="O36" s="598"/>
      <c r="P36" s="598"/>
      <c r="Q36" s="598"/>
      <c r="R36" s="598"/>
      <c r="S36" s="598"/>
      <c r="T36" s="181"/>
      <c r="U36" s="597">
        <f t="shared" ref="U36:U43" si="4">IF(W36="","",U35+1)</f>
        <v>8</v>
      </c>
      <c r="V36" s="597"/>
      <c r="W36" s="598" t="str">
        <f>IF('各会計、関係団体の財政状況及び健全化判断比率'!B30="","",'各会計、関係団体の財政状況及び健全化判断比率'!B30)</f>
        <v>金沢市国民健康保険費特別会計</v>
      </c>
      <c r="X36" s="598"/>
      <c r="Y36" s="598"/>
      <c r="Z36" s="598"/>
      <c r="AA36" s="598"/>
      <c r="AB36" s="598"/>
      <c r="AC36" s="598"/>
      <c r="AD36" s="598"/>
      <c r="AE36" s="598"/>
      <c r="AF36" s="598"/>
      <c r="AG36" s="598"/>
      <c r="AH36" s="598"/>
      <c r="AI36" s="598"/>
      <c r="AJ36" s="598"/>
      <c r="AK36" s="598"/>
      <c r="AL36" s="181"/>
      <c r="AM36" s="597">
        <f t="shared" si="0"/>
        <v>13</v>
      </c>
      <c r="AN36" s="597"/>
      <c r="AO36" s="598" t="str">
        <f>IF('各会計、関係団体の財政状況及び健全化判断比率'!B35="","",'各会計、関係団体の財政状況及び健全化判断比率'!B35)</f>
        <v>金沢市工業用水道事業特別会計</v>
      </c>
      <c r="AP36" s="598"/>
      <c r="AQ36" s="598"/>
      <c r="AR36" s="598"/>
      <c r="AS36" s="598"/>
      <c r="AT36" s="598"/>
      <c r="AU36" s="598"/>
      <c r="AV36" s="598"/>
      <c r="AW36" s="598"/>
      <c r="AX36" s="598"/>
      <c r="AY36" s="598"/>
      <c r="AZ36" s="598"/>
      <c r="BA36" s="598"/>
      <c r="BB36" s="598"/>
      <c r="BC36" s="598"/>
      <c r="BD36" s="181"/>
      <c r="BE36" s="597">
        <f t="shared" si="1"/>
        <v>19</v>
      </c>
      <c r="BF36" s="597"/>
      <c r="BG36" s="598" t="str">
        <f>IF('各会計、関係団体の財政状況及び健全化判断比率'!B41="","",'各会計、関係団体の財政状況及び健全化判断比率'!B41)</f>
        <v>金沢市住宅団地建設事業費特別会計</v>
      </c>
      <c r="BH36" s="598"/>
      <c r="BI36" s="598"/>
      <c r="BJ36" s="598"/>
      <c r="BK36" s="598"/>
      <c r="BL36" s="598"/>
      <c r="BM36" s="598"/>
      <c r="BN36" s="598"/>
      <c r="BO36" s="598"/>
      <c r="BP36" s="598"/>
      <c r="BQ36" s="598"/>
      <c r="BR36" s="598"/>
      <c r="BS36" s="598"/>
      <c r="BT36" s="598"/>
      <c r="BU36" s="598"/>
      <c r="BV36" s="181"/>
      <c r="BW36" s="597">
        <f t="shared" si="2"/>
        <v>22</v>
      </c>
      <c r="BX36" s="597"/>
      <c r="BY36" s="598" t="str">
        <f>IF('各会計、関係団体の財政状況及び健全化判断比率'!B70="","",'各会計、関係団体の財政状況及び健全化判断比率'!B70)</f>
        <v>石川県市町村消防賞じゅつ金組合</v>
      </c>
      <c r="BZ36" s="598"/>
      <c r="CA36" s="598"/>
      <c r="CB36" s="598"/>
      <c r="CC36" s="598"/>
      <c r="CD36" s="598"/>
      <c r="CE36" s="598"/>
      <c r="CF36" s="598"/>
      <c r="CG36" s="598"/>
      <c r="CH36" s="598"/>
      <c r="CI36" s="598"/>
      <c r="CJ36" s="598"/>
      <c r="CK36" s="598"/>
      <c r="CL36" s="598"/>
      <c r="CM36" s="598"/>
      <c r="CN36" s="181"/>
      <c r="CO36" s="597">
        <f t="shared" si="3"/>
        <v>25</v>
      </c>
      <c r="CP36" s="597"/>
      <c r="CQ36" s="598" t="str">
        <f>IF('各会計、関係団体の財政状況及び健全化判断比率'!BS9="","",'各会計、関係団体の財政状況及び健全化判断比率'!BS9)</f>
        <v xml:space="preserve"> (公財)横浜記念金沢の文化創生財団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金沢市ガス事業清算特別会計</v>
      </c>
      <c r="F37" s="598"/>
      <c r="G37" s="598"/>
      <c r="H37" s="598"/>
      <c r="I37" s="598"/>
      <c r="J37" s="598"/>
      <c r="K37" s="598"/>
      <c r="L37" s="598"/>
      <c r="M37" s="598"/>
      <c r="N37" s="598"/>
      <c r="O37" s="598"/>
      <c r="P37" s="598"/>
      <c r="Q37" s="598"/>
      <c r="R37" s="598"/>
      <c r="S37" s="598"/>
      <c r="T37" s="181"/>
      <c r="U37" s="597">
        <f t="shared" si="4"/>
        <v>9</v>
      </c>
      <c r="V37" s="597"/>
      <c r="W37" s="598" t="str">
        <f>IF('各会計、関係団体の財政状況及び健全化判断比率'!B31="","",'各会計、関係団体の財政状況及び健全化判断比率'!B31)</f>
        <v>金沢市後期高齢者医療費特別会計</v>
      </c>
      <c r="X37" s="598"/>
      <c r="Y37" s="598"/>
      <c r="Z37" s="598"/>
      <c r="AA37" s="598"/>
      <c r="AB37" s="598"/>
      <c r="AC37" s="598"/>
      <c r="AD37" s="598"/>
      <c r="AE37" s="598"/>
      <c r="AF37" s="598"/>
      <c r="AG37" s="598"/>
      <c r="AH37" s="598"/>
      <c r="AI37" s="598"/>
      <c r="AJ37" s="598"/>
      <c r="AK37" s="598"/>
      <c r="AL37" s="181"/>
      <c r="AM37" s="597">
        <f t="shared" si="0"/>
        <v>14</v>
      </c>
      <c r="AN37" s="597"/>
      <c r="AO37" s="598" t="str">
        <f>IF('各会計、関係団体の財政状況及び健全化判断比率'!B36="","",'各会計、関係団体の財政状況及び健全化判断比率'!B36)</f>
        <v>金沢市中央卸売市場事業特別会計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f t="shared" si="3"/>
        <v>26</v>
      </c>
      <c r="CP37" s="597"/>
      <c r="CQ37" s="598" t="str">
        <f>IF('各会計、関係団体の財政状況及び健全化判断比率'!BS10="","",'各会計、関係団体の財政状況及び健全化判断比率'!BS10)</f>
        <v xml:space="preserve"> (公財)金沢芸術創造財団</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f t="shared" ref="C38:C43" si="5">IF(E38="","",C37+1)</f>
        <v>5</v>
      </c>
      <c r="D38" s="597"/>
      <c r="E38" s="598" t="str">
        <f>IF('各会計、関係団体の財政状況及び健全化判断比率'!B11="","",'各会計、関係団体の財政状況及び健全化判断比率'!B11)</f>
        <v>金沢市発電事業清算特別会計</v>
      </c>
      <c r="F38" s="598"/>
      <c r="G38" s="598"/>
      <c r="H38" s="598"/>
      <c r="I38" s="598"/>
      <c r="J38" s="598"/>
      <c r="K38" s="598"/>
      <c r="L38" s="598"/>
      <c r="M38" s="598"/>
      <c r="N38" s="598"/>
      <c r="O38" s="598"/>
      <c r="P38" s="598"/>
      <c r="Q38" s="598"/>
      <c r="R38" s="598"/>
      <c r="S38" s="598"/>
      <c r="T38" s="181"/>
      <c r="U38" s="597">
        <f t="shared" si="4"/>
        <v>10</v>
      </c>
      <c r="V38" s="597"/>
      <c r="W38" s="598" t="str">
        <f>IF('各会計、関係団体の財政状況及び健全化判断比率'!B32="","",'各会計、関係団体の財政状況及び健全化判断比率'!B32)</f>
        <v>金沢市介護保険費特別会計</v>
      </c>
      <c r="X38" s="598"/>
      <c r="Y38" s="598"/>
      <c r="Z38" s="598"/>
      <c r="AA38" s="598"/>
      <c r="AB38" s="598"/>
      <c r="AC38" s="598"/>
      <c r="AD38" s="598"/>
      <c r="AE38" s="598"/>
      <c r="AF38" s="598"/>
      <c r="AG38" s="598"/>
      <c r="AH38" s="598"/>
      <c r="AI38" s="598"/>
      <c r="AJ38" s="598"/>
      <c r="AK38" s="598"/>
      <c r="AL38" s="181"/>
      <c r="AM38" s="597">
        <f t="shared" si="0"/>
        <v>15</v>
      </c>
      <c r="AN38" s="597"/>
      <c r="AO38" s="598" t="str">
        <f>IF('各会計、関係団体の財政状況及び健全化判断比率'!B37="","",'各会計、関係団体の財政状況及び健全化判断比率'!B37)</f>
        <v>金沢市公設花き地方卸売市場事業特別会計</v>
      </c>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27</v>
      </c>
      <c r="CP38" s="597"/>
      <c r="CQ38" s="598" t="str">
        <f>IF('各会計、関係団体の財政状況及び健全化判断比率'!BS11="","",'各会計、関係団体の財政状況及び健全化判断比率'!BS11)</f>
        <v xml:space="preserve"> (公財)金沢文化振興財団</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f t="shared" si="0"/>
        <v>16</v>
      </c>
      <c r="AN39" s="597"/>
      <c r="AO39" s="598" t="str">
        <f>IF('各会計、関係団体の財政状況及び健全化判断比率'!B38="","",'各会計、関係団体の財政状況及び健全化判断比率'!B38)</f>
        <v>金沢市病院事業特別会計</v>
      </c>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28</v>
      </c>
      <c r="CP39" s="597"/>
      <c r="CQ39" s="598" t="str">
        <f>IF('各会計、関係団体の財政状況及び健全化判断比率'!BS12="","",'各会計、関係団体の財政状況及び健全化判断比率'!BS12)</f>
        <v xml:space="preserve"> (公財)金沢国際交流財団</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29</v>
      </c>
      <c r="CP40" s="597"/>
      <c r="CQ40" s="598" t="str">
        <f>IF('各会計、関係団体の財政状況及び健全化判断比率'!BS13="","",'各会計、関係団体の財政状況及び健全化判断比率'!BS13)</f>
        <v xml:space="preserve"> (公社)金沢職人大学校</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30</v>
      </c>
      <c r="CP41" s="597"/>
      <c r="CQ41" s="598" t="str">
        <f>IF('各会計、関係団体の財政状況及び健全化判断比率'!BS14="","",'各会計、関係団体の財政状況及び健全化判断比率'!BS14)</f>
        <v xml:space="preserve"> 公立大学法人金沢美術工芸大学</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31</v>
      </c>
      <c r="CP42" s="597"/>
      <c r="CQ42" s="598" t="str">
        <f>IF('各会計、関係団体の財政状況及び健全化判断比率'!BS15="","",'各会計、関係団体の財政状況及び健全化判断比率'!BS15)</f>
        <v xml:space="preserve"> (一財)石川県文化・産業振興基金</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f t="shared" si="3"/>
        <v>32</v>
      </c>
      <c r="CP43" s="597"/>
      <c r="CQ43" s="598" t="str">
        <f>IF('各会計、関係団体の財政状況及び健全化判断比率'!BS16="","",'各会計、関係団体の財政状況及び健全化判断比率'!BS16)</f>
        <v xml:space="preserve"> (公財)金沢コンベンションビューロー</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nm71cQ9oheDPWGTFSq7z3jP4L1J6ieEGh4w7WVO/8N3TBd0QLgOF4aCz8UaZSNkN0afvFb1uKwPuExgxWNYK0A==" saltValue="+FuB4fM/hBeW6N59Jocnr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567</v>
      </c>
      <c r="D34" s="1151"/>
      <c r="E34" s="1152"/>
      <c r="F34" s="32">
        <v>7.13</v>
      </c>
      <c r="G34" s="33">
        <v>6.9</v>
      </c>
      <c r="H34" s="33">
        <v>6.4</v>
      </c>
      <c r="I34" s="33">
        <v>6.94</v>
      </c>
      <c r="J34" s="34">
        <v>6.31</v>
      </c>
      <c r="K34" s="22"/>
      <c r="L34" s="22"/>
      <c r="M34" s="22"/>
      <c r="N34" s="22"/>
      <c r="O34" s="22"/>
      <c r="P34" s="22"/>
    </row>
    <row r="35" spans="1:16" ht="39" customHeight="1" x14ac:dyDescent="0.15">
      <c r="A35" s="22"/>
      <c r="B35" s="35"/>
      <c r="C35" s="1145" t="s">
        <v>568</v>
      </c>
      <c r="D35" s="1146"/>
      <c r="E35" s="1147"/>
      <c r="F35" s="36">
        <v>3.31</v>
      </c>
      <c r="G35" s="37">
        <v>3.24</v>
      </c>
      <c r="H35" s="37">
        <v>4.5</v>
      </c>
      <c r="I35" s="37">
        <v>5.24</v>
      </c>
      <c r="J35" s="38">
        <v>5.71</v>
      </c>
      <c r="K35" s="22"/>
      <c r="L35" s="22"/>
      <c r="M35" s="22"/>
      <c r="N35" s="22"/>
      <c r="O35" s="22"/>
      <c r="P35" s="22"/>
    </row>
    <row r="36" spans="1:16" ht="39" customHeight="1" x14ac:dyDescent="0.15">
      <c r="A36" s="22"/>
      <c r="B36" s="35"/>
      <c r="C36" s="1145" t="s">
        <v>569</v>
      </c>
      <c r="D36" s="1146"/>
      <c r="E36" s="1147"/>
      <c r="F36" s="36">
        <v>0</v>
      </c>
      <c r="G36" s="37">
        <v>0</v>
      </c>
      <c r="H36" s="37">
        <v>0</v>
      </c>
      <c r="I36" s="37">
        <v>1.62</v>
      </c>
      <c r="J36" s="38">
        <v>4.22</v>
      </c>
      <c r="K36" s="22"/>
      <c r="L36" s="22"/>
      <c r="M36" s="22"/>
      <c r="N36" s="22"/>
      <c r="O36" s="22"/>
      <c r="P36" s="22"/>
    </row>
    <row r="37" spans="1:16" ht="39" customHeight="1" x14ac:dyDescent="0.15">
      <c r="A37" s="22"/>
      <c r="B37" s="35"/>
      <c r="C37" s="1145" t="s">
        <v>570</v>
      </c>
      <c r="D37" s="1146"/>
      <c r="E37" s="1147"/>
      <c r="F37" s="36">
        <v>1.62</v>
      </c>
      <c r="G37" s="37">
        <v>1.66</v>
      </c>
      <c r="H37" s="37">
        <v>3.3</v>
      </c>
      <c r="I37" s="37">
        <v>4.24</v>
      </c>
      <c r="J37" s="38">
        <v>4.08</v>
      </c>
      <c r="K37" s="22"/>
      <c r="L37" s="22"/>
      <c r="M37" s="22"/>
      <c r="N37" s="22"/>
      <c r="O37" s="22"/>
      <c r="P37" s="22"/>
    </row>
    <row r="38" spans="1:16" ht="39" customHeight="1" x14ac:dyDescent="0.15">
      <c r="A38" s="22"/>
      <c r="B38" s="35"/>
      <c r="C38" s="1145" t="s">
        <v>571</v>
      </c>
      <c r="D38" s="1146"/>
      <c r="E38" s="1147"/>
      <c r="F38" s="36">
        <v>3.37</v>
      </c>
      <c r="G38" s="37">
        <v>3.9</v>
      </c>
      <c r="H38" s="37">
        <v>3.13</v>
      </c>
      <c r="I38" s="37">
        <v>3.12</v>
      </c>
      <c r="J38" s="38">
        <v>3</v>
      </c>
      <c r="K38" s="22"/>
      <c r="L38" s="22"/>
      <c r="M38" s="22"/>
      <c r="N38" s="22"/>
      <c r="O38" s="22"/>
      <c r="P38" s="22"/>
    </row>
    <row r="39" spans="1:16" ht="39" customHeight="1" x14ac:dyDescent="0.15">
      <c r="A39" s="22"/>
      <c r="B39" s="35"/>
      <c r="C39" s="1145" t="s">
        <v>572</v>
      </c>
      <c r="D39" s="1146"/>
      <c r="E39" s="1147"/>
      <c r="F39" s="36">
        <v>1.82</v>
      </c>
      <c r="G39" s="37">
        <v>1.84</v>
      </c>
      <c r="H39" s="37">
        <v>1.78</v>
      </c>
      <c r="I39" s="37">
        <v>1.65</v>
      </c>
      <c r="J39" s="38">
        <v>1.58</v>
      </c>
      <c r="K39" s="22"/>
      <c r="L39" s="22"/>
      <c r="M39" s="22"/>
      <c r="N39" s="22"/>
      <c r="O39" s="22"/>
      <c r="P39" s="22"/>
    </row>
    <row r="40" spans="1:16" ht="39" customHeight="1" x14ac:dyDescent="0.15">
      <c r="A40" s="22"/>
      <c r="B40" s="35"/>
      <c r="C40" s="1145" t="s">
        <v>573</v>
      </c>
      <c r="D40" s="1146"/>
      <c r="E40" s="1147"/>
      <c r="F40" s="36">
        <v>1.19</v>
      </c>
      <c r="G40" s="37">
        <v>0.86</v>
      </c>
      <c r="H40" s="37">
        <v>0.92</v>
      </c>
      <c r="I40" s="37">
        <v>0.65</v>
      </c>
      <c r="J40" s="38">
        <v>1.02</v>
      </c>
      <c r="K40" s="22"/>
      <c r="L40" s="22"/>
      <c r="M40" s="22"/>
      <c r="N40" s="22"/>
      <c r="O40" s="22"/>
      <c r="P40" s="22"/>
    </row>
    <row r="41" spans="1:16" ht="39" customHeight="1" x14ac:dyDescent="0.15">
      <c r="A41" s="22"/>
      <c r="B41" s="35"/>
      <c r="C41" s="1145" t="s">
        <v>574</v>
      </c>
      <c r="D41" s="1146"/>
      <c r="E41" s="1147"/>
      <c r="F41" s="36">
        <v>0.27</v>
      </c>
      <c r="G41" s="37">
        <v>0.28000000000000003</v>
      </c>
      <c r="H41" s="37">
        <v>0.28999999999999998</v>
      </c>
      <c r="I41" s="37">
        <v>0.28999999999999998</v>
      </c>
      <c r="J41" s="38">
        <v>0.3</v>
      </c>
      <c r="K41" s="22"/>
      <c r="L41" s="22"/>
      <c r="M41" s="22"/>
      <c r="N41" s="22"/>
      <c r="O41" s="22"/>
      <c r="P41" s="22"/>
    </row>
    <row r="42" spans="1:16" ht="39" customHeight="1" x14ac:dyDescent="0.15">
      <c r="A42" s="22"/>
      <c r="B42" s="39"/>
      <c r="C42" s="1145" t="s">
        <v>575</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576</v>
      </c>
      <c r="D43" s="1149"/>
      <c r="E43" s="1150"/>
      <c r="F43" s="41">
        <v>6.95</v>
      </c>
      <c r="G43" s="42">
        <v>7.46</v>
      </c>
      <c r="H43" s="42">
        <v>6.08</v>
      </c>
      <c r="I43" s="42">
        <v>5.74</v>
      </c>
      <c r="J43" s="43">
        <v>0.71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qnFEoqoBpw4PWBMV1bXaOP736Xr4dkoggULkRf/Dt7O/Wha6KE8pFYszwI6t6doY1rhJuytmJUJiPUUHNRaqw==" saltValue="pd4xAmNeeyOGxOXXuRUe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21291</v>
      </c>
      <c r="L45" s="60">
        <v>20509</v>
      </c>
      <c r="M45" s="60">
        <v>20192</v>
      </c>
      <c r="N45" s="60">
        <v>20785</v>
      </c>
      <c r="O45" s="61">
        <v>18726</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x14ac:dyDescent="0.15">
      <c r="A48" s="48"/>
      <c r="B48" s="1155"/>
      <c r="C48" s="1156"/>
      <c r="D48" s="62"/>
      <c r="E48" s="1161" t="s">
        <v>15</v>
      </c>
      <c r="F48" s="1161"/>
      <c r="G48" s="1161"/>
      <c r="H48" s="1161"/>
      <c r="I48" s="1161"/>
      <c r="J48" s="1162"/>
      <c r="K48" s="63">
        <v>5746</v>
      </c>
      <c r="L48" s="64">
        <v>5521</v>
      </c>
      <c r="M48" s="64">
        <v>5353</v>
      </c>
      <c r="N48" s="64">
        <v>5282</v>
      </c>
      <c r="O48" s="65">
        <v>6304</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521</v>
      </c>
      <c r="L49" s="64" t="s">
        <v>521</v>
      </c>
      <c r="M49" s="64" t="s">
        <v>521</v>
      </c>
      <c r="N49" s="64" t="s">
        <v>521</v>
      </c>
      <c r="O49" s="65" t="s">
        <v>521</v>
      </c>
      <c r="P49" s="48"/>
      <c r="Q49" s="48"/>
      <c r="R49" s="48"/>
      <c r="S49" s="48"/>
      <c r="T49" s="48"/>
      <c r="U49" s="48"/>
    </row>
    <row r="50" spans="1:21" ht="30.75" customHeight="1" x14ac:dyDescent="0.15">
      <c r="A50" s="48"/>
      <c r="B50" s="1155"/>
      <c r="C50" s="1156"/>
      <c r="D50" s="62"/>
      <c r="E50" s="1161" t="s">
        <v>17</v>
      </c>
      <c r="F50" s="1161"/>
      <c r="G50" s="1161"/>
      <c r="H50" s="1161"/>
      <c r="I50" s="1161"/>
      <c r="J50" s="1162"/>
      <c r="K50" s="63">
        <v>108</v>
      </c>
      <c r="L50" s="64">
        <v>108</v>
      </c>
      <c r="M50" s="64">
        <v>109</v>
      </c>
      <c r="N50" s="64">
        <v>109</v>
      </c>
      <c r="O50" s="65">
        <v>193</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521</v>
      </c>
      <c r="L51" s="64" t="s">
        <v>521</v>
      </c>
      <c r="M51" s="64" t="s">
        <v>521</v>
      </c>
      <c r="N51" s="64" t="s">
        <v>521</v>
      </c>
      <c r="O51" s="65" t="s">
        <v>521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22979</v>
      </c>
      <c r="L52" s="64">
        <v>22202</v>
      </c>
      <c r="M52" s="64">
        <v>21472</v>
      </c>
      <c r="N52" s="64">
        <v>22566</v>
      </c>
      <c r="O52" s="65">
        <v>21475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4166</v>
      </c>
      <c r="L53" s="69">
        <v>3936</v>
      </c>
      <c r="M53" s="69">
        <v>4182</v>
      </c>
      <c r="N53" s="69">
        <v>3610</v>
      </c>
      <c r="O53" s="70">
        <v>3748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QAWXLz/KAnRyCVzlyEzCnsRPgPVSRF6JHT1iSXFYN+AyqLImunqMq6YmCeetU/I+jODgWLxRXFMYBcp0ojymQ==" saltValue="bmpIeL+3rlOoPVMG8dzTB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84" t="s">
        <v>32</v>
      </c>
      <c r="C41" s="1185"/>
      <c r="D41" s="105"/>
      <c r="E41" s="1190" t="s">
        <v>33</v>
      </c>
      <c r="F41" s="1190"/>
      <c r="G41" s="1190"/>
      <c r="H41" s="1191"/>
      <c r="I41" s="355">
        <v>216911</v>
      </c>
      <c r="J41" s="356">
        <v>216595</v>
      </c>
      <c r="K41" s="356">
        <v>212956</v>
      </c>
      <c r="L41" s="356">
        <v>215642</v>
      </c>
      <c r="M41" s="357">
        <v>216940</v>
      </c>
    </row>
    <row r="42" spans="2:13" ht="27.75" customHeight="1" x14ac:dyDescent="0.15">
      <c r="B42" s="1186"/>
      <c r="C42" s="1187"/>
      <c r="D42" s="106"/>
      <c r="E42" s="1192" t="s">
        <v>34</v>
      </c>
      <c r="F42" s="1192"/>
      <c r="G42" s="1192"/>
      <c r="H42" s="1193"/>
      <c r="I42" s="358">
        <v>1762</v>
      </c>
      <c r="J42" s="359">
        <v>1606</v>
      </c>
      <c r="K42" s="359">
        <v>1450</v>
      </c>
      <c r="L42" s="359">
        <v>2139</v>
      </c>
      <c r="M42" s="360">
        <v>3088</v>
      </c>
    </row>
    <row r="43" spans="2:13" ht="27.75" customHeight="1" x14ac:dyDescent="0.15">
      <c r="B43" s="1186"/>
      <c r="C43" s="1187"/>
      <c r="D43" s="106"/>
      <c r="E43" s="1192" t="s">
        <v>35</v>
      </c>
      <c r="F43" s="1192"/>
      <c r="G43" s="1192"/>
      <c r="H43" s="1193"/>
      <c r="I43" s="358">
        <v>72236</v>
      </c>
      <c r="J43" s="359">
        <v>70503</v>
      </c>
      <c r="K43" s="359">
        <v>66946</v>
      </c>
      <c r="L43" s="359">
        <v>63560</v>
      </c>
      <c r="M43" s="360">
        <v>63124</v>
      </c>
    </row>
    <row r="44" spans="2:13" ht="27.75" customHeight="1" x14ac:dyDescent="0.15">
      <c r="B44" s="1186"/>
      <c r="C44" s="1187"/>
      <c r="D44" s="106"/>
      <c r="E44" s="1192" t="s">
        <v>36</v>
      </c>
      <c r="F44" s="1192"/>
      <c r="G44" s="1192"/>
      <c r="H44" s="1193"/>
      <c r="I44" s="358" t="s">
        <v>521</v>
      </c>
      <c r="J44" s="359" t="s">
        <v>521</v>
      </c>
      <c r="K44" s="359" t="s">
        <v>521</v>
      </c>
      <c r="L44" s="359" t="s">
        <v>521</v>
      </c>
      <c r="M44" s="360" t="s">
        <v>521</v>
      </c>
    </row>
    <row r="45" spans="2:13" ht="27.75" customHeight="1" x14ac:dyDescent="0.15">
      <c r="B45" s="1186"/>
      <c r="C45" s="1187"/>
      <c r="D45" s="106"/>
      <c r="E45" s="1192" t="s">
        <v>37</v>
      </c>
      <c r="F45" s="1192"/>
      <c r="G45" s="1192"/>
      <c r="H45" s="1193"/>
      <c r="I45" s="358">
        <v>16017</v>
      </c>
      <c r="J45" s="359">
        <v>16464</v>
      </c>
      <c r="K45" s="359">
        <v>16480</v>
      </c>
      <c r="L45" s="359">
        <v>16349</v>
      </c>
      <c r="M45" s="360">
        <v>16686</v>
      </c>
    </row>
    <row r="46" spans="2:13" ht="27.75" customHeight="1" x14ac:dyDescent="0.15">
      <c r="B46" s="1186"/>
      <c r="C46" s="1187"/>
      <c r="D46" s="107"/>
      <c r="E46" s="1192" t="s">
        <v>38</v>
      </c>
      <c r="F46" s="1192"/>
      <c r="G46" s="1192"/>
      <c r="H46" s="1193"/>
      <c r="I46" s="358" t="s">
        <v>521</v>
      </c>
      <c r="J46" s="359" t="s">
        <v>521</v>
      </c>
      <c r="K46" s="359" t="s">
        <v>521</v>
      </c>
      <c r="L46" s="359" t="s">
        <v>521</v>
      </c>
      <c r="M46" s="360" t="s">
        <v>521</v>
      </c>
    </row>
    <row r="47" spans="2:13" ht="27.75" customHeight="1" x14ac:dyDescent="0.15">
      <c r="B47" s="1186"/>
      <c r="C47" s="1187"/>
      <c r="D47" s="108"/>
      <c r="E47" s="1194" t="s">
        <v>39</v>
      </c>
      <c r="F47" s="1195"/>
      <c r="G47" s="1195"/>
      <c r="H47" s="1196"/>
      <c r="I47" s="358" t="s">
        <v>521</v>
      </c>
      <c r="J47" s="359" t="s">
        <v>521</v>
      </c>
      <c r="K47" s="359" t="s">
        <v>521</v>
      </c>
      <c r="L47" s="359" t="s">
        <v>521</v>
      </c>
      <c r="M47" s="360" t="s">
        <v>521</v>
      </c>
    </row>
    <row r="48" spans="2:13" ht="27.75" customHeight="1" x14ac:dyDescent="0.15">
      <c r="B48" s="1186"/>
      <c r="C48" s="1187"/>
      <c r="D48" s="106"/>
      <c r="E48" s="1192" t="s">
        <v>40</v>
      </c>
      <c r="F48" s="1192"/>
      <c r="G48" s="1192"/>
      <c r="H48" s="1193"/>
      <c r="I48" s="358" t="s">
        <v>521</v>
      </c>
      <c r="J48" s="359" t="s">
        <v>521</v>
      </c>
      <c r="K48" s="359" t="s">
        <v>521</v>
      </c>
      <c r="L48" s="359" t="s">
        <v>521</v>
      </c>
      <c r="M48" s="360" t="s">
        <v>521</v>
      </c>
    </row>
    <row r="49" spans="2:13" ht="27.75" customHeight="1" x14ac:dyDescent="0.15">
      <c r="B49" s="1188"/>
      <c r="C49" s="1189"/>
      <c r="D49" s="106"/>
      <c r="E49" s="1192" t="s">
        <v>41</v>
      </c>
      <c r="F49" s="1192"/>
      <c r="G49" s="1192"/>
      <c r="H49" s="1193"/>
      <c r="I49" s="358" t="s">
        <v>521</v>
      </c>
      <c r="J49" s="359" t="s">
        <v>521</v>
      </c>
      <c r="K49" s="359" t="s">
        <v>521</v>
      </c>
      <c r="L49" s="359" t="s">
        <v>521</v>
      </c>
      <c r="M49" s="360" t="s">
        <v>521</v>
      </c>
    </row>
    <row r="50" spans="2:13" ht="27.75" customHeight="1" x14ac:dyDescent="0.15">
      <c r="B50" s="1197" t="s">
        <v>42</v>
      </c>
      <c r="C50" s="1198"/>
      <c r="D50" s="109"/>
      <c r="E50" s="1192" t="s">
        <v>43</v>
      </c>
      <c r="F50" s="1192"/>
      <c r="G50" s="1192"/>
      <c r="H50" s="1193"/>
      <c r="I50" s="358">
        <v>16649</v>
      </c>
      <c r="J50" s="359">
        <v>16015</v>
      </c>
      <c r="K50" s="359">
        <v>17308</v>
      </c>
      <c r="L50" s="359">
        <v>21726</v>
      </c>
      <c r="M50" s="360">
        <v>40314</v>
      </c>
    </row>
    <row r="51" spans="2:13" ht="27.75" customHeight="1" x14ac:dyDescent="0.15">
      <c r="B51" s="1186"/>
      <c r="C51" s="1187"/>
      <c r="D51" s="106"/>
      <c r="E51" s="1192" t="s">
        <v>44</v>
      </c>
      <c r="F51" s="1192"/>
      <c r="G51" s="1192"/>
      <c r="H51" s="1193"/>
      <c r="I51" s="358">
        <v>50398</v>
      </c>
      <c r="J51" s="359">
        <v>51444</v>
      </c>
      <c r="K51" s="359">
        <v>53156</v>
      </c>
      <c r="L51" s="359">
        <v>55861</v>
      </c>
      <c r="M51" s="360">
        <v>57567</v>
      </c>
    </row>
    <row r="52" spans="2:13" ht="27.75" customHeight="1" x14ac:dyDescent="0.15">
      <c r="B52" s="1188"/>
      <c r="C52" s="1189"/>
      <c r="D52" s="106"/>
      <c r="E52" s="1192" t="s">
        <v>45</v>
      </c>
      <c r="F52" s="1192"/>
      <c r="G52" s="1192"/>
      <c r="H52" s="1193"/>
      <c r="I52" s="358">
        <v>190437</v>
      </c>
      <c r="J52" s="359">
        <v>186467</v>
      </c>
      <c r="K52" s="359">
        <v>183192</v>
      </c>
      <c r="L52" s="359">
        <v>184805</v>
      </c>
      <c r="M52" s="360">
        <v>180903</v>
      </c>
    </row>
    <row r="53" spans="2:13" ht="27.75" customHeight="1" thickBot="1" x14ac:dyDescent="0.2">
      <c r="B53" s="1199" t="s">
        <v>46</v>
      </c>
      <c r="C53" s="1200"/>
      <c r="D53" s="110"/>
      <c r="E53" s="1201" t="s">
        <v>47</v>
      </c>
      <c r="F53" s="1201"/>
      <c r="G53" s="1201"/>
      <c r="H53" s="1202"/>
      <c r="I53" s="361">
        <v>49443</v>
      </c>
      <c r="J53" s="362">
        <v>51242</v>
      </c>
      <c r="K53" s="362">
        <v>44176</v>
      </c>
      <c r="L53" s="362">
        <v>35298</v>
      </c>
      <c r="M53" s="363">
        <v>21055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4yfQ5FRVm2OOus6Be4eMHhUcLapIq0KFfD0sNOvPW87s7yqUlZBevQHYKEivWC3YDI854aF1WiE2EY/03OpIvA==" saltValue="NLvJkXtMs+2q8miD7HIq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2452</v>
      </c>
      <c r="G55" s="122">
        <v>2392</v>
      </c>
      <c r="H55" s="123">
        <v>6851</v>
      </c>
    </row>
    <row r="56" spans="2:8" ht="52.5" customHeight="1" x14ac:dyDescent="0.15">
      <c r="B56" s="124"/>
      <c r="C56" s="1213" t="s">
        <v>51</v>
      </c>
      <c r="D56" s="1213"/>
      <c r="E56" s="1214"/>
      <c r="F56" s="125">
        <v>104</v>
      </c>
      <c r="G56" s="125">
        <v>2595</v>
      </c>
      <c r="H56" s="126">
        <v>2596</v>
      </c>
    </row>
    <row r="57" spans="2:8" ht="53.25" customHeight="1" x14ac:dyDescent="0.15">
      <c r="B57" s="124"/>
      <c r="C57" s="1215" t="s">
        <v>52</v>
      </c>
      <c r="D57" s="1215"/>
      <c r="E57" s="1216"/>
      <c r="F57" s="127">
        <v>14923</v>
      </c>
      <c r="G57" s="127">
        <v>16717</v>
      </c>
      <c r="H57" s="128">
        <v>31267</v>
      </c>
    </row>
    <row r="58" spans="2:8" ht="45.75" customHeight="1" x14ac:dyDescent="0.15">
      <c r="B58" s="129"/>
      <c r="C58" s="1203" t="s">
        <v>583</v>
      </c>
      <c r="D58" s="1204"/>
      <c r="E58" s="1205"/>
      <c r="F58" s="130">
        <v>3101</v>
      </c>
      <c r="G58" s="130">
        <v>4101</v>
      </c>
      <c r="H58" s="131">
        <v>11403</v>
      </c>
    </row>
    <row r="59" spans="2:8" ht="45.75" customHeight="1" x14ac:dyDescent="0.15">
      <c r="B59" s="129"/>
      <c r="C59" s="1203" t="s">
        <v>584</v>
      </c>
      <c r="D59" s="1204"/>
      <c r="E59" s="1205"/>
      <c r="F59" s="130">
        <v>2300</v>
      </c>
      <c r="G59" s="130">
        <v>2417</v>
      </c>
      <c r="H59" s="131">
        <v>2579</v>
      </c>
    </row>
    <row r="60" spans="2:8" ht="45.75" customHeight="1" x14ac:dyDescent="0.15">
      <c r="B60" s="129"/>
      <c r="C60" s="1203" t="s">
        <v>585</v>
      </c>
      <c r="D60" s="1204"/>
      <c r="E60" s="1205"/>
      <c r="F60" s="130">
        <v>2221</v>
      </c>
      <c r="G60" s="130">
        <v>2222</v>
      </c>
      <c r="H60" s="131">
        <v>2223</v>
      </c>
    </row>
    <row r="61" spans="2:8" ht="45.75" customHeight="1" x14ac:dyDescent="0.15">
      <c r="B61" s="129"/>
      <c r="C61" s="1203" t="s">
        <v>586</v>
      </c>
      <c r="D61" s="1204"/>
      <c r="E61" s="1205"/>
      <c r="F61" s="130">
        <v>1395</v>
      </c>
      <c r="G61" s="130">
        <v>1707</v>
      </c>
      <c r="H61" s="131">
        <v>2035</v>
      </c>
    </row>
    <row r="62" spans="2:8" ht="45.75" customHeight="1" thickBot="1" x14ac:dyDescent="0.2">
      <c r="B62" s="132"/>
      <c r="C62" s="1206" t="s">
        <v>587</v>
      </c>
      <c r="D62" s="1207"/>
      <c r="E62" s="1208"/>
      <c r="F62" s="133">
        <v>0</v>
      </c>
      <c r="G62" s="133">
        <v>0</v>
      </c>
      <c r="H62" s="134">
        <v>8000</v>
      </c>
    </row>
    <row r="63" spans="2:8" ht="52.5" customHeight="1" thickBot="1" x14ac:dyDescent="0.2">
      <c r="B63" s="135"/>
      <c r="C63" s="1209" t="s">
        <v>53</v>
      </c>
      <c r="D63" s="1209"/>
      <c r="E63" s="1210"/>
      <c r="F63" s="136">
        <v>17478</v>
      </c>
      <c r="G63" s="136">
        <v>21704</v>
      </c>
      <c r="H63" s="137">
        <v>40713</v>
      </c>
    </row>
    <row r="64" spans="2:8" x14ac:dyDescent="0.15"/>
  </sheetData>
  <sheetProtection algorithmName="SHA-512" hashValue="4fEw+ixRJUdbSeCcVukONF89MOlrI34kDop0+95V6H2JjXs65ETHoD9JgKwDwOIgZhSvHL5Oo9ZPu43JIRgDLw==" saltValue="S2eG/6La+4m3ZzQArDI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559</v>
      </c>
      <c r="G2" s="151"/>
      <c r="H2" s="152"/>
    </row>
    <row r="3" spans="1:8" x14ac:dyDescent="0.15">
      <c r="A3" s="148" t="s">
        <v>552</v>
      </c>
      <c r="B3" s="153"/>
      <c r="C3" s="154"/>
      <c r="D3" s="155">
        <v>74290</v>
      </c>
      <c r="E3" s="156"/>
      <c r="F3" s="157">
        <v>46457</v>
      </c>
      <c r="G3" s="158"/>
      <c r="H3" s="159"/>
    </row>
    <row r="4" spans="1:8" x14ac:dyDescent="0.15">
      <c r="A4" s="160"/>
      <c r="B4" s="161"/>
      <c r="C4" s="162"/>
      <c r="D4" s="163">
        <v>35059</v>
      </c>
      <c r="E4" s="164"/>
      <c r="F4" s="165">
        <v>24020</v>
      </c>
      <c r="G4" s="166"/>
      <c r="H4" s="167"/>
    </row>
    <row r="5" spans="1:8" x14ac:dyDescent="0.15">
      <c r="A5" s="148" t="s">
        <v>554</v>
      </c>
      <c r="B5" s="153"/>
      <c r="C5" s="154"/>
      <c r="D5" s="155">
        <v>68911</v>
      </c>
      <c r="E5" s="156"/>
      <c r="F5" s="157">
        <v>51849</v>
      </c>
      <c r="G5" s="158"/>
      <c r="H5" s="159"/>
    </row>
    <row r="6" spans="1:8" x14ac:dyDescent="0.15">
      <c r="A6" s="160"/>
      <c r="B6" s="161"/>
      <c r="C6" s="162"/>
      <c r="D6" s="163">
        <v>34673</v>
      </c>
      <c r="E6" s="164"/>
      <c r="F6" s="165">
        <v>26326</v>
      </c>
      <c r="G6" s="166"/>
      <c r="H6" s="167"/>
    </row>
    <row r="7" spans="1:8" x14ac:dyDescent="0.15">
      <c r="A7" s="148" t="s">
        <v>555</v>
      </c>
      <c r="B7" s="153"/>
      <c r="C7" s="154"/>
      <c r="D7" s="155">
        <v>57067</v>
      </c>
      <c r="E7" s="156"/>
      <c r="F7" s="157">
        <v>52191</v>
      </c>
      <c r="G7" s="158"/>
      <c r="H7" s="159"/>
    </row>
    <row r="8" spans="1:8" x14ac:dyDescent="0.15">
      <c r="A8" s="160"/>
      <c r="B8" s="161"/>
      <c r="C8" s="162"/>
      <c r="D8" s="163">
        <v>22209</v>
      </c>
      <c r="E8" s="164"/>
      <c r="F8" s="165">
        <v>26807</v>
      </c>
      <c r="G8" s="166"/>
      <c r="H8" s="167"/>
    </row>
    <row r="9" spans="1:8" x14ac:dyDescent="0.15">
      <c r="A9" s="148" t="s">
        <v>556</v>
      </c>
      <c r="B9" s="153"/>
      <c r="C9" s="154"/>
      <c r="D9" s="155">
        <v>77149</v>
      </c>
      <c r="E9" s="156"/>
      <c r="F9" s="157">
        <v>48105</v>
      </c>
      <c r="G9" s="158"/>
      <c r="H9" s="159"/>
    </row>
    <row r="10" spans="1:8" x14ac:dyDescent="0.15">
      <c r="A10" s="160"/>
      <c r="B10" s="161"/>
      <c r="C10" s="162"/>
      <c r="D10" s="163">
        <v>25377</v>
      </c>
      <c r="E10" s="164"/>
      <c r="F10" s="165">
        <v>24072</v>
      </c>
      <c r="G10" s="166"/>
      <c r="H10" s="167"/>
    </row>
    <row r="11" spans="1:8" x14ac:dyDescent="0.15">
      <c r="A11" s="148" t="s">
        <v>557</v>
      </c>
      <c r="B11" s="153"/>
      <c r="C11" s="154"/>
      <c r="D11" s="155">
        <v>80396</v>
      </c>
      <c r="E11" s="156"/>
      <c r="F11" s="157">
        <v>47446</v>
      </c>
      <c r="G11" s="158"/>
      <c r="H11" s="159"/>
    </row>
    <row r="12" spans="1:8" x14ac:dyDescent="0.15">
      <c r="A12" s="160"/>
      <c r="B12" s="161"/>
      <c r="C12" s="168"/>
      <c r="D12" s="163">
        <v>35883</v>
      </c>
      <c r="E12" s="164"/>
      <c r="F12" s="165">
        <v>24371</v>
      </c>
      <c r="G12" s="166"/>
      <c r="H12" s="167"/>
    </row>
    <row r="13" spans="1:8" x14ac:dyDescent="0.15">
      <c r="A13" s="148"/>
      <c r="B13" s="153"/>
      <c r="C13" s="169"/>
      <c r="D13" s="170">
        <v>71563</v>
      </c>
      <c r="E13" s="171"/>
      <c r="F13" s="172">
        <v>49210</v>
      </c>
      <c r="G13" s="173"/>
      <c r="H13" s="159"/>
    </row>
    <row r="14" spans="1:8" x14ac:dyDescent="0.15">
      <c r="A14" s="160"/>
      <c r="B14" s="161"/>
      <c r="C14" s="162"/>
      <c r="D14" s="163">
        <v>30640</v>
      </c>
      <c r="E14" s="164"/>
      <c r="F14" s="165">
        <v>25119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1.64</v>
      </c>
      <c r="C19" s="174">
        <f>ROUND(VALUE(SUBSTITUTE(実質収支比率等に係る経年分析!G$48,"▲","-")),2)</f>
        <v>1.69</v>
      </c>
      <c r="D19" s="174">
        <f>ROUND(VALUE(SUBSTITUTE(実質収支比率等に係る経年分析!H$48,"▲","-")),2)</f>
        <v>3.36</v>
      </c>
      <c r="E19" s="174">
        <f>ROUND(VALUE(SUBSTITUTE(実質収支比率等に係る経年分析!I$48,"▲","-")),2)</f>
        <v>4.3</v>
      </c>
      <c r="F19" s="174">
        <f>ROUND(VALUE(SUBSTITUTE(実質収支比率等に係る経年分析!J$48,"▲","-")),2)</f>
        <v>4.13</v>
      </c>
    </row>
    <row r="20" spans="1:11" x14ac:dyDescent="0.15">
      <c r="A20" s="174" t="s">
        <v>57</v>
      </c>
      <c r="B20" s="174">
        <f>ROUND(VALUE(SUBSTITUTE(実質収支比率等に係る経年分析!F$47,"▲","-")),2)</f>
        <v>2.97</v>
      </c>
      <c r="C20" s="174">
        <f>ROUND(VALUE(SUBSTITUTE(実質収支比率等に係る経年分析!G$47,"▲","-")),2)</f>
        <v>2.57</v>
      </c>
      <c r="D20" s="174">
        <f>ROUND(VALUE(SUBSTITUTE(実質収支比率等に係る経年分析!H$47,"▲","-")),2)</f>
        <v>2.4</v>
      </c>
      <c r="E20" s="174">
        <f>ROUND(VALUE(SUBSTITUTE(実質収支比率等に係る経年分析!I$47,"▲","-")),2)</f>
        <v>2.25</v>
      </c>
      <c r="F20" s="174">
        <f>ROUND(VALUE(SUBSTITUTE(実質収支比率等に係る経年分析!J$47,"▲","-")),2)</f>
        <v>6.54</v>
      </c>
    </row>
    <row r="21" spans="1:11" x14ac:dyDescent="0.15">
      <c r="A21" s="174" t="s">
        <v>58</v>
      </c>
      <c r="B21" s="174">
        <f>IF(ISNUMBER(VALUE(SUBSTITUTE(実質収支比率等に係る経年分析!F$49,"▲","-"))),ROUND(VALUE(SUBSTITUTE(実質収支比率等に係る経年分析!F$49,"▲","-")),2),NA())</f>
        <v>0.78</v>
      </c>
      <c r="C21" s="174">
        <f>IF(ISNUMBER(VALUE(SUBSTITUTE(実質収支比率等に係る経年分析!G$49,"▲","-"))),ROUND(VALUE(SUBSTITUTE(実質収支比率等に係る経年分析!G$49,"▲","-")),2),NA())</f>
        <v>0.18</v>
      </c>
      <c r="D21" s="174">
        <f>IF(ISNUMBER(VALUE(SUBSTITUTE(実質収支比率等に係る経年分析!H$49,"▲","-"))),ROUND(VALUE(SUBSTITUTE(実質収支比率等に係る経年分析!H$49,"▲","-")),2),NA())</f>
        <v>3.04</v>
      </c>
      <c r="E21" s="174">
        <f>IF(ISNUMBER(VALUE(SUBSTITUTE(実質収支比率等に係る経年分析!I$49,"▲","-"))),ROUND(VALUE(SUBSTITUTE(実質収支比率等に係る経年分析!I$49,"▲","-")),2),NA())</f>
        <v>2.12</v>
      </c>
      <c r="F21" s="174">
        <f>IF(ISNUMBER(VALUE(SUBSTITUTE(実質収支比率等に係る経年分析!J$49,"▲","-"))),ROUND(VALUE(SUBSTITUTE(実質収支比率等に係る経年分析!J$49,"▲","-")),2),NA())</f>
        <v>5.48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6.95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7.46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6.08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5.74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0.71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金沢市公設花き地方卸売市場事業特別会計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0.27</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0.28000000000000003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0.28999999999999998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0.28999999999999998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0.3</v>
      </c>
    </row>
    <row r="30" spans="1:11" x14ac:dyDescent="0.15">
      <c r="A30" s="175" t="str">
        <f>IF(連結実質赤字比率に係る赤字・黒字の構成分析!C$40="",NA(),連結実質赤字比率に係る赤字・黒字の構成分析!C$40)</f>
        <v>金沢市介護保険費特別会計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1.19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0.86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0.92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0.65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1.02</v>
      </c>
    </row>
    <row r="31" spans="1:11" x14ac:dyDescent="0.15">
      <c r="A31" s="175" t="str">
        <f>IF(連結実質赤字比率に係る赤字・黒字の構成分析!C$39="",NA(),連結実質赤字比率に係る赤字・黒字の構成分析!C$39)</f>
        <v>金沢市中央卸売市場事業特別会計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1.82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1.84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1.78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1.65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1.58</v>
      </c>
    </row>
    <row r="32" spans="1:11" x14ac:dyDescent="0.15">
      <c r="A32" s="175" t="str">
        <f>IF(連結実質赤字比率に係る赤字・黒字の構成分析!C$38="",NA(),連結実質赤字比率に係る赤字・黒字の構成分析!C$38)</f>
        <v>金沢市下水道事業特別会計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3.37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3.9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3.13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3.12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3</v>
      </c>
    </row>
    <row r="33" spans="1:16" x14ac:dyDescent="0.1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1.62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1.66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4.24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4.08</v>
      </c>
    </row>
    <row r="34" spans="1:16" x14ac:dyDescent="0.15">
      <c r="A34" s="175" t="str">
        <f>IF(連結実質赤字比率に係る赤字・黒字の構成分析!C$36="",NA(),連結実質赤字比率に係る赤字・黒字の構成分析!C$36)</f>
        <v>金沢市工業団地造成事業費特別会計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4.22</v>
      </c>
    </row>
    <row r="35" spans="1:16" x14ac:dyDescent="0.15">
      <c r="A35" s="175" t="str">
        <f>IF(連結実質赤字比率に係る赤字・黒字の構成分析!C$35="",NA(),連結実質赤字比率に係る赤字・黒字の構成分析!C$35)</f>
        <v>金沢市病院事業特別会計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3.31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3.24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5.24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5.71</v>
      </c>
    </row>
    <row r="36" spans="1:16" x14ac:dyDescent="0.15">
      <c r="A36" s="175" t="str">
        <f>IF(連結実質赤字比率に係る赤字・黒字の構成分析!C$34="",NA(),連結実質赤字比率に係る赤字・黒字の構成分析!C$34)</f>
        <v>金沢市水道事業特別会計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7.13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6.94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6.31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22979</v>
      </c>
      <c r="E42" s="176"/>
      <c r="F42" s="176"/>
      <c r="G42" s="176">
        <f>'実質公債費比率（分子）の構造'!L$52</f>
        <v>22202</v>
      </c>
      <c r="H42" s="176"/>
      <c r="I42" s="176"/>
      <c r="J42" s="176">
        <f>'実質公債費比率（分子）の構造'!M$52</f>
        <v>21472</v>
      </c>
      <c r="K42" s="176"/>
      <c r="L42" s="176"/>
      <c r="M42" s="176">
        <f>'実質公債費比率（分子）の構造'!N$52</f>
        <v>22566</v>
      </c>
      <c r="N42" s="176"/>
      <c r="O42" s="176"/>
      <c r="P42" s="176">
        <f>'実質公債費比率（分子）の構造'!O$52</f>
        <v>21475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108</v>
      </c>
      <c r="C44" s="176"/>
      <c r="D44" s="176"/>
      <c r="E44" s="176">
        <f>'実質公債費比率（分子）の構造'!L$50</f>
        <v>108</v>
      </c>
      <c r="F44" s="176"/>
      <c r="G44" s="176"/>
      <c r="H44" s="176">
        <f>'実質公債費比率（分子）の構造'!M$50</f>
        <v>109</v>
      </c>
      <c r="I44" s="176"/>
      <c r="J44" s="176"/>
      <c r="K44" s="176">
        <f>'実質公債費比率（分子）の構造'!N$50</f>
        <v>109</v>
      </c>
      <c r="L44" s="176"/>
      <c r="M44" s="176"/>
      <c r="N44" s="176">
        <f>'実質公債費比率（分子）の構造'!O$50</f>
        <v>193</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5746</v>
      </c>
      <c r="C46" s="176"/>
      <c r="D46" s="176"/>
      <c r="E46" s="176">
        <f>'実質公債費比率（分子）の構造'!L$48</f>
        <v>5521</v>
      </c>
      <c r="F46" s="176"/>
      <c r="G46" s="176"/>
      <c r="H46" s="176">
        <f>'実質公債費比率（分子）の構造'!M$48</f>
        <v>5353</v>
      </c>
      <c r="I46" s="176"/>
      <c r="J46" s="176"/>
      <c r="K46" s="176">
        <f>'実質公債費比率（分子）の構造'!N$48</f>
        <v>5282</v>
      </c>
      <c r="L46" s="176"/>
      <c r="M46" s="176"/>
      <c r="N46" s="176">
        <f>'実質公債費比率（分子）の構造'!O$48</f>
        <v>6304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21291</v>
      </c>
      <c r="C49" s="176"/>
      <c r="D49" s="176"/>
      <c r="E49" s="176">
        <f>'実質公債費比率（分子）の構造'!L$45</f>
        <v>20509</v>
      </c>
      <c r="F49" s="176"/>
      <c r="G49" s="176"/>
      <c r="H49" s="176">
        <f>'実質公債費比率（分子）の構造'!M$45</f>
        <v>20192</v>
      </c>
      <c r="I49" s="176"/>
      <c r="J49" s="176"/>
      <c r="K49" s="176">
        <f>'実質公債費比率（分子）の構造'!N$45</f>
        <v>20785</v>
      </c>
      <c r="L49" s="176"/>
      <c r="M49" s="176"/>
      <c r="N49" s="176">
        <f>'実質公債費比率（分子）の構造'!O$45</f>
        <v>18726</v>
      </c>
      <c r="O49" s="176"/>
      <c r="P49" s="176"/>
    </row>
    <row r="50" spans="1:16" x14ac:dyDescent="0.15">
      <c r="A50" s="176" t="s">
        <v>73</v>
      </c>
      <c r="B50" s="176" t="e">
        <f>NA()</f>
        <v>#N/A</v>
      </c>
      <c r="C50" s="176">
        <f>IF(ISNUMBER('実質公債費比率（分子）の構造'!K$53),'実質公債費比率（分子）の構造'!K$53,NA())</f>
        <v>4166</v>
      </c>
      <c r="D50" s="176" t="e">
        <f>NA()</f>
        <v>#N/A</v>
      </c>
      <c r="E50" s="176" t="e">
        <f>NA()</f>
        <v>#N/A</v>
      </c>
      <c r="F50" s="176">
        <f>IF(ISNUMBER('実質公債費比率（分子）の構造'!L$53),'実質公債費比率（分子）の構造'!L$53,NA())</f>
        <v>3936</v>
      </c>
      <c r="G50" s="176" t="e">
        <f>NA()</f>
        <v>#N/A</v>
      </c>
      <c r="H50" s="176" t="e">
        <f>NA()</f>
        <v>#N/A</v>
      </c>
      <c r="I50" s="176">
        <f>IF(ISNUMBER('実質公債費比率（分子）の構造'!M$53),'実質公債費比率（分子）の構造'!M$53,NA())</f>
        <v>4182</v>
      </c>
      <c r="J50" s="176" t="e">
        <f>NA()</f>
        <v>#N/A</v>
      </c>
      <c r="K50" s="176" t="e">
        <f>NA()</f>
        <v>#N/A</v>
      </c>
      <c r="L50" s="176">
        <f>IF(ISNUMBER('実質公債費比率（分子）の構造'!N$53),'実質公債費比率（分子）の構造'!N$53,NA())</f>
        <v>3610</v>
      </c>
      <c r="M50" s="176" t="e">
        <f>NA()</f>
        <v>#N/A</v>
      </c>
      <c r="N50" s="176" t="e">
        <f>NA()</f>
        <v>#N/A</v>
      </c>
      <c r="O50" s="176">
        <f>IF(ISNUMBER('実質公債費比率（分子）の構造'!O$53),'実質公債費比率（分子）の構造'!O$53,NA())</f>
        <v>3748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190437</v>
      </c>
      <c r="E56" s="175"/>
      <c r="F56" s="175"/>
      <c r="G56" s="175">
        <f>'将来負担比率（分子）の構造'!J$52</f>
        <v>186467</v>
      </c>
      <c r="H56" s="175"/>
      <c r="I56" s="175"/>
      <c r="J56" s="175">
        <f>'将来負担比率（分子）の構造'!K$52</f>
        <v>183192</v>
      </c>
      <c r="K56" s="175"/>
      <c r="L56" s="175"/>
      <c r="M56" s="175">
        <f>'将来負担比率（分子）の構造'!L$52</f>
        <v>184805</v>
      </c>
      <c r="N56" s="175"/>
      <c r="O56" s="175"/>
      <c r="P56" s="175">
        <f>'将来負担比率（分子）の構造'!M$52</f>
        <v>180903</v>
      </c>
    </row>
    <row r="57" spans="1:16" x14ac:dyDescent="0.15">
      <c r="A57" s="175" t="s">
        <v>44</v>
      </c>
      <c r="B57" s="175"/>
      <c r="C57" s="175"/>
      <c r="D57" s="175">
        <f>'将来負担比率（分子）の構造'!I$51</f>
        <v>50398</v>
      </c>
      <c r="E57" s="175"/>
      <c r="F57" s="175"/>
      <c r="G57" s="175">
        <f>'将来負担比率（分子）の構造'!J$51</f>
        <v>51444</v>
      </c>
      <c r="H57" s="175"/>
      <c r="I57" s="175"/>
      <c r="J57" s="175">
        <f>'将来負担比率（分子）の構造'!K$51</f>
        <v>53156</v>
      </c>
      <c r="K57" s="175"/>
      <c r="L57" s="175"/>
      <c r="M57" s="175">
        <f>'将来負担比率（分子）の構造'!L$51</f>
        <v>55861</v>
      </c>
      <c r="N57" s="175"/>
      <c r="O57" s="175"/>
      <c r="P57" s="175">
        <f>'将来負担比率（分子）の構造'!M$51</f>
        <v>57567</v>
      </c>
    </row>
    <row r="58" spans="1:16" x14ac:dyDescent="0.15">
      <c r="A58" s="175" t="s">
        <v>43</v>
      </c>
      <c r="B58" s="175"/>
      <c r="C58" s="175"/>
      <c r="D58" s="175">
        <f>'将来負担比率（分子）の構造'!I$50</f>
        <v>16649</v>
      </c>
      <c r="E58" s="175"/>
      <c r="F58" s="175"/>
      <c r="G58" s="175">
        <f>'将来負担比率（分子）の構造'!J$50</f>
        <v>16015</v>
      </c>
      <c r="H58" s="175"/>
      <c r="I58" s="175"/>
      <c r="J58" s="175">
        <f>'将来負担比率（分子）の構造'!K$50</f>
        <v>17308</v>
      </c>
      <c r="K58" s="175"/>
      <c r="L58" s="175"/>
      <c r="M58" s="175">
        <f>'将来負担比率（分子）の構造'!L$50</f>
        <v>21726</v>
      </c>
      <c r="N58" s="175"/>
      <c r="O58" s="175"/>
      <c r="P58" s="175">
        <f>'将来負担比率（分子）の構造'!M$50</f>
        <v>40314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16017</v>
      </c>
      <c r="C62" s="175"/>
      <c r="D62" s="175"/>
      <c r="E62" s="175">
        <f>'将来負担比率（分子）の構造'!J$45</f>
        <v>16464</v>
      </c>
      <c r="F62" s="175"/>
      <c r="G62" s="175"/>
      <c r="H62" s="175">
        <f>'将来負担比率（分子）の構造'!K$45</f>
        <v>16480</v>
      </c>
      <c r="I62" s="175"/>
      <c r="J62" s="175"/>
      <c r="K62" s="175">
        <f>'将来負担比率（分子）の構造'!L$45</f>
        <v>16349</v>
      </c>
      <c r="L62" s="175"/>
      <c r="M62" s="175"/>
      <c r="N62" s="175">
        <f>'将来負担比率（分子）の構造'!M$45</f>
        <v>16686</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72236</v>
      </c>
      <c r="C64" s="175"/>
      <c r="D64" s="175"/>
      <c r="E64" s="175">
        <f>'将来負担比率（分子）の構造'!J$43</f>
        <v>70503</v>
      </c>
      <c r="F64" s="175"/>
      <c r="G64" s="175"/>
      <c r="H64" s="175">
        <f>'将来負担比率（分子）の構造'!K$43</f>
        <v>66946</v>
      </c>
      <c r="I64" s="175"/>
      <c r="J64" s="175"/>
      <c r="K64" s="175">
        <f>'将来負担比率（分子）の構造'!L$43</f>
        <v>63560</v>
      </c>
      <c r="L64" s="175"/>
      <c r="M64" s="175"/>
      <c r="N64" s="175">
        <f>'将来負担比率（分子）の構造'!M$43</f>
        <v>63124</v>
      </c>
      <c r="O64" s="175"/>
      <c r="P64" s="175"/>
    </row>
    <row r="65" spans="1:16" x14ac:dyDescent="0.15">
      <c r="A65" s="175" t="s">
        <v>34</v>
      </c>
      <c r="B65" s="175">
        <f>'将来負担比率（分子）の構造'!I$42</f>
        <v>1762</v>
      </c>
      <c r="C65" s="175"/>
      <c r="D65" s="175"/>
      <c r="E65" s="175">
        <f>'将来負担比率（分子）の構造'!J$42</f>
        <v>1606</v>
      </c>
      <c r="F65" s="175"/>
      <c r="G65" s="175"/>
      <c r="H65" s="175">
        <f>'将来負担比率（分子）の構造'!K$42</f>
        <v>1450</v>
      </c>
      <c r="I65" s="175"/>
      <c r="J65" s="175"/>
      <c r="K65" s="175">
        <f>'将来負担比率（分子）の構造'!L$42</f>
        <v>2139</v>
      </c>
      <c r="L65" s="175"/>
      <c r="M65" s="175"/>
      <c r="N65" s="175">
        <f>'将来負担比率（分子）の構造'!M$42</f>
        <v>3088</v>
      </c>
      <c r="O65" s="175"/>
      <c r="P65" s="175"/>
    </row>
    <row r="66" spans="1:16" x14ac:dyDescent="0.15">
      <c r="A66" s="175" t="s">
        <v>33</v>
      </c>
      <c r="B66" s="175">
        <f>'将来負担比率（分子）の構造'!I$41</f>
        <v>216911</v>
      </c>
      <c r="C66" s="175"/>
      <c r="D66" s="175"/>
      <c r="E66" s="175">
        <f>'将来負担比率（分子）の構造'!J$41</f>
        <v>216595</v>
      </c>
      <c r="F66" s="175"/>
      <c r="G66" s="175"/>
      <c r="H66" s="175">
        <f>'将来負担比率（分子）の構造'!K$41</f>
        <v>212956</v>
      </c>
      <c r="I66" s="175"/>
      <c r="J66" s="175"/>
      <c r="K66" s="175">
        <f>'将来負担比率（分子）の構造'!L$41</f>
        <v>215642</v>
      </c>
      <c r="L66" s="175"/>
      <c r="M66" s="175"/>
      <c r="N66" s="175">
        <f>'将来負担比率（分子）の構造'!M$41</f>
        <v>216940</v>
      </c>
      <c r="O66" s="175"/>
      <c r="P66" s="175"/>
    </row>
    <row r="67" spans="1:16" x14ac:dyDescent="0.15">
      <c r="A67" s="175" t="s">
        <v>77</v>
      </c>
      <c r="B67" s="175" t="e">
        <f>NA()</f>
        <v>#N/A</v>
      </c>
      <c r="C67" s="175">
        <f>IF(ISNUMBER('将来負担比率（分子）の構造'!I$53), IF('将来負担比率（分子）の構造'!I$53 &lt; 0, 0, '将来負担比率（分子）の構造'!I$53), NA())</f>
        <v>49443</v>
      </c>
      <c r="D67" s="175" t="e">
        <f>NA()</f>
        <v>#N/A</v>
      </c>
      <c r="E67" s="175" t="e">
        <f>NA()</f>
        <v>#N/A</v>
      </c>
      <c r="F67" s="175">
        <f>IF(ISNUMBER('将来負担比率（分子）の構造'!J$53), IF('将来負担比率（分子）の構造'!J$53 &lt; 0, 0, '将来負担比率（分子）の構造'!J$53), NA())</f>
        <v>51242</v>
      </c>
      <c r="G67" s="175" t="e">
        <f>NA()</f>
        <v>#N/A</v>
      </c>
      <c r="H67" s="175" t="e">
        <f>NA()</f>
        <v>#N/A</v>
      </c>
      <c r="I67" s="175">
        <f>IF(ISNUMBER('将来負担比率（分子）の構造'!K$53), IF('将来負担比率（分子）の構造'!K$53 &lt; 0, 0, '将来負担比率（分子）の構造'!K$53), NA())</f>
        <v>44176</v>
      </c>
      <c r="J67" s="175" t="e">
        <f>NA()</f>
        <v>#N/A</v>
      </c>
      <c r="K67" s="175" t="e">
        <f>NA()</f>
        <v>#N/A</v>
      </c>
      <c r="L67" s="175">
        <f>IF(ISNUMBER('将来負担比率（分子）の構造'!L$53), IF('将来負担比率（分子）の構造'!L$53 &lt; 0, 0, '将来負担比率（分子）の構造'!L$53), NA())</f>
        <v>35298</v>
      </c>
      <c r="M67" s="175" t="e">
        <f>NA()</f>
        <v>#N/A</v>
      </c>
      <c r="N67" s="175" t="e">
        <f>NA()</f>
        <v>#N/A</v>
      </c>
      <c r="O67" s="175">
        <f>IF(ISNUMBER('将来負担比率（分子）の構造'!M$53), IF('将来負担比率（分子）の構造'!M$53 &lt; 0, 0, '将来負担比率（分子）の構造'!M$53), NA())</f>
        <v>21055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2452</v>
      </c>
      <c r="C72" s="179">
        <f>基金残高に係る経年分析!G55</f>
        <v>2392</v>
      </c>
      <c r="D72" s="179">
        <f>基金残高に係る経年分析!H55</f>
        <v>6851</v>
      </c>
    </row>
    <row r="73" spans="1:16" x14ac:dyDescent="0.15">
      <c r="A73" s="178" t="s">
        <v>80</v>
      </c>
      <c r="B73" s="179">
        <f>基金残高に係る経年分析!F56</f>
        <v>104</v>
      </c>
      <c r="C73" s="179">
        <f>基金残高に係る経年分析!G56</f>
        <v>2595</v>
      </c>
      <c r="D73" s="179">
        <f>基金残高に係る経年分析!H56</f>
        <v>2596</v>
      </c>
    </row>
    <row r="74" spans="1:16" x14ac:dyDescent="0.15">
      <c r="A74" s="178" t="s">
        <v>81</v>
      </c>
      <c r="B74" s="179">
        <f>基金残高に係る経年分析!F57</f>
        <v>14923</v>
      </c>
      <c r="C74" s="179">
        <f>基金残高に係る経年分析!G57</f>
        <v>16717</v>
      </c>
      <c r="D74" s="179">
        <f>基金残高に係る経年分析!H57</f>
        <v>31267</v>
      </c>
    </row>
  </sheetData>
  <sheetProtection algorithmName="SHA-512" hashValue="3PZOJS4IeWq2rjQz2c5XDptEPL/I9EZja9W0r/wCSELaG8RyL/hcC6/IkjGOB98vvf0+JkHKID1keQm11dKRCg==" saltValue="xNknRIb3Nj3HmcmjUktJ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83643692</v>
      </c>
      <c r="S5" s="613"/>
      <c r="T5" s="613"/>
      <c r="U5" s="613"/>
      <c r="V5" s="613"/>
      <c r="W5" s="613"/>
      <c r="X5" s="613"/>
      <c r="Y5" s="614"/>
      <c r="Z5" s="615">
        <v>34.299999999999997</v>
      </c>
      <c r="AA5" s="615"/>
      <c r="AB5" s="615"/>
      <c r="AC5" s="615"/>
      <c r="AD5" s="616">
        <v>76245969</v>
      </c>
      <c r="AE5" s="616"/>
      <c r="AF5" s="616"/>
      <c r="AG5" s="616"/>
      <c r="AH5" s="616"/>
      <c r="AI5" s="616"/>
      <c r="AJ5" s="616"/>
      <c r="AK5" s="616"/>
      <c r="AL5" s="617">
        <v>73.099999999999994</v>
      </c>
      <c r="AM5" s="618"/>
      <c r="AN5" s="618"/>
      <c r="AO5" s="619"/>
      <c r="AP5" s="609" t="s">
        <v>229</v>
      </c>
      <c r="AQ5" s="610"/>
      <c r="AR5" s="610"/>
      <c r="AS5" s="610"/>
      <c r="AT5" s="610"/>
      <c r="AU5" s="610"/>
      <c r="AV5" s="610"/>
      <c r="AW5" s="610"/>
      <c r="AX5" s="610"/>
      <c r="AY5" s="610"/>
      <c r="AZ5" s="610"/>
      <c r="BA5" s="610"/>
      <c r="BB5" s="610"/>
      <c r="BC5" s="610"/>
      <c r="BD5" s="610"/>
      <c r="BE5" s="610"/>
      <c r="BF5" s="611"/>
      <c r="BG5" s="623">
        <v>73547417</v>
      </c>
      <c r="BH5" s="624"/>
      <c r="BI5" s="624"/>
      <c r="BJ5" s="624"/>
      <c r="BK5" s="624"/>
      <c r="BL5" s="624"/>
      <c r="BM5" s="624"/>
      <c r="BN5" s="625"/>
      <c r="BO5" s="626">
        <v>87.9</v>
      </c>
      <c r="BP5" s="626"/>
      <c r="BQ5" s="626"/>
      <c r="BR5" s="626"/>
      <c r="BS5" s="627">
        <v>1615853</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1269386</v>
      </c>
      <c r="S6" s="624"/>
      <c r="T6" s="624"/>
      <c r="U6" s="624"/>
      <c r="V6" s="624"/>
      <c r="W6" s="624"/>
      <c r="X6" s="624"/>
      <c r="Y6" s="625"/>
      <c r="Z6" s="626">
        <v>0.5</v>
      </c>
      <c r="AA6" s="626"/>
      <c r="AB6" s="626"/>
      <c r="AC6" s="626"/>
      <c r="AD6" s="627">
        <v>1269386</v>
      </c>
      <c r="AE6" s="627"/>
      <c r="AF6" s="627"/>
      <c r="AG6" s="627"/>
      <c r="AH6" s="627"/>
      <c r="AI6" s="627"/>
      <c r="AJ6" s="627"/>
      <c r="AK6" s="627"/>
      <c r="AL6" s="628">
        <v>1.2</v>
      </c>
      <c r="AM6" s="629"/>
      <c r="AN6" s="629"/>
      <c r="AO6" s="630"/>
      <c r="AP6" s="620" t="s">
        <v>234</v>
      </c>
      <c r="AQ6" s="621"/>
      <c r="AR6" s="621"/>
      <c r="AS6" s="621"/>
      <c r="AT6" s="621"/>
      <c r="AU6" s="621"/>
      <c r="AV6" s="621"/>
      <c r="AW6" s="621"/>
      <c r="AX6" s="621"/>
      <c r="AY6" s="621"/>
      <c r="AZ6" s="621"/>
      <c r="BA6" s="621"/>
      <c r="BB6" s="621"/>
      <c r="BC6" s="621"/>
      <c r="BD6" s="621"/>
      <c r="BE6" s="621"/>
      <c r="BF6" s="622"/>
      <c r="BG6" s="623">
        <v>73547417</v>
      </c>
      <c r="BH6" s="624"/>
      <c r="BI6" s="624"/>
      <c r="BJ6" s="624"/>
      <c r="BK6" s="624"/>
      <c r="BL6" s="624"/>
      <c r="BM6" s="624"/>
      <c r="BN6" s="625"/>
      <c r="BO6" s="626">
        <v>87.9</v>
      </c>
      <c r="BP6" s="626"/>
      <c r="BQ6" s="626"/>
      <c r="BR6" s="626"/>
      <c r="BS6" s="627">
        <v>1615853</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851177</v>
      </c>
      <c r="CS6" s="624"/>
      <c r="CT6" s="624"/>
      <c r="CU6" s="624"/>
      <c r="CV6" s="624"/>
      <c r="CW6" s="624"/>
      <c r="CX6" s="624"/>
      <c r="CY6" s="625"/>
      <c r="CZ6" s="617">
        <v>0.4</v>
      </c>
      <c r="DA6" s="618"/>
      <c r="DB6" s="618"/>
      <c r="DC6" s="634"/>
      <c r="DD6" s="632" t="s">
        <v>130</v>
      </c>
      <c r="DE6" s="624"/>
      <c r="DF6" s="624"/>
      <c r="DG6" s="624"/>
      <c r="DH6" s="624"/>
      <c r="DI6" s="624"/>
      <c r="DJ6" s="624"/>
      <c r="DK6" s="624"/>
      <c r="DL6" s="624"/>
      <c r="DM6" s="624"/>
      <c r="DN6" s="624"/>
      <c r="DO6" s="624"/>
      <c r="DP6" s="625"/>
      <c r="DQ6" s="632">
        <v>851026</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30742</v>
      </c>
      <c r="S7" s="624"/>
      <c r="T7" s="624"/>
      <c r="U7" s="624"/>
      <c r="V7" s="624"/>
      <c r="W7" s="624"/>
      <c r="X7" s="624"/>
      <c r="Y7" s="625"/>
      <c r="Z7" s="626">
        <v>0</v>
      </c>
      <c r="AA7" s="626"/>
      <c r="AB7" s="626"/>
      <c r="AC7" s="626"/>
      <c r="AD7" s="627">
        <v>30742</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36803081</v>
      </c>
      <c r="BH7" s="624"/>
      <c r="BI7" s="624"/>
      <c r="BJ7" s="624"/>
      <c r="BK7" s="624"/>
      <c r="BL7" s="624"/>
      <c r="BM7" s="624"/>
      <c r="BN7" s="625"/>
      <c r="BO7" s="626">
        <v>44</v>
      </c>
      <c r="BP7" s="626"/>
      <c r="BQ7" s="626"/>
      <c r="BR7" s="626"/>
      <c r="BS7" s="627">
        <v>1615853</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17464694</v>
      </c>
      <c r="CS7" s="624"/>
      <c r="CT7" s="624"/>
      <c r="CU7" s="624"/>
      <c r="CV7" s="624"/>
      <c r="CW7" s="624"/>
      <c r="CX7" s="624"/>
      <c r="CY7" s="625"/>
      <c r="CZ7" s="626">
        <v>7.4</v>
      </c>
      <c r="DA7" s="626"/>
      <c r="DB7" s="626"/>
      <c r="DC7" s="626"/>
      <c r="DD7" s="632">
        <v>518155</v>
      </c>
      <c r="DE7" s="624"/>
      <c r="DF7" s="624"/>
      <c r="DG7" s="624"/>
      <c r="DH7" s="624"/>
      <c r="DI7" s="624"/>
      <c r="DJ7" s="624"/>
      <c r="DK7" s="624"/>
      <c r="DL7" s="624"/>
      <c r="DM7" s="624"/>
      <c r="DN7" s="624"/>
      <c r="DO7" s="624"/>
      <c r="DP7" s="625"/>
      <c r="DQ7" s="632">
        <v>9871263</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355440</v>
      </c>
      <c r="S8" s="624"/>
      <c r="T8" s="624"/>
      <c r="U8" s="624"/>
      <c r="V8" s="624"/>
      <c r="W8" s="624"/>
      <c r="X8" s="624"/>
      <c r="Y8" s="625"/>
      <c r="Z8" s="626">
        <v>0.1</v>
      </c>
      <c r="AA8" s="626"/>
      <c r="AB8" s="626"/>
      <c r="AC8" s="626"/>
      <c r="AD8" s="627">
        <v>355440</v>
      </c>
      <c r="AE8" s="627"/>
      <c r="AF8" s="627"/>
      <c r="AG8" s="627"/>
      <c r="AH8" s="627"/>
      <c r="AI8" s="627"/>
      <c r="AJ8" s="627"/>
      <c r="AK8" s="627"/>
      <c r="AL8" s="628">
        <v>0.3</v>
      </c>
      <c r="AM8" s="629"/>
      <c r="AN8" s="629"/>
      <c r="AO8" s="630"/>
      <c r="AP8" s="620" t="s">
        <v>240</v>
      </c>
      <c r="AQ8" s="621"/>
      <c r="AR8" s="621"/>
      <c r="AS8" s="621"/>
      <c r="AT8" s="621"/>
      <c r="AU8" s="621"/>
      <c r="AV8" s="621"/>
      <c r="AW8" s="621"/>
      <c r="AX8" s="621"/>
      <c r="AY8" s="621"/>
      <c r="AZ8" s="621"/>
      <c r="BA8" s="621"/>
      <c r="BB8" s="621"/>
      <c r="BC8" s="621"/>
      <c r="BD8" s="621"/>
      <c r="BE8" s="621"/>
      <c r="BF8" s="622"/>
      <c r="BG8" s="623">
        <v>839548</v>
      </c>
      <c r="BH8" s="624"/>
      <c r="BI8" s="624"/>
      <c r="BJ8" s="624"/>
      <c r="BK8" s="624"/>
      <c r="BL8" s="624"/>
      <c r="BM8" s="624"/>
      <c r="BN8" s="625"/>
      <c r="BO8" s="626">
        <v>1</v>
      </c>
      <c r="BP8" s="626"/>
      <c r="BQ8" s="626"/>
      <c r="BR8" s="626"/>
      <c r="BS8" s="627" t="s">
        <v>241</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75671545</v>
      </c>
      <c r="CS8" s="624"/>
      <c r="CT8" s="624"/>
      <c r="CU8" s="624"/>
      <c r="CV8" s="624"/>
      <c r="CW8" s="624"/>
      <c r="CX8" s="624"/>
      <c r="CY8" s="625"/>
      <c r="CZ8" s="626">
        <v>31.9</v>
      </c>
      <c r="DA8" s="626"/>
      <c r="DB8" s="626"/>
      <c r="DC8" s="626"/>
      <c r="DD8" s="632">
        <v>1711888</v>
      </c>
      <c r="DE8" s="624"/>
      <c r="DF8" s="624"/>
      <c r="DG8" s="624"/>
      <c r="DH8" s="624"/>
      <c r="DI8" s="624"/>
      <c r="DJ8" s="624"/>
      <c r="DK8" s="624"/>
      <c r="DL8" s="624"/>
      <c r="DM8" s="624"/>
      <c r="DN8" s="624"/>
      <c r="DO8" s="624"/>
      <c r="DP8" s="625"/>
      <c r="DQ8" s="632">
        <v>34134730</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334638</v>
      </c>
      <c r="S9" s="624"/>
      <c r="T9" s="624"/>
      <c r="U9" s="624"/>
      <c r="V9" s="624"/>
      <c r="W9" s="624"/>
      <c r="X9" s="624"/>
      <c r="Y9" s="625"/>
      <c r="Z9" s="626">
        <v>0.1</v>
      </c>
      <c r="AA9" s="626"/>
      <c r="AB9" s="626"/>
      <c r="AC9" s="626"/>
      <c r="AD9" s="627">
        <v>334638</v>
      </c>
      <c r="AE9" s="627"/>
      <c r="AF9" s="627"/>
      <c r="AG9" s="627"/>
      <c r="AH9" s="627"/>
      <c r="AI9" s="627"/>
      <c r="AJ9" s="627"/>
      <c r="AK9" s="627"/>
      <c r="AL9" s="628">
        <v>0.3</v>
      </c>
      <c r="AM9" s="629"/>
      <c r="AN9" s="629"/>
      <c r="AO9" s="630"/>
      <c r="AP9" s="620" t="s">
        <v>244</v>
      </c>
      <c r="AQ9" s="621"/>
      <c r="AR9" s="621"/>
      <c r="AS9" s="621"/>
      <c r="AT9" s="621"/>
      <c r="AU9" s="621"/>
      <c r="AV9" s="621"/>
      <c r="AW9" s="621"/>
      <c r="AX9" s="621"/>
      <c r="AY9" s="621"/>
      <c r="AZ9" s="621"/>
      <c r="BA9" s="621"/>
      <c r="BB9" s="621"/>
      <c r="BC9" s="621"/>
      <c r="BD9" s="621"/>
      <c r="BE9" s="621"/>
      <c r="BF9" s="622"/>
      <c r="BG9" s="623">
        <v>28288559</v>
      </c>
      <c r="BH9" s="624"/>
      <c r="BI9" s="624"/>
      <c r="BJ9" s="624"/>
      <c r="BK9" s="624"/>
      <c r="BL9" s="624"/>
      <c r="BM9" s="624"/>
      <c r="BN9" s="625"/>
      <c r="BO9" s="626">
        <v>33.799999999999997</v>
      </c>
      <c r="BP9" s="626"/>
      <c r="BQ9" s="626"/>
      <c r="BR9" s="626"/>
      <c r="BS9" s="627" t="s">
        <v>241</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28095876</v>
      </c>
      <c r="CS9" s="624"/>
      <c r="CT9" s="624"/>
      <c r="CU9" s="624"/>
      <c r="CV9" s="624"/>
      <c r="CW9" s="624"/>
      <c r="CX9" s="624"/>
      <c r="CY9" s="625"/>
      <c r="CZ9" s="626">
        <v>11.8</v>
      </c>
      <c r="DA9" s="626"/>
      <c r="DB9" s="626"/>
      <c r="DC9" s="626"/>
      <c r="DD9" s="632">
        <v>2161785</v>
      </c>
      <c r="DE9" s="624"/>
      <c r="DF9" s="624"/>
      <c r="DG9" s="624"/>
      <c r="DH9" s="624"/>
      <c r="DI9" s="624"/>
      <c r="DJ9" s="624"/>
      <c r="DK9" s="624"/>
      <c r="DL9" s="624"/>
      <c r="DM9" s="624"/>
      <c r="DN9" s="624"/>
      <c r="DO9" s="624"/>
      <c r="DP9" s="625"/>
      <c r="DQ9" s="632">
        <v>11942252</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185</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241</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1997418</v>
      </c>
      <c r="BH10" s="624"/>
      <c r="BI10" s="624"/>
      <c r="BJ10" s="624"/>
      <c r="BK10" s="624"/>
      <c r="BL10" s="624"/>
      <c r="BM10" s="624"/>
      <c r="BN10" s="625"/>
      <c r="BO10" s="626">
        <v>2.4</v>
      </c>
      <c r="BP10" s="626"/>
      <c r="BQ10" s="626"/>
      <c r="BR10" s="626"/>
      <c r="BS10" s="627" t="s">
        <v>241</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408330</v>
      </c>
      <c r="CS10" s="624"/>
      <c r="CT10" s="624"/>
      <c r="CU10" s="624"/>
      <c r="CV10" s="624"/>
      <c r="CW10" s="624"/>
      <c r="CX10" s="624"/>
      <c r="CY10" s="625"/>
      <c r="CZ10" s="626">
        <v>0.2</v>
      </c>
      <c r="DA10" s="626"/>
      <c r="DB10" s="626"/>
      <c r="DC10" s="626"/>
      <c r="DD10" s="632" t="s">
        <v>241</v>
      </c>
      <c r="DE10" s="624"/>
      <c r="DF10" s="624"/>
      <c r="DG10" s="624"/>
      <c r="DH10" s="624"/>
      <c r="DI10" s="624"/>
      <c r="DJ10" s="624"/>
      <c r="DK10" s="624"/>
      <c r="DL10" s="624"/>
      <c r="DM10" s="624"/>
      <c r="DN10" s="624"/>
      <c r="DO10" s="624"/>
      <c r="DP10" s="625"/>
      <c r="DQ10" s="632">
        <v>362168</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12553952</v>
      </c>
      <c r="S11" s="624"/>
      <c r="T11" s="624"/>
      <c r="U11" s="624"/>
      <c r="V11" s="624"/>
      <c r="W11" s="624"/>
      <c r="X11" s="624"/>
      <c r="Y11" s="625"/>
      <c r="Z11" s="628">
        <v>5.0999999999999996</v>
      </c>
      <c r="AA11" s="629"/>
      <c r="AB11" s="629"/>
      <c r="AC11" s="635"/>
      <c r="AD11" s="632">
        <v>12553952</v>
      </c>
      <c r="AE11" s="624"/>
      <c r="AF11" s="624"/>
      <c r="AG11" s="624"/>
      <c r="AH11" s="624"/>
      <c r="AI11" s="624"/>
      <c r="AJ11" s="624"/>
      <c r="AK11" s="625"/>
      <c r="AL11" s="628">
        <v>12</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5677556</v>
      </c>
      <c r="BH11" s="624"/>
      <c r="BI11" s="624"/>
      <c r="BJ11" s="624"/>
      <c r="BK11" s="624"/>
      <c r="BL11" s="624"/>
      <c r="BM11" s="624"/>
      <c r="BN11" s="625"/>
      <c r="BO11" s="626">
        <v>6.8</v>
      </c>
      <c r="BP11" s="626"/>
      <c r="BQ11" s="626"/>
      <c r="BR11" s="626"/>
      <c r="BS11" s="627">
        <v>1615853</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2764798</v>
      </c>
      <c r="CS11" s="624"/>
      <c r="CT11" s="624"/>
      <c r="CU11" s="624"/>
      <c r="CV11" s="624"/>
      <c r="CW11" s="624"/>
      <c r="CX11" s="624"/>
      <c r="CY11" s="625"/>
      <c r="CZ11" s="626">
        <v>1.2</v>
      </c>
      <c r="DA11" s="626"/>
      <c r="DB11" s="626"/>
      <c r="DC11" s="626"/>
      <c r="DD11" s="632">
        <v>1149910</v>
      </c>
      <c r="DE11" s="624"/>
      <c r="DF11" s="624"/>
      <c r="DG11" s="624"/>
      <c r="DH11" s="624"/>
      <c r="DI11" s="624"/>
      <c r="DJ11" s="624"/>
      <c r="DK11" s="624"/>
      <c r="DL11" s="624"/>
      <c r="DM11" s="624"/>
      <c r="DN11" s="624"/>
      <c r="DO11" s="624"/>
      <c r="DP11" s="625"/>
      <c r="DQ11" s="632">
        <v>1877093</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v>52299</v>
      </c>
      <c r="S12" s="624"/>
      <c r="T12" s="624"/>
      <c r="U12" s="624"/>
      <c r="V12" s="624"/>
      <c r="W12" s="624"/>
      <c r="X12" s="624"/>
      <c r="Y12" s="625"/>
      <c r="Z12" s="626">
        <v>0</v>
      </c>
      <c r="AA12" s="626"/>
      <c r="AB12" s="626"/>
      <c r="AC12" s="626"/>
      <c r="AD12" s="627">
        <v>52299</v>
      </c>
      <c r="AE12" s="627"/>
      <c r="AF12" s="627"/>
      <c r="AG12" s="627"/>
      <c r="AH12" s="627"/>
      <c r="AI12" s="627"/>
      <c r="AJ12" s="627"/>
      <c r="AK12" s="627"/>
      <c r="AL12" s="628">
        <v>0.1</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32306715</v>
      </c>
      <c r="BH12" s="624"/>
      <c r="BI12" s="624"/>
      <c r="BJ12" s="624"/>
      <c r="BK12" s="624"/>
      <c r="BL12" s="624"/>
      <c r="BM12" s="624"/>
      <c r="BN12" s="625"/>
      <c r="BO12" s="626">
        <v>38.6</v>
      </c>
      <c r="BP12" s="626"/>
      <c r="BQ12" s="626"/>
      <c r="BR12" s="626"/>
      <c r="BS12" s="627" t="s">
        <v>130</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8059767</v>
      </c>
      <c r="CS12" s="624"/>
      <c r="CT12" s="624"/>
      <c r="CU12" s="624"/>
      <c r="CV12" s="624"/>
      <c r="CW12" s="624"/>
      <c r="CX12" s="624"/>
      <c r="CY12" s="625"/>
      <c r="CZ12" s="626">
        <v>3.4</v>
      </c>
      <c r="DA12" s="626"/>
      <c r="DB12" s="626"/>
      <c r="DC12" s="626"/>
      <c r="DD12" s="632">
        <v>945839</v>
      </c>
      <c r="DE12" s="624"/>
      <c r="DF12" s="624"/>
      <c r="DG12" s="624"/>
      <c r="DH12" s="624"/>
      <c r="DI12" s="624"/>
      <c r="DJ12" s="624"/>
      <c r="DK12" s="624"/>
      <c r="DL12" s="624"/>
      <c r="DM12" s="624"/>
      <c r="DN12" s="624"/>
      <c r="DO12" s="624"/>
      <c r="DP12" s="625"/>
      <c r="DQ12" s="632">
        <v>5762806</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241</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185</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32041941</v>
      </c>
      <c r="BH13" s="624"/>
      <c r="BI13" s="624"/>
      <c r="BJ13" s="624"/>
      <c r="BK13" s="624"/>
      <c r="BL13" s="624"/>
      <c r="BM13" s="624"/>
      <c r="BN13" s="625"/>
      <c r="BO13" s="626">
        <v>38.299999999999997</v>
      </c>
      <c r="BP13" s="626"/>
      <c r="BQ13" s="626"/>
      <c r="BR13" s="626"/>
      <c r="BS13" s="627" t="s">
        <v>241</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23780609</v>
      </c>
      <c r="CS13" s="624"/>
      <c r="CT13" s="624"/>
      <c r="CU13" s="624"/>
      <c r="CV13" s="624"/>
      <c r="CW13" s="624"/>
      <c r="CX13" s="624"/>
      <c r="CY13" s="625"/>
      <c r="CZ13" s="626">
        <v>10</v>
      </c>
      <c r="DA13" s="626"/>
      <c r="DB13" s="626"/>
      <c r="DC13" s="626"/>
      <c r="DD13" s="632">
        <v>12016592</v>
      </c>
      <c r="DE13" s="624"/>
      <c r="DF13" s="624"/>
      <c r="DG13" s="624"/>
      <c r="DH13" s="624"/>
      <c r="DI13" s="624"/>
      <c r="DJ13" s="624"/>
      <c r="DK13" s="624"/>
      <c r="DL13" s="624"/>
      <c r="DM13" s="624"/>
      <c r="DN13" s="624"/>
      <c r="DO13" s="624"/>
      <c r="DP13" s="625"/>
      <c r="DQ13" s="632">
        <v>13191936</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185</v>
      </c>
      <c r="S14" s="624"/>
      <c r="T14" s="624"/>
      <c r="U14" s="624"/>
      <c r="V14" s="624"/>
      <c r="W14" s="624"/>
      <c r="X14" s="624"/>
      <c r="Y14" s="625"/>
      <c r="Z14" s="626" t="s">
        <v>130</v>
      </c>
      <c r="AA14" s="626"/>
      <c r="AB14" s="626"/>
      <c r="AC14" s="626"/>
      <c r="AD14" s="627" t="s">
        <v>130</v>
      </c>
      <c r="AE14" s="627"/>
      <c r="AF14" s="627"/>
      <c r="AG14" s="627"/>
      <c r="AH14" s="627"/>
      <c r="AI14" s="627"/>
      <c r="AJ14" s="627"/>
      <c r="AK14" s="627"/>
      <c r="AL14" s="628" t="s">
        <v>130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1225506</v>
      </c>
      <c r="BH14" s="624"/>
      <c r="BI14" s="624"/>
      <c r="BJ14" s="624"/>
      <c r="BK14" s="624"/>
      <c r="BL14" s="624"/>
      <c r="BM14" s="624"/>
      <c r="BN14" s="625"/>
      <c r="BO14" s="626">
        <v>1.5</v>
      </c>
      <c r="BP14" s="626"/>
      <c r="BQ14" s="626"/>
      <c r="BR14" s="626"/>
      <c r="BS14" s="627" t="s">
        <v>185</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4643954</v>
      </c>
      <c r="CS14" s="624"/>
      <c r="CT14" s="624"/>
      <c r="CU14" s="624"/>
      <c r="CV14" s="624"/>
      <c r="CW14" s="624"/>
      <c r="CX14" s="624"/>
      <c r="CY14" s="625"/>
      <c r="CZ14" s="626">
        <v>2</v>
      </c>
      <c r="DA14" s="626"/>
      <c r="DB14" s="626"/>
      <c r="DC14" s="626"/>
      <c r="DD14" s="632">
        <v>425461</v>
      </c>
      <c r="DE14" s="624"/>
      <c r="DF14" s="624"/>
      <c r="DG14" s="624"/>
      <c r="DH14" s="624"/>
      <c r="DI14" s="624"/>
      <c r="DJ14" s="624"/>
      <c r="DK14" s="624"/>
      <c r="DL14" s="624"/>
      <c r="DM14" s="624"/>
      <c r="DN14" s="624"/>
      <c r="DO14" s="624"/>
      <c r="DP14" s="625"/>
      <c r="DQ14" s="632">
        <v>4174332</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185</v>
      </c>
      <c r="S15" s="624"/>
      <c r="T15" s="624"/>
      <c r="U15" s="624"/>
      <c r="V15" s="624"/>
      <c r="W15" s="624"/>
      <c r="X15" s="624"/>
      <c r="Y15" s="625"/>
      <c r="Z15" s="626" t="s">
        <v>130</v>
      </c>
      <c r="AA15" s="626"/>
      <c r="AB15" s="626"/>
      <c r="AC15" s="626"/>
      <c r="AD15" s="627" t="s">
        <v>241</v>
      </c>
      <c r="AE15" s="627"/>
      <c r="AF15" s="627"/>
      <c r="AG15" s="627"/>
      <c r="AH15" s="627"/>
      <c r="AI15" s="627"/>
      <c r="AJ15" s="627"/>
      <c r="AK15" s="627"/>
      <c r="AL15" s="628" t="s">
        <v>130</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3212115</v>
      </c>
      <c r="BH15" s="624"/>
      <c r="BI15" s="624"/>
      <c r="BJ15" s="624"/>
      <c r="BK15" s="624"/>
      <c r="BL15" s="624"/>
      <c r="BM15" s="624"/>
      <c r="BN15" s="625"/>
      <c r="BO15" s="626">
        <v>3.8</v>
      </c>
      <c r="BP15" s="626"/>
      <c r="BQ15" s="626"/>
      <c r="BR15" s="626"/>
      <c r="BS15" s="627" t="s">
        <v>130</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38626107</v>
      </c>
      <c r="CS15" s="624"/>
      <c r="CT15" s="624"/>
      <c r="CU15" s="624"/>
      <c r="CV15" s="624"/>
      <c r="CW15" s="624"/>
      <c r="CX15" s="624"/>
      <c r="CY15" s="625"/>
      <c r="CZ15" s="626">
        <v>16.3</v>
      </c>
      <c r="DA15" s="626"/>
      <c r="DB15" s="626"/>
      <c r="DC15" s="626"/>
      <c r="DD15" s="632">
        <v>17021724</v>
      </c>
      <c r="DE15" s="624"/>
      <c r="DF15" s="624"/>
      <c r="DG15" s="624"/>
      <c r="DH15" s="624"/>
      <c r="DI15" s="624"/>
      <c r="DJ15" s="624"/>
      <c r="DK15" s="624"/>
      <c r="DL15" s="624"/>
      <c r="DM15" s="624"/>
      <c r="DN15" s="624"/>
      <c r="DO15" s="624"/>
      <c r="DP15" s="625"/>
      <c r="DQ15" s="632">
        <v>18561938</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162513</v>
      </c>
      <c r="S16" s="624"/>
      <c r="T16" s="624"/>
      <c r="U16" s="624"/>
      <c r="V16" s="624"/>
      <c r="W16" s="624"/>
      <c r="X16" s="624"/>
      <c r="Y16" s="625"/>
      <c r="Z16" s="626">
        <v>0.1</v>
      </c>
      <c r="AA16" s="626"/>
      <c r="AB16" s="626"/>
      <c r="AC16" s="626"/>
      <c r="AD16" s="627">
        <v>162513</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241</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505758</v>
      </c>
      <c r="CS16" s="624"/>
      <c r="CT16" s="624"/>
      <c r="CU16" s="624"/>
      <c r="CV16" s="624"/>
      <c r="CW16" s="624"/>
      <c r="CX16" s="624"/>
      <c r="CY16" s="625"/>
      <c r="CZ16" s="626">
        <v>0.2</v>
      </c>
      <c r="DA16" s="626"/>
      <c r="DB16" s="626"/>
      <c r="DC16" s="626"/>
      <c r="DD16" s="632" t="s">
        <v>185</v>
      </c>
      <c r="DE16" s="624"/>
      <c r="DF16" s="624"/>
      <c r="DG16" s="624"/>
      <c r="DH16" s="624"/>
      <c r="DI16" s="624"/>
      <c r="DJ16" s="624"/>
      <c r="DK16" s="624"/>
      <c r="DL16" s="624"/>
      <c r="DM16" s="624"/>
      <c r="DN16" s="624"/>
      <c r="DO16" s="624"/>
      <c r="DP16" s="625"/>
      <c r="DQ16" s="632">
        <v>244403</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1494248</v>
      </c>
      <c r="S17" s="624"/>
      <c r="T17" s="624"/>
      <c r="U17" s="624"/>
      <c r="V17" s="624"/>
      <c r="W17" s="624"/>
      <c r="X17" s="624"/>
      <c r="Y17" s="625"/>
      <c r="Z17" s="626">
        <v>0.6</v>
      </c>
      <c r="AA17" s="626"/>
      <c r="AB17" s="626"/>
      <c r="AC17" s="626"/>
      <c r="AD17" s="627">
        <v>1494248</v>
      </c>
      <c r="AE17" s="627"/>
      <c r="AF17" s="627"/>
      <c r="AG17" s="627"/>
      <c r="AH17" s="627"/>
      <c r="AI17" s="627"/>
      <c r="AJ17" s="627"/>
      <c r="AK17" s="627"/>
      <c r="AL17" s="628">
        <v>1.4</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241</v>
      </c>
      <c r="BP17" s="626"/>
      <c r="BQ17" s="626"/>
      <c r="BR17" s="626"/>
      <c r="BS17" s="627" t="s">
        <v>130</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20378269</v>
      </c>
      <c r="CS17" s="624"/>
      <c r="CT17" s="624"/>
      <c r="CU17" s="624"/>
      <c r="CV17" s="624"/>
      <c r="CW17" s="624"/>
      <c r="CX17" s="624"/>
      <c r="CY17" s="625"/>
      <c r="CZ17" s="626">
        <v>8.6</v>
      </c>
      <c r="DA17" s="626"/>
      <c r="DB17" s="626"/>
      <c r="DC17" s="626"/>
      <c r="DD17" s="632" t="s">
        <v>241</v>
      </c>
      <c r="DE17" s="624"/>
      <c r="DF17" s="624"/>
      <c r="DG17" s="624"/>
      <c r="DH17" s="624"/>
      <c r="DI17" s="624"/>
      <c r="DJ17" s="624"/>
      <c r="DK17" s="624"/>
      <c r="DL17" s="624"/>
      <c r="DM17" s="624"/>
      <c r="DN17" s="624"/>
      <c r="DO17" s="624"/>
      <c r="DP17" s="625"/>
      <c r="DQ17" s="632">
        <v>19895207</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562708</v>
      </c>
      <c r="S18" s="624"/>
      <c r="T18" s="624"/>
      <c r="U18" s="624"/>
      <c r="V18" s="624"/>
      <c r="W18" s="624"/>
      <c r="X18" s="624"/>
      <c r="Y18" s="625"/>
      <c r="Z18" s="626">
        <v>0.2</v>
      </c>
      <c r="AA18" s="626"/>
      <c r="AB18" s="626"/>
      <c r="AC18" s="626"/>
      <c r="AD18" s="627">
        <v>562708</v>
      </c>
      <c r="AE18" s="627"/>
      <c r="AF18" s="627"/>
      <c r="AG18" s="627"/>
      <c r="AH18" s="627"/>
      <c r="AI18" s="627"/>
      <c r="AJ18" s="627"/>
      <c r="AK18" s="627"/>
      <c r="AL18" s="628">
        <v>0.5</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185</v>
      </c>
      <c r="BP18" s="626"/>
      <c r="BQ18" s="626"/>
      <c r="BR18" s="626"/>
      <c r="BS18" s="627" t="s">
        <v>185</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v>16001138</v>
      </c>
      <c r="CS18" s="624"/>
      <c r="CT18" s="624"/>
      <c r="CU18" s="624"/>
      <c r="CV18" s="624"/>
      <c r="CW18" s="624"/>
      <c r="CX18" s="624"/>
      <c r="CY18" s="625"/>
      <c r="CZ18" s="626">
        <v>6.7</v>
      </c>
      <c r="DA18" s="626"/>
      <c r="DB18" s="626"/>
      <c r="DC18" s="626"/>
      <c r="DD18" s="632" t="s">
        <v>241</v>
      </c>
      <c r="DE18" s="624"/>
      <c r="DF18" s="624"/>
      <c r="DG18" s="624"/>
      <c r="DH18" s="624"/>
      <c r="DI18" s="624"/>
      <c r="DJ18" s="624"/>
      <c r="DK18" s="624"/>
      <c r="DL18" s="624"/>
      <c r="DM18" s="624"/>
      <c r="DN18" s="624"/>
      <c r="DO18" s="624"/>
      <c r="DP18" s="625"/>
      <c r="DQ18" s="632" t="s">
        <v>241</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522715</v>
      </c>
      <c r="S19" s="624"/>
      <c r="T19" s="624"/>
      <c r="U19" s="624"/>
      <c r="V19" s="624"/>
      <c r="W19" s="624"/>
      <c r="X19" s="624"/>
      <c r="Y19" s="625"/>
      <c r="Z19" s="626">
        <v>0.2</v>
      </c>
      <c r="AA19" s="626"/>
      <c r="AB19" s="626"/>
      <c r="AC19" s="626"/>
      <c r="AD19" s="627">
        <v>522715</v>
      </c>
      <c r="AE19" s="627"/>
      <c r="AF19" s="627"/>
      <c r="AG19" s="627"/>
      <c r="AH19" s="627"/>
      <c r="AI19" s="627"/>
      <c r="AJ19" s="627"/>
      <c r="AK19" s="627"/>
      <c r="AL19" s="628">
        <v>0.5</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10096275</v>
      </c>
      <c r="BH19" s="624"/>
      <c r="BI19" s="624"/>
      <c r="BJ19" s="624"/>
      <c r="BK19" s="624"/>
      <c r="BL19" s="624"/>
      <c r="BM19" s="624"/>
      <c r="BN19" s="625"/>
      <c r="BO19" s="626">
        <v>12.1</v>
      </c>
      <c r="BP19" s="626"/>
      <c r="BQ19" s="626"/>
      <c r="BR19" s="626"/>
      <c r="BS19" s="627" t="s">
        <v>130</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241</v>
      </c>
      <c r="CS19" s="624"/>
      <c r="CT19" s="624"/>
      <c r="CU19" s="624"/>
      <c r="CV19" s="624"/>
      <c r="CW19" s="624"/>
      <c r="CX19" s="624"/>
      <c r="CY19" s="625"/>
      <c r="CZ19" s="626" t="s">
        <v>130</v>
      </c>
      <c r="DA19" s="626"/>
      <c r="DB19" s="626"/>
      <c r="DC19" s="626"/>
      <c r="DD19" s="632" t="s">
        <v>241</v>
      </c>
      <c r="DE19" s="624"/>
      <c r="DF19" s="624"/>
      <c r="DG19" s="624"/>
      <c r="DH19" s="624"/>
      <c r="DI19" s="624"/>
      <c r="DJ19" s="624"/>
      <c r="DK19" s="624"/>
      <c r="DL19" s="624"/>
      <c r="DM19" s="624"/>
      <c r="DN19" s="624"/>
      <c r="DO19" s="624"/>
      <c r="DP19" s="625"/>
      <c r="DQ19" s="632" t="s">
        <v>185</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v>39993</v>
      </c>
      <c r="S20" s="624"/>
      <c r="T20" s="624"/>
      <c r="U20" s="624"/>
      <c r="V20" s="624"/>
      <c r="W20" s="624"/>
      <c r="X20" s="624"/>
      <c r="Y20" s="625"/>
      <c r="Z20" s="626">
        <v>0</v>
      </c>
      <c r="AA20" s="626"/>
      <c r="AB20" s="626"/>
      <c r="AC20" s="626"/>
      <c r="AD20" s="627">
        <v>39993</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9313989</v>
      </c>
      <c r="BH20" s="624"/>
      <c r="BI20" s="624"/>
      <c r="BJ20" s="624"/>
      <c r="BK20" s="624"/>
      <c r="BL20" s="624"/>
      <c r="BM20" s="624"/>
      <c r="BN20" s="625"/>
      <c r="BO20" s="626">
        <v>11.1</v>
      </c>
      <c r="BP20" s="626"/>
      <c r="BQ20" s="626"/>
      <c r="BR20" s="626"/>
      <c r="BS20" s="627" t="s">
        <v>130</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237252022</v>
      </c>
      <c r="CS20" s="624"/>
      <c r="CT20" s="624"/>
      <c r="CU20" s="624"/>
      <c r="CV20" s="624"/>
      <c r="CW20" s="624"/>
      <c r="CX20" s="624"/>
      <c r="CY20" s="625"/>
      <c r="CZ20" s="626">
        <v>100</v>
      </c>
      <c r="DA20" s="626"/>
      <c r="DB20" s="626"/>
      <c r="DC20" s="626"/>
      <c r="DD20" s="632">
        <v>35951354</v>
      </c>
      <c r="DE20" s="624"/>
      <c r="DF20" s="624"/>
      <c r="DG20" s="624"/>
      <c r="DH20" s="624"/>
      <c r="DI20" s="624"/>
      <c r="DJ20" s="624"/>
      <c r="DK20" s="624"/>
      <c r="DL20" s="624"/>
      <c r="DM20" s="624"/>
      <c r="DN20" s="624"/>
      <c r="DO20" s="624"/>
      <c r="DP20" s="625"/>
      <c r="DQ20" s="632">
        <v>120869154</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13045961</v>
      </c>
      <c r="S21" s="624"/>
      <c r="T21" s="624"/>
      <c r="U21" s="624"/>
      <c r="V21" s="624"/>
      <c r="W21" s="624"/>
      <c r="X21" s="624"/>
      <c r="Y21" s="625"/>
      <c r="Z21" s="626">
        <v>5.4</v>
      </c>
      <c r="AA21" s="626"/>
      <c r="AB21" s="626"/>
      <c r="AC21" s="626"/>
      <c r="AD21" s="627">
        <v>11132298</v>
      </c>
      <c r="AE21" s="627"/>
      <c r="AF21" s="627"/>
      <c r="AG21" s="627"/>
      <c r="AH21" s="627"/>
      <c r="AI21" s="627"/>
      <c r="AJ21" s="627"/>
      <c r="AK21" s="627"/>
      <c r="AL21" s="628">
        <v>10.7</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62217</v>
      </c>
      <c r="BH21" s="624"/>
      <c r="BI21" s="624"/>
      <c r="BJ21" s="624"/>
      <c r="BK21" s="624"/>
      <c r="BL21" s="624"/>
      <c r="BM21" s="624"/>
      <c r="BN21" s="625"/>
      <c r="BO21" s="626">
        <v>0.1</v>
      </c>
      <c r="BP21" s="626"/>
      <c r="BQ21" s="626"/>
      <c r="BR21" s="626"/>
      <c r="BS21" s="627" t="s">
        <v>185</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11132298</v>
      </c>
      <c r="S22" s="624"/>
      <c r="T22" s="624"/>
      <c r="U22" s="624"/>
      <c r="V22" s="624"/>
      <c r="W22" s="624"/>
      <c r="X22" s="624"/>
      <c r="Y22" s="625"/>
      <c r="Z22" s="626">
        <v>4.5999999999999996</v>
      </c>
      <c r="AA22" s="626"/>
      <c r="AB22" s="626"/>
      <c r="AC22" s="626"/>
      <c r="AD22" s="627">
        <v>11132298</v>
      </c>
      <c r="AE22" s="627"/>
      <c r="AF22" s="627"/>
      <c r="AG22" s="627"/>
      <c r="AH22" s="627"/>
      <c r="AI22" s="627"/>
      <c r="AJ22" s="627"/>
      <c r="AK22" s="627"/>
      <c r="AL22" s="628">
        <v>10.7</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v>2636336</v>
      </c>
      <c r="BH22" s="624"/>
      <c r="BI22" s="624"/>
      <c r="BJ22" s="624"/>
      <c r="BK22" s="624"/>
      <c r="BL22" s="624"/>
      <c r="BM22" s="624"/>
      <c r="BN22" s="625"/>
      <c r="BO22" s="626">
        <v>3.2</v>
      </c>
      <c r="BP22" s="626"/>
      <c r="BQ22" s="626"/>
      <c r="BR22" s="626"/>
      <c r="BS22" s="627" t="s">
        <v>185</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1913589</v>
      </c>
      <c r="S23" s="624"/>
      <c r="T23" s="624"/>
      <c r="U23" s="624"/>
      <c r="V23" s="624"/>
      <c r="W23" s="624"/>
      <c r="X23" s="624"/>
      <c r="Y23" s="625"/>
      <c r="Z23" s="626">
        <v>0.8</v>
      </c>
      <c r="AA23" s="626"/>
      <c r="AB23" s="626"/>
      <c r="AC23" s="626"/>
      <c r="AD23" s="627" t="s">
        <v>130</v>
      </c>
      <c r="AE23" s="627"/>
      <c r="AF23" s="627"/>
      <c r="AG23" s="627"/>
      <c r="AH23" s="627"/>
      <c r="AI23" s="627"/>
      <c r="AJ23" s="627"/>
      <c r="AK23" s="627"/>
      <c r="AL23" s="628" t="s">
        <v>185</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6615436</v>
      </c>
      <c r="BH23" s="624"/>
      <c r="BI23" s="624"/>
      <c r="BJ23" s="624"/>
      <c r="BK23" s="624"/>
      <c r="BL23" s="624"/>
      <c r="BM23" s="624"/>
      <c r="BN23" s="625"/>
      <c r="BO23" s="626">
        <v>7.9</v>
      </c>
      <c r="BP23" s="626"/>
      <c r="BQ23" s="626"/>
      <c r="BR23" s="626"/>
      <c r="BS23" s="627" t="s">
        <v>241</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2" t="s">
        <v>289</v>
      </c>
      <c r="DM23" s="653"/>
      <c r="DN23" s="653"/>
      <c r="DO23" s="653"/>
      <c r="DP23" s="653"/>
      <c r="DQ23" s="653"/>
      <c r="DR23" s="653"/>
      <c r="DS23" s="653"/>
      <c r="DT23" s="653"/>
      <c r="DU23" s="653"/>
      <c r="DV23" s="654"/>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v>74</v>
      </c>
      <c r="S24" s="624"/>
      <c r="T24" s="624"/>
      <c r="U24" s="624"/>
      <c r="V24" s="624"/>
      <c r="W24" s="624"/>
      <c r="X24" s="624"/>
      <c r="Y24" s="625"/>
      <c r="Z24" s="626">
        <v>0</v>
      </c>
      <c r="AA24" s="626"/>
      <c r="AB24" s="626"/>
      <c r="AC24" s="626"/>
      <c r="AD24" s="627" t="s">
        <v>130</v>
      </c>
      <c r="AE24" s="627"/>
      <c r="AF24" s="627"/>
      <c r="AG24" s="627"/>
      <c r="AH24" s="627"/>
      <c r="AI24" s="627"/>
      <c r="AJ24" s="627"/>
      <c r="AK24" s="627"/>
      <c r="AL24" s="628" t="s">
        <v>130</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185</v>
      </c>
      <c r="BH24" s="624"/>
      <c r="BI24" s="624"/>
      <c r="BJ24" s="624"/>
      <c r="BK24" s="624"/>
      <c r="BL24" s="624"/>
      <c r="BM24" s="624"/>
      <c r="BN24" s="625"/>
      <c r="BO24" s="626" t="s">
        <v>130</v>
      </c>
      <c r="BP24" s="626"/>
      <c r="BQ24" s="626"/>
      <c r="BR24" s="626"/>
      <c r="BS24" s="627" t="s">
        <v>241</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97014371</v>
      </c>
      <c r="CS24" s="613"/>
      <c r="CT24" s="613"/>
      <c r="CU24" s="613"/>
      <c r="CV24" s="613"/>
      <c r="CW24" s="613"/>
      <c r="CX24" s="613"/>
      <c r="CY24" s="614"/>
      <c r="CZ24" s="617">
        <v>40.9</v>
      </c>
      <c r="DA24" s="618"/>
      <c r="DB24" s="618"/>
      <c r="DC24" s="634"/>
      <c r="DD24" s="655">
        <v>56194111</v>
      </c>
      <c r="DE24" s="613"/>
      <c r="DF24" s="613"/>
      <c r="DG24" s="613"/>
      <c r="DH24" s="613"/>
      <c r="DI24" s="613"/>
      <c r="DJ24" s="613"/>
      <c r="DK24" s="614"/>
      <c r="DL24" s="655">
        <v>53331499</v>
      </c>
      <c r="DM24" s="613"/>
      <c r="DN24" s="613"/>
      <c r="DO24" s="613"/>
      <c r="DP24" s="613"/>
      <c r="DQ24" s="613"/>
      <c r="DR24" s="613"/>
      <c r="DS24" s="613"/>
      <c r="DT24" s="613"/>
      <c r="DU24" s="613"/>
      <c r="DV24" s="614"/>
      <c r="DW24" s="617">
        <v>49.4</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113505579</v>
      </c>
      <c r="S25" s="624"/>
      <c r="T25" s="624"/>
      <c r="U25" s="624"/>
      <c r="V25" s="624"/>
      <c r="W25" s="624"/>
      <c r="X25" s="624"/>
      <c r="Y25" s="625"/>
      <c r="Z25" s="626">
        <v>46.6</v>
      </c>
      <c r="AA25" s="626"/>
      <c r="AB25" s="626"/>
      <c r="AC25" s="626"/>
      <c r="AD25" s="627">
        <v>104194193</v>
      </c>
      <c r="AE25" s="627"/>
      <c r="AF25" s="627"/>
      <c r="AG25" s="627"/>
      <c r="AH25" s="627"/>
      <c r="AI25" s="627"/>
      <c r="AJ25" s="627"/>
      <c r="AK25" s="627"/>
      <c r="AL25" s="628">
        <v>99.9</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v>782286</v>
      </c>
      <c r="BH25" s="624"/>
      <c r="BI25" s="624"/>
      <c r="BJ25" s="624"/>
      <c r="BK25" s="624"/>
      <c r="BL25" s="624"/>
      <c r="BM25" s="624"/>
      <c r="BN25" s="625"/>
      <c r="BO25" s="626">
        <v>0.9</v>
      </c>
      <c r="BP25" s="626"/>
      <c r="BQ25" s="626"/>
      <c r="BR25" s="626"/>
      <c r="BS25" s="627" t="s">
        <v>185</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22957780</v>
      </c>
      <c r="CS25" s="644"/>
      <c r="CT25" s="644"/>
      <c r="CU25" s="644"/>
      <c r="CV25" s="644"/>
      <c r="CW25" s="644"/>
      <c r="CX25" s="644"/>
      <c r="CY25" s="645"/>
      <c r="CZ25" s="628">
        <v>9.6999999999999993</v>
      </c>
      <c r="DA25" s="656"/>
      <c r="DB25" s="656"/>
      <c r="DC25" s="658"/>
      <c r="DD25" s="632">
        <v>20966280</v>
      </c>
      <c r="DE25" s="644"/>
      <c r="DF25" s="644"/>
      <c r="DG25" s="644"/>
      <c r="DH25" s="644"/>
      <c r="DI25" s="644"/>
      <c r="DJ25" s="644"/>
      <c r="DK25" s="645"/>
      <c r="DL25" s="632">
        <v>20434051</v>
      </c>
      <c r="DM25" s="644"/>
      <c r="DN25" s="644"/>
      <c r="DO25" s="644"/>
      <c r="DP25" s="644"/>
      <c r="DQ25" s="644"/>
      <c r="DR25" s="644"/>
      <c r="DS25" s="644"/>
      <c r="DT25" s="644"/>
      <c r="DU25" s="644"/>
      <c r="DV25" s="645"/>
      <c r="DW25" s="628">
        <v>18.899999999999999</v>
      </c>
      <c r="DX25" s="656"/>
      <c r="DY25" s="656"/>
      <c r="DZ25" s="656"/>
      <c r="EA25" s="656"/>
      <c r="EB25" s="656"/>
      <c r="EC25" s="657"/>
    </row>
    <row r="26" spans="2:133" ht="11.25" customHeight="1" x14ac:dyDescent="0.15">
      <c r="B26" s="620" t="s">
        <v>297</v>
      </c>
      <c r="C26" s="621"/>
      <c r="D26" s="621"/>
      <c r="E26" s="621"/>
      <c r="F26" s="621"/>
      <c r="G26" s="621"/>
      <c r="H26" s="621"/>
      <c r="I26" s="621"/>
      <c r="J26" s="621"/>
      <c r="K26" s="621"/>
      <c r="L26" s="621"/>
      <c r="M26" s="621"/>
      <c r="N26" s="621"/>
      <c r="O26" s="621"/>
      <c r="P26" s="621"/>
      <c r="Q26" s="622"/>
      <c r="R26" s="623">
        <v>60317</v>
      </c>
      <c r="S26" s="624"/>
      <c r="T26" s="624"/>
      <c r="U26" s="624"/>
      <c r="V26" s="624"/>
      <c r="W26" s="624"/>
      <c r="X26" s="624"/>
      <c r="Y26" s="625"/>
      <c r="Z26" s="626">
        <v>0</v>
      </c>
      <c r="AA26" s="626"/>
      <c r="AB26" s="626"/>
      <c r="AC26" s="626"/>
      <c r="AD26" s="627">
        <v>60317</v>
      </c>
      <c r="AE26" s="627"/>
      <c r="AF26" s="627"/>
      <c r="AG26" s="627"/>
      <c r="AH26" s="627"/>
      <c r="AI26" s="627"/>
      <c r="AJ26" s="627"/>
      <c r="AK26" s="627"/>
      <c r="AL26" s="628">
        <v>0.1</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241</v>
      </c>
      <c r="BP26" s="626"/>
      <c r="BQ26" s="626"/>
      <c r="BR26" s="626"/>
      <c r="BS26" s="627" t="s">
        <v>185</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14833806</v>
      </c>
      <c r="CS26" s="624"/>
      <c r="CT26" s="624"/>
      <c r="CU26" s="624"/>
      <c r="CV26" s="624"/>
      <c r="CW26" s="624"/>
      <c r="CX26" s="624"/>
      <c r="CY26" s="625"/>
      <c r="CZ26" s="628">
        <v>6.3</v>
      </c>
      <c r="DA26" s="656"/>
      <c r="DB26" s="656"/>
      <c r="DC26" s="658"/>
      <c r="DD26" s="632">
        <v>13380834</v>
      </c>
      <c r="DE26" s="624"/>
      <c r="DF26" s="624"/>
      <c r="DG26" s="624"/>
      <c r="DH26" s="624"/>
      <c r="DI26" s="624"/>
      <c r="DJ26" s="624"/>
      <c r="DK26" s="625"/>
      <c r="DL26" s="632" t="s">
        <v>241</v>
      </c>
      <c r="DM26" s="624"/>
      <c r="DN26" s="624"/>
      <c r="DO26" s="624"/>
      <c r="DP26" s="624"/>
      <c r="DQ26" s="624"/>
      <c r="DR26" s="624"/>
      <c r="DS26" s="624"/>
      <c r="DT26" s="624"/>
      <c r="DU26" s="624"/>
      <c r="DV26" s="625"/>
      <c r="DW26" s="628" t="s">
        <v>130</v>
      </c>
      <c r="DX26" s="656"/>
      <c r="DY26" s="656"/>
      <c r="DZ26" s="656"/>
      <c r="EA26" s="656"/>
      <c r="EB26" s="656"/>
      <c r="EC26" s="657"/>
    </row>
    <row r="27" spans="2:133" ht="11.25" customHeight="1" x14ac:dyDescent="0.15">
      <c r="B27" s="620" t="s">
        <v>300</v>
      </c>
      <c r="C27" s="621"/>
      <c r="D27" s="621"/>
      <c r="E27" s="621"/>
      <c r="F27" s="621"/>
      <c r="G27" s="621"/>
      <c r="H27" s="621"/>
      <c r="I27" s="621"/>
      <c r="J27" s="621"/>
      <c r="K27" s="621"/>
      <c r="L27" s="621"/>
      <c r="M27" s="621"/>
      <c r="N27" s="621"/>
      <c r="O27" s="621"/>
      <c r="P27" s="621"/>
      <c r="Q27" s="622"/>
      <c r="R27" s="623">
        <v>423394</v>
      </c>
      <c r="S27" s="624"/>
      <c r="T27" s="624"/>
      <c r="U27" s="624"/>
      <c r="V27" s="624"/>
      <c r="W27" s="624"/>
      <c r="X27" s="624"/>
      <c r="Y27" s="625"/>
      <c r="Z27" s="626">
        <v>0.2</v>
      </c>
      <c r="AA27" s="626"/>
      <c r="AB27" s="626"/>
      <c r="AC27" s="626"/>
      <c r="AD27" s="627" t="s">
        <v>241</v>
      </c>
      <c r="AE27" s="627"/>
      <c r="AF27" s="627"/>
      <c r="AG27" s="627"/>
      <c r="AH27" s="627"/>
      <c r="AI27" s="627"/>
      <c r="AJ27" s="627"/>
      <c r="AK27" s="627"/>
      <c r="AL27" s="628" t="s">
        <v>130</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83643692</v>
      </c>
      <c r="BH27" s="624"/>
      <c r="BI27" s="624"/>
      <c r="BJ27" s="624"/>
      <c r="BK27" s="624"/>
      <c r="BL27" s="624"/>
      <c r="BM27" s="624"/>
      <c r="BN27" s="625"/>
      <c r="BO27" s="626">
        <v>100</v>
      </c>
      <c r="BP27" s="626"/>
      <c r="BQ27" s="626"/>
      <c r="BR27" s="626"/>
      <c r="BS27" s="627">
        <v>1615853</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53678322</v>
      </c>
      <c r="CS27" s="644"/>
      <c r="CT27" s="644"/>
      <c r="CU27" s="644"/>
      <c r="CV27" s="644"/>
      <c r="CW27" s="644"/>
      <c r="CX27" s="644"/>
      <c r="CY27" s="645"/>
      <c r="CZ27" s="628">
        <v>22.6</v>
      </c>
      <c r="DA27" s="656"/>
      <c r="DB27" s="656"/>
      <c r="DC27" s="658"/>
      <c r="DD27" s="632">
        <v>15332624</v>
      </c>
      <c r="DE27" s="644"/>
      <c r="DF27" s="644"/>
      <c r="DG27" s="644"/>
      <c r="DH27" s="644"/>
      <c r="DI27" s="644"/>
      <c r="DJ27" s="644"/>
      <c r="DK27" s="645"/>
      <c r="DL27" s="632">
        <v>14519993</v>
      </c>
      <c r="DM27" s="644"/>
      <c r="DN27" s="644"/>
      <c r="DO27" s="644"/>
      <c r="DP27" s="644"/>
      <c r="DQ27" s="644"/>
      <c r="DR27" s="644"/>
      <c r="DS27" s="644"/>
      <c r="DT27" s="644"/>
      <c r="DU27" s="644"/>
      <c r="DV27" s="645"/>
      <c r="DW27" s="628">
        <v>13.4</v>
      </c>
      <c r="DX27" s="656"/>
      <c r="DY27" s="656"/>
      <c r="DZ27" s="656"/>
      <c r="EA27" s="656"/>
      <c r="EB27" s="656"/>
      <c r="EC27" s="657"/>
    </row>
    <row r="28" spans="2:133" ht="11.25" customHeight="1" x14ac:dyDescent="0.15">
      <c r="B28" s="620" t="s">
        <v>303</v>
      </c>
      <c r="C28" s="621"/>
      <c r="D28" s="621"/>
      <c r="E28" s="621"/>
      <c r="F28" s="621"/>
      <c r="G28" s="621"/>
      <c r="H28" s="621"/>
      <c r="I28" s="621"/>
      <c r="J28" s="621"/>
      <c r="K28" s="621"/>
      <c r="L28" s="621"/>
      <c r="M28" s="621"/>
      <c r="N28" s="621"/>
      <c r="O28" s="621"/>
      <c r="P28" s="621"/>
      <c r="Q28" s="622"/>
      <c r="R28" s="623">
        <v>1508740</v>
      </c>
      <c r="S28" s="624"/>
      <c r="T28" s="624"/>
      <c r="U28" s="624"/>
      <c r="V28" s="624"/>
      <c r="W28" s="624"/>
      <c r="X28" s="624"/>
      <c r="Y28" s="625"/>
      <c r="Z28" s="626">
        <v>0.6</v>
      </c>
      <c r="AA28" s="626"/>
      <c r="AB28" s="626"/>
      <c r="AC28" s="626"/>
      <c r="AD28" s="627" t="s">
        <v>130</v>
      </c>
      <c r="AE28" s="627"/>
      <c r="AF28" s="627"/>
      <c r="AG28" s="627"/>
      <c r="AH28" s="627"/>
      <c r="AI28" s="627"/>
      <c r="AJ28" s="627"/>
      <c r="AK28" s="627"/>
      <c r="AL28" s="628" t="s">
        <v>130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20378269</v>
      </c>
      <c r="CS28" s="624"/>
      <c r="CT28" s="624"/>
      <c r="CU28" s="624"/>
      <c r="CV28" s="624"/>
      <c r="CW28" s="624"/>
      <c r="CX28" s="624"/>
      <c r="CY28" s="625"/>
      <c r="CZ28" s="628">
        <v>8.6</v>
      </c>
      <c r="DA28" s="656"/>
      <c r="DB28" s="656"/>
      <c r="DC28" s="658"/>
      <c r="DD28" s="632">
        <v>19895207</v>
      </c>
      <c r="DE28" s="624"/>
      <c r="DF28" s="624"/>
      <c r="DG28" s="624"/>
      <c r="DH28" s="624"/>
      <c r="DI28" s="624"/>
      <c r="DJ28" s="624"/>
      <c r="DK28" s="625"/>
      <c r="DL28" s="632">
        <v>18377455</v>
      </c>
      <c r="DM28" s="624"/>
      <c r="DN28" s="624"/>
      <c r="DO28" s="624"/>
      <c r="DP28" s="624"/>
      <c r="DQ28" s="624"/>
      <c r="DR28" s="624"/>
      <c r="DS28" s="624"/>
      <c r="DT28" s="624"/>
      <c r="DU28" s="624"/>
      <c r="DV28" s="625"/>
      <c r="DW28" s="628">
        <v>17</v>
      </c>
      <c r="DX28" s="656"/>
      <c r="DY28" s="656"/>
      <c r="DZ28" s="656"/>
      <c r="EA28" s="656"/>
      <c r="EB28" s="656"/>
      <c r="EC28" s="657"/>
    </row>
    <row r="29" spans="2:133" ht="11.25" customHeight="1" x14ac:dyDescent="0.15">
      <c r="B29" s="620" t="s">
        <v>305</v>
      </c>
      <c r="C29" s="621"/>
      <c r="D29" s="621"/>
      <c r="E29" s="621"/>
      <c r="F29" s="621"/>
      <c r="G29" s="621"/>
      <c r="H29" s="621"/>
      <c r="I29" s="621"/>
      <c r="J29" s="621"/>
      <c r="K29" s="621"/>
      <c r="L29" s="621"/>
      <c r="M29" s="621"/>
      <c r="N29" s="621"/>
      <c r="O29" s="621"/>
      <c r="P29" s="621"/>
      <c r="Q29" s="622"/>
      <c r="R29" s="623">
        <v>1765341</v>
      </c>
      <c r="S29" s="624"/>
      <c r="T29" s="624"/>
      <c r="U29" s="624"/>
      <c r="V29" s="624"/>
      <c r="W29" s="624"/>
      <c r="X29" s="624"/>
      <c r="Y29" s="625"/>
      <c r="Z29" s="626">
        <v>0.7</v>
      </c>
      <c r="AA29" s="626"/>
      <c r="AB29" s="626"/>
      <c r="AC29" s="626"/>
      <c r="AD29" s="627" t="s">
        <v>241</v>
      </c>
      <c r="AE29" s="627"/>
      <c r="AF29" s="627"/>
      <c r="AG29" s="627"/>
      <c r="AH29" s="627"/>
      <c r="AI29" s="627"/>
      <c r="AJ29" s="627"/>
      <c r="AK29" s="627"/>
      <c r="AL29" s="628" t="s">
        <v>130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72</v>
      </c>
      <c r="CG29" s="621"/>
      <c r="CH29" s="621"/>
      <c r="CI29" s="621"/>
      <c r="CJ29" s="621"/>
      <c r="CK29" s="621"/>
      <c r="CL29" s="621"/>
      <c r="CM29" s="621"/>
      <c r="CN29" s="621"/>
      <c r="CO29" s="621"/>
      <c r="CP29" s="621"/>
      <c r="CQ29" s="622"/>
      <c r="CR29" s="623">
        <v>20378261</v>
      </c>
      <c r="CS29" s="644"/>
      <c r="CT29" s="644"/>
      <c r="CU29" s="644"/>
      <c r="CV29" s="644"/>
      <c r="CW29" s="644"/>
      <c r="CX29" s="644"/>
      <c r="CY29" s="645"/>
      <c r="CZ29" s="628">
        <v>8.6</v>
      </c>
      <c r="DA29" s="656"/>
      <c r="DB29" s="656"/>
      <c r="DC29" s="658"/>
      <c r="DD29" s="632">
        <v>19895199</v>
      </c>
      <c r="DE29" s="644"/>
      <c r="DF29" s="644"/>
      <c r="DG29" s="644"/>
      <c r="DH29" s="644"/>
      <c r="DI29" s="644"/>
      <c r="DJ29" s="644"/>
      <c r="DK29" s="645"/>
      <c r="DL29" s="632">
        <v>18377447</v>
      </c>
      <c r="DM29" s="644"/>
      <c r="DN29" s="644"/>
      <c r="DO29" s="644"/>
      <c r="DP29" s="644"/>
      <c r="DQ29" s="644"/>
      <c r="DR29" s="644"/>
      <c r="DS29" s="644"/>
      <c r="DT29" s="644"/>
      <c r="DU29" s="644"/>
      <c r="DV29" s="645"/>
      <c r="DW29" s="628">
        <v>17</v>
      </c>
      <c r="DX29" s="656"/>
      <c r="DY29" s="656"/>
      <c r="DZ29" s="656"/>
      <c r="EA29" s="656"/>
      <c r="EB29" s="656"/>
      <c r="EC29" s="657"/>
    </row>
    <row r="30" spans="2:133" ht="11.25" customHeight="1" x14ac:dyDescent="0.15">
      <c r="B30" s="620" t="s">
        <v>307</v>
      </c>
      <c r="C30" s="621"/>
      <c r="D30" s="621"/>
      <c r="E30" s="621"/>
      <c r="F30" s="621"/>
      <c r="G30" s="621"/>
      <c r="H30" s="621"/>
      <c r="I30" s="621"/>
      <c r="J30" s="621"/>
      <c r="K30" s="621"/>
      <c r="L30" s="621"/>
      <c r="M30" s="621"/>
      <c r="N30" s="621"/>
      <c r="O30" s="621"/>
      <c r="P30" s="621"/>
      <c r="Q30" s="622"/>
      <c r="R30" s="623">
        <v>46407228</v>
      </c>
      <c r="S30" s="624"/>
      <c r="T30" s="624"/>
      <c r="U30" s="624"/>
      <c r="V30" s="624"/>
      <c r="W30" s="624"/>
      <c r="X30" s="624"/>
      <c r="Y30" s="625"/>
      <c r="Z30" s="626">
        <v>19</v>
      </c>
      <c r="AA30" s="626"/>
      <c r="AB30" s="626"/>
      <c r="AC30" s="626"/>
      <c r="AD30" s="627" t="s">
        <v>130</v>
      </c>
      <c r="AE30" s="627"/>
      <c r="AF30" s="627"/>
      <c r="AG30" s="627"/>
      <c r="AH30" s="627"/>
      <c r="AI30" s="627"/>
      <c r="AJ30" s="627"/>
      <c r="AK30" s="627"/>
      <c r="AL30" s="628" t="s">
        <v>130</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19599876</v>
      </c>
      <c r="CS30" s="624"/>
      <c r="CT30" s="624"/>
      <c r="CU30" s="624"/>
      <c r="CV30" s="624"/>
      <c r="CW30" s="624"/>
      <c r="CX30" s="624"/>
      <c r="CY30" s="625"/>
      <c r="CZ30" s="628">
        <v>8.3000000000000007</v>
      </c>
      <c r="DA30" s="656"/>
      <c r="DB30" s="656"/>
      <c r="DC30" s="658"/>
      <c r="DD30" s="632">
        <v>19123540</v>
      </c>
      <c r="DE30" s="624"/>
      <c r="DF30" s="624"/>
      <c r="DG30" s="624"/>
      <c r="DH30" s="624"/>
      <c r="DI30" s="624"/>
      <c r="DJ30" s="624"/>
      <c r="DK30" s="625"/>
      <c r="DL30" s="632">
        <v>17605788</v>
      </c>
      <c r="DM30" s="624"/>
      <c r="DN30" s="624"/>
      <c r="DO30" s="624"/>
      <c r="DP30" s="624"/>
      <c r="DQ30" s="624"/>
      <c r="DR30" s="624"/>
      <c r="DS30" s="624"/>
      <c r="DT30" s="624"/>
      <c r="DU30" s="624"/>
      <c r="DV30" s="625"/>
      <c r="DW30" s="628">
        <v>16.3</v>
      </c>
      <c r="DX30" s="656"/>
      <c r="DY30" s="656"/>
      <c r="DZ30" s="656"/>
      <c r="EA30" s="656"/>
      <c r="EB30" s="656"/>
      <c r="EC30" s="657"/>
    </row>
    <row r="31" spans="2:133" ht="11.25" customHeight="1" x14ac:dyDescent="0.15">
      <c r="B31" s="636" t="s">
        <v>311</v>
      </c>
      <c r="C31" s="637"/>
      <c r="D31" s="637"/>
      <c r="E31" s="637"/>
      <c r="F31" s="637"/>
      <c r="G31" s="637"/>
      <c r="H31" s="637"/>
      <c r="I31" s="637"/>
      <c r="J31" s="637"/>
      <c r="K31" s="637"/>
      <c r="L31" s="637"/>
      <c r="M31" s="637"/>
      <c r="N31" s="637"/>
      <c r="O31" s="637"/>
      <c r="P31" s="637"/>
      <c r="Q31" s="638"/>
      <c r="R31" s="623">
        <v>13975</v>
      </c>
      <c r="S31" s="624"/>
      <c r="T31" s="624"/>
      <c r="U31" s="624"/>
      <c r="V31" s="624"/>
      <c r="W31" s="624"/>
      <c r="X31" s="624"/>
      <c r="Y31" s="625"/>
      <c r="Z31" s="626">
        <v>0</v>
      </c>
      <c r="AA31" s="626"/>
      <c r="AB31" s="626"/>
      <c r="AC31" s="626"/>
      <c r="AD31" s="627">
        <v>13975</v>
      </c>
      <c r="AE31" s="627"/>
      <c r="AF31" s="627"/>
      <c r="AG31" s="627"/>
      <c r="AH31" s="627"/>
      <c r="AI31" s="627"/>
      <c r="AJ31" s="627"/>
      <c r="AK31" s="627"/>
      <c r="AL31" s="628">
        <v>0</v>
      </c>
      <c r="AM31" s="629"/>
      <c r="AN31" s="629"/>
      <c r="AO31" s="630"/>
      <c r="AP31" s="671" t="s">
        <v>312</v>
      </c>
      <c r="AQ31" s="672"/>
      <c r="AR31" s="672"/>
      <c r="AS31" s="672"/>
      <c r="AT31" s="677" t="s">
        <v>313</v>
      </c>
      <c r="AU31" s="218"/>
      <c r="AV31" s="218"/>
      <c r="AW31" s="218"/>
      <c r="AX31" s="609" t="s">
        <v>188</v>
      </c>
      <c r="AY31" s="610"/>
      <c r="AZ31" s="610"/>
      <c r="BA31" s="610"/>
      <c r="BB31" s="610"/>
      <c r="BC31" s="610"/>
      <c r="BD31" s="610"/>
      <c r="BE31" s="610"/>
      <c r="BF31" s="611"/>
      <c r="BG31" s="670">
        <v>99.5</v>
      </c>
      <c r="BH31" s="667"/>
      <c r="BI31" s="667"/>
      <c r="BJ31" s="667"/>
      <c r="BK31" s="667"/>
      <c r="BL31" s="667"/>
      <c r="BM31" s="618">
        <v>98</v>
      </c>
      <c r="BN31" s="667"/>
      <c r="BO31" s="667"/>
      <c r="BP31" s="667"/>
      <c r="BQ31" s="668"/>
      <c r="BR31" s="670">
        <v>99.4</v>
      </c>
      <c r="BS31" s="667"/>
      <c r="BT31" s="667"/>
      <c r="BU31" s="667"/>
      <c r="BV31" s="667"/>
      <c r="BW31" s="667"/>
      <c r="BX31" s="618">
        <v>97.7</v>
      </c>
      <c r="BY31" s="667"/>
      <c r="BZ31" s="667"/>
      <c r="CA31" s="667"/>
      <c r="CB31" s="668"/>
      <c r="CD31" s="663"/>
      <c r="CE31" s="664"/>
      <c r="CF31" s="620" t="s">
        <v>314</v>
      </c>
      <c r="CG31" s="621"/>
      <c r="CH31" s="621"/>
      <c r="CI31" s="621"/>
      <c r="CJ31" s="621"/>
      <c r="CK31" s="621"/>
      <c r="CL31" s="621"/>
      <c r="CM31" s="621"/>
      <c r="CN31" s="621"/>
      <c r="CO31" s="621"/>
      <c r="CP31" s="621"/>
      <c r="CQ31" s="622"/>
      <c r="CR31" s="623">
        <v>778385</v>
      </c>
      <c r="CS31" s="644"/>
      <c r="CT31" s="644"/>
      <c r="CU31" s="644"/>
      <c r="CV31" s="644"/>
      <c r="CW31" s="644"/>
      <c r="CX31" s="644"/>
      <c r="CY31" s="645"/>
      <c r="CZ31" s="628">
        <v>0.3</v>
      </c>
      <c r="DA31" s="656"/>
      <c r="DB31" s="656"/>
      <c r="DC31" s="658"/>
      <c r="DD31" s="632">
        <v>771659</v>
      </c>
      <c r="DE31" s="644"/>
      <c r="DF31" s="644"/>
      <c r="DG31" s="644"/>
      <c r="DH31" s="644"/>
      <c r="DI31" s="644"/>
      <c r="DJ31" s="644"/>
      <c r="DK31" s="645"/>
      <c r="DL31" s="632">
        <v>771659</v>
      </c>
      <c r="DM31" s="644"/>
      <c r="DN31" s="644"/>
      <c r="DO31" s="644"/>
      <c r="DP31" s="644"/>
      <c r="DQ31" s="644"/>
      <c r="DR31" s="644"/>
      <c r="DS31" s="644"/>
      <c r="DT31" s="644"/>
      <c r="DU31" s="644"/>
      <c r="DV31" s="645"/>
      <c r="DW31" s="628">
        <v>0.7</v>
      </c>
      <c r="DX31" s="656"/>
      <c r="DY31" s="656"/>
      <c r="DZ31" s="656"/>
      <c r="EA31" s="656"/>
      <c r="EB31" s="656"/>
      <c r="EC31" s="657"/>
    </row>
    <row r="32" spans="2:133" ht="11.25" customHeight="1" x14ac:dyDescent="0.15">
      <c r="B32" s="620" t="s">
        <v>315</v>
      </c>
      <c r="C32" s="621"/>
      <c r="D32" s="621"/>
      <c r="E32" s="621"/>
      <c r="F32" s="621"/>
      <c r="G32" s="621"/>
      <c r="H32" s="621"/>
      <c r="I32" s="621"/>
      <c r="J32" s="621"/>
      <c r="K32" s="621"/>
      <c r="L32" s="621"/>
      <c r="M32" s="621"/>
      <c r="N32" s="621"/>
      <c r="O32" s="621"/>
      <c r="P32" s="621"/>
      <c r="Q32" s="622"/>
      <c r="R32" s="623">
        <v>13430084</v>
      </c>
      <c r="S32" s="624"/>
      <c r="T32" s="624"/>
      <c r="U32" s="624"/>
      <c r="V32" s="624"/>
      <c r="W32" s="624"/>
      <c r="X32" s="624"/>
      <c r="Y32" s="625"/>
      <c r="Z32" s="626">
        <v>5.5</v>
      </c>
      <c r="AA32" s="626"/>
      <c r="AB32" s="626"/>
      <c r="AC32" s="626"/>
      <c r="AD32" s="627" t="s">
        <v>185</v>
      </c>
      <c r="AE32" s="627"/>
      <c r="AF32" s="627"/>
      <c r="AG32" s="627"/>
      <c r="AH32" s="627"/>
      <c r="AI32" s="627"/>
      <c r="AJ32" s="627"/>
      <c r="AK32" s="627"/>
      <c r="AL32" s="628" t="s">
        <v>241</v>
      </c>
      <c r="AM32" s="629"/>
      <c r="AN32" s="629"/>
      <c r="AO32" s="630"/>
      <c r="AP32" s="673"/>
      <c r="AQ32" s="674"/>
      <c r="AR32" s="674"/>
      <c r="AS32" s="674"/>
      <c r="AT32" s="678"/>
      <c r="AU32" s="214" t="s">
        <v>316</v>
      </c>
      <c r="AX32" s="620" t="s">
        <v>317</v>
      </c>
      <c r="AY32" s="621"/>
      <c r="AZ32" s="621"/>
      <c r="BA32" s="621"/>
      <c r="BB32" s="621"/>
      <c r="BC32" s="621"/>
      <c r="BD32" s="621"/>
      <c r="BE32" s="621"/>
      <c r="BF32" s="622"/>
      <c r="BG32" s="680">
        <v>99.5</v>
      </c>
      <c r="BH32" s="644"/>
      <c r="BI32" s="644"/>
      <c r="BJ32" s="644"/>
      <c r="BK32" s="644"/>
      <c r="BL32" s="644"/>
      <c r="BM32" s="629">
        <v>97.9</v>
      </c>
      <c r="BN32" s="644"/>
      <c r="BO32" s="644"/>
      <c r="BP32" s="644"/>
      <c r="BQ32" s="669"/>
      <c r="BR32" s="680">
        <v>99.4</v>
      </c>
      <c r="BS32" s="644"/>
      <c r="BT32" s="644"/>
      <c r="BU32" s="644"/>
      <c r="BV32" s="644"/>
      <c r="BW32" s="644"/>
      <c r="BX32" s="629">
        <v>97.5</v>
      </c>
      <c r="BY32" s="644"/>
      <c r="BZ32" s="644"/>
      <c r="CA32" s="644"/>
      <c r="CB32" s="669"/>
      <c r="CD32" s="665"/>
      <c r="CE32" s="666"/>
      <c r="CF32" s="620" t="s">
        <v>318</v>
      </c>
      <c r="CG32" s="621"/>
      <c r="CH32" s="621"/>
      <c r="CI32" s="621"/>
      <c r="CJ32" s="621"/>
      <c r="CK32" s="621"/>
      <c r="CL32" s="621"/>
      <c r="CM32" s="621"/>
      <c r="CN32" s="621"/>
      <c r="CO32" s="621"/>
      <c r="CP32" s="621"/>
      <c r="CQ32" s="622"/>
      <c r="CR32" s="623">
        <v>8</v>
      </c>
      <c r="CS32" s="624"/>
      <c r="CT32" s="624"/>
      <c r="CU32" s="624"/>
      <c r="CV32" s="624"/>
      <c r="CW32" s="624"/>
      <c r="CX32" s="624"/>
      <c r="CY32" s="625"/>
      <c r="CZ32" s="628">
        <v>0</v>
      </c>
      <c r="DA32" s="656"/>
      <c r="DB32" s="656"/>
      <c r="DC32" s="658"/>
      <c r="DD32" s="632">
        <v>8</v>
      </c>
      <c r="DE32" s="624"/>
      <c r="DF32" s="624"/>
      <c r="DG32" s="624"/>
      <c r="DH32" s="624"/>
      <c r="DI32" s="624"/>
      <c r="DJ32" s="624"/>
      <c r="DK32" s="625"/>
      <c r="DL32" s="632">
        <v>8</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319</v>
      </c>
      <c r="C33" s="621"/>
      <c r="D33" s="621"/>
      <c r="E33" s="621"/>
      <c r="F33" s="621"/>
      <c r="G33" s="621"/>
      <c r="H33" s="621"/>
      <c r="I33" s="621"/>
      <c r="J33" s="621"/>
      <c r="K33" s="621"/>
      <c r="L33" s="621"/>
      <c r="M33" s="621"/>
      <c r="N33" s="621"/>
      <c r="O33" s="621"/>
      <c r="P33" s="621"/>
      <c r="Q33" s="622"/>
      <c r="R33" s="623">
        <v>410917</v>
      </c>
      <c r="S33" s="624"/>
      <c r="T33" s="624"/>
      <c r="U33" s="624"/>
      <c r="V33" s="624"/>
      <c r="W33" s="624"/>
      <c r="X33" s="624"/>
      <c r="Y33" s="625"/>
      <c r="Z33" s="626">
        <v>0.2</v>
      </c>
      <c r="AA33" s="626"/>
      <c r="AB33" s="626"/>
      <c r="AC33" s="626"/>
      <c r="AD33" s="627" t="s">
        <v>130</v>
      </c>
      <c r="AE33" s="627"/>
      <c r="AF33" s="627"/>
      <c r="AG33" s="627"/>
      <c r="AH33" s="627"/>
      <c r="AI33" s="627"/>
      <c r="AJ33" s="627"/>
      <c r="AK33" s="627"/>
      <c r="AL33" s="628" t="s">
        <v>130</v>
      </c>
      <c r="AM33" s="629"/>
      <c r="AN33" s="629"/>
      <c r="AO33" s="630"/>
      <c r="AP33" s="675"/>
      <c r="AQ33" s="676"/>
      <c r="AR33" s="676"/>
      <c r="AS33" s="676"/>
      <c r="AT33" s="679"/>
      <c r="AU33" s="219"/>
      <c r="AV33" s="219"/>
      <c r="AW33" s="219"/>
      <c r="AX33" s="646" t="s">
        <v>320</v>
      </c>
      <c r="AY33" s="647"/>
      <c r="AZ33" s="647"/>
      <c r="BA33" s="647"/>
      <c r="BB33" s="647"/>
      <c r="BC33" s="647"/>
      <c r="BD33" s="647"/>
      <c r="BE33" s="647"/>
      <c r="BF33" s="648"/>
      <c r="BG33" s="681">
        <v>99.4</v>
      </c>
      <c r="BH33" s="682"/>
      <c r="BI33" s="682"/>
      <c r="BJ33" s="682"/>
      <c r="BK33" s="682"/>
      <c r="BL33" s="682"/>
      <c r="BM33" s="683">
        <v>97.9</v>
      </c>
      <c r="BN33" s="682"/>
      <c r="BO33" s="682"/>
      <c r="BP33" s="682"/>
      <c r="BQ33" s="684"/>
      <c r="BR33" s="681">
        <v>99.4</v>
      </c>
      <c r="BS33" s="682"/>
      <c r="BT33" s="682"/>
      <c r="BU33" s="682"/>
      <c r="BV33" s="682"/>
      <c r="BW33" s="682"/>
      <c r="BX33" s="683">
        <v>97.6</v>
      </c>
      <c r="BY33" s="682"/>
      <c r="BZ33" s="682"/>
      <c r="CA33" s="682"/>
      <c r="CB33" s="684"/>
      <c r="CD33" s="620" t="s">
        <v>321</v>
      </c>
      <c r="CE33" s="621"/>
      <c r="CF33" s="621"/>
      <c r="CG33" s="621"/>
      <c r="CH33" s="621"/>
      <c r="CI33" s="621"/>
      <c r="CJ33" s="621"/>
      <c r="CK33" s="621"/>
      <c r="CL33" s="621"/>
      <c r="CM33" s="621"/>
      <c r="CN33" s="621"/>
      <c r="CO33" s="621"/>
      <c r="CP33" s="621"/>
      <c r="CQ33" s="622"/>
      <c r="CR33" s="623">
        <v>103780539</v>
      </c>
      <c r="CS33" s="644"/>
      <c r="CT33" s="644"/>
      <c r="CU33" s="644"/>
      <c r="CV33" s="644"/>
      <c r="CW33" s="644"/>
      <c r="CX33" s="644"/>
      <c r="CY33" s="645"/>
      <c r="CZ33" s="628">
        <v>43.7</v>
      </c>
      <c r="DA33" s="656"/>
      <c r="DB33" s="656"/>
      <c r="DC33" s="658"/>
      <c r="DD33" s="632">
        <v>56271839</v>
      </c>
      <c r="DE33" s="644"/>
      <c r="DF33" s="644"/>
      <c r="DG33" s="644"/>
      <c r="DH33" s="644"/>
      <c r="DI33" s="644"/>
      <c r="DJ33" s="644"/>
      <c r="DK33" s="645"/>
      <c r="DL33" s="632">
        <v>41558574</v>
      </c>
      <c r="DM33" s="644"/>
      <c r="DN33" s="644"/>
      <c r="DO33" s="644"/>
      <c r="DP33" s="644"/>
      <c r="DQ33" s="644"/>
      <c r="DR33" s="644"/>
      <c r="DS33" s="644"/>
      <c r="DT33" s="644"/>
      <c r="DU33" s="644"/>
      <c r="DV33" s="645"/>
      <c r="DW33" s="628">
        <v>38.5</v>
      </c>
      <c r="DX33" s="656"/>
      <c r="DY33" s="656"/>
      <c r="DZ33" s="656"/>
      <c r="EA33" s="656"/>
      <c r="EB33" s="656"/>
      <c r="EC33" s="657"/>
    </row>
    <row r="34" spans="2:133" ht="11.25" customHeight="1" x14ac:dyDescent="0.15">
      <c r="B34" s="620" t="s">
        <v>322</v>
      </c>
      <c r="C34" s="621"/>
      <c r="D34" s="621"/>
      <c r="E34" s="621"/>
      <c r="F34" s="621"/>
      <c r="G34" s="621"/>
      <c r="H34" s="621"/>
      <c r="I34" s="621"/>
      <c r="J34" s="621"/>
      <c r="K34" s="621"/>
      <c r="L34" s="621"/>
      <c r="M34" s="621"/>
      <c r="N34" s="621"/>
      <c r="O34" s="621"/>
      <c r="P34" s="621"/>
      <c r="Q34" s="622"/>
      <c r="R34" s="623">
        <v>1027136</v>
      </c>
      <c r="S34" s="624"/>
      <c r="T34" s="624"/>
      <c r="U34" s="624"/>
      <c r="V34" s="624"/>
      <c r="W34" s="624"/>
      <c r="X34" s="624"/>
      <c r="Y34" s="625"/>
      <c r="Z34" s="626">
        <v>0.4</v>
      </c>
      <c r="AA34" s="626"/>
      <c r="AB34" s="626"/>
      <c r="AC34" s="626"/>
      <c r="AD34" s="627" t="s">
        <v>185</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33000365</v>
      </c>
      <c r="CS34" s="624"/>
      <c r="CT34" s="624"/>
      <c r="CU34" s="624"/>
      <c r="CV34" s="624"/>
      <c r="CW34" s="624"/>
      <c r="CX34" s="624"/>
      <c r="CY34" s="625"/>
      <c r="CZ34" s="628">
        <v>13.9</v>
      </c>
      <c r="DA34" s="656"/>
      <c r="DB34" s="656"/>
      <c r="DC34" s="658"/>
      <c r="DD34" s="632">
        <v>22951184</v>
      </c>
      <c r="DE34" s="624"/>
      <c r="DF34" s="624"/>
      <c r="DG34" s="624"/>
      <c r="DH34" s="624"/>
      <c r="DI34" s="624"/>
      <c r="DJ34" s="624"/>
      <c r="DK34" s="625"/>
      <c r="DL34" s="632">
        <v>18232737</v>
      </c>
      <c r="DM34" s="624"/>
      <c r="DN34" s="624"/>
      <c r="DO34" s="624"/>
      <c r="DP34" s="624"/>
      <c r="DQ34" s="624"/>
      <c r="DR34" s="624"/>
      <c r="DS34" s="624"/>
      <c r="DT34" s="624"/>
      <c r="DU34" s="624"/>
      <c r="DV34" s="625"/>
      <c r="DW34" s="628">
        <v>16.899999999999999</v>
      </c>
      <c r="DX34" s="656"/>
      <c r="DY34" s="656"/>
      <c r="DZ34" s="656"/>
      <c r="EA34" s="656"/>
      <c r="EB34" s="656"/>
      <c r="EC34" s="657"/>
    </row>
    <row r="35" spans="2:133" ht="11.25" customHeight="1" x14ac:dyDescent="0.15">
      <c r="B35" s="620" t="s">
        <v>324</v>
      </c>
      <c r="C35" s="621"/>
      <c r="D35" s="621"/>
      <c r="E35" s="621"/>
      <c r="F35" s="621"/>
      <c r="G35" s="621"/>
      <c r="H35" s="621"/>
      <c r="I35" s="621"/>
      <c r="J35" s="621"/>
      <c r="K35" s="621"/>
      <c r="L35" s="621"/>
      <c r="M35" s="621"/>
      <c r="N35" s="621"/>
      <c r="O35" s="621"/>
      <c r="P35" s="621"/>
      <c r="Q35" s="622"/>
      <c r="R35" s="623">
        <v>31291901</v>
      </c>
      <c r="S35" s="624"/>
      <c r="T35" s="624"/>
      <c r="U35" s="624"/>
      <c r="V35" s="624"/>
      <c r="W35" s="624"/>
      <c r="X35" s="624"/>
      <c r="Y35" s="625"/>
      <c r="Z35" s="626">
        <v>12.8</v>
      </c>
      <c r="AA35" s="626"/>
      <c r="AB35" s="626"/>
      <c r="AC35" s="626"/>
      <c r="AD35" s="627" t="s">
        <v>185</v>
      </c>
      <c r="AE35" s="627"/>
      <c r="AF35" s="627"/>
      <c r="AG35" s="627"/>
      <c r="AH35" s="627"/>
      <c r="AI35" s="627"/>
      <c r="AJ35" s="627"/>
      <c r="AK35" s="627"/>
      <c r="AL35" s="628" t="s">
        <v>241</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2172295</v>
      </c>
      <c r="CS35" s="644"/>
      <c r="CT35" s="644"/>
      <c r="CU35" s="644"/>
      <c r="CV35" s="644"/>
      <c r="CW35" s="644"/>
      <c r="CX35" s="644"/>
      <c r="CY35" s="645"/>
      <c r="CZ35" s="628">
        <v>0.9</v>
      </c>
      <c r="DA35" s="656"/>
      <c r="DB35" s="656"/>
      <c r="DC35" s="658"/>
      <c r="DD35" s="632">
        <v>1170426</v>
      </c>
      <c r="DE35" s="644"/>
      <c r="DF35" s="644"/>
      <c r="DG35" s="644"/>
      <c r="DH35" s="644"/>
      <c r="DI35" s="644"/>
      <c r="DJ35" s="644"/>
      <c r="DK35" s="645"/>
      <c r="DL35" s="632">
        <v>808293</v>
      </c>
      <c r="DM35" s="644"/>
      <c r="DN35" s="644"/>
      <c r="DO35" s="644"/>
      <c r="DP35" s="644"/>
      <c r="DQ35" s="644"/>
      <c r="DR35" s="644"/>
      <c r="DS35" s="644"/>
      <c r="DT35" s="644"/>
      <c r="DU35" s="644"/>
      <c r="DV35" s="645"/>
      <c r="DW35" s="628">
        <v>0.7</v>
      </c>
      <c r="DX35" s="656"/>
      <c r="DY35" s="656"/>
      <c r="DZ35" s="656"/>
      <c r="EA35" s="656"/>
      <c r="EB35" s="656"/>
      <c r="EC35" s="657"/>
    </row>
    <row r="36" spans="2:133" ht="11.25" customHeight="1" x14ac:dyDescent="0.15">
      <c r="B36" s="620" t="s">
        <v>328</v>
      </c>
      <c r="C36" s="621"/>
      <c r="D36" s="621"/>
      <c r="E36" s="621"/>
      <c r="F36" s="621"/>
      <c r="G36" s="621"/>
      <c r="H36" s="621"/>
      <c r="I36" s="621"/>
      <c r="J36" s="621"/>
      <c r="K36" s="621"/>
      <c r="L36" s="621"/>
      <c r="M36" s="621"/>
      <c r="N36" s="621"/>
      <c r="O36" s="621"/>
      <c r="P36" s="621"/>
      <c r="Q36" s="622"/>
      <c r="R36" s="623">
        <v>8472322</v>
      </c>
      <c r="S36" s="624"/>
      <c r="T36" s="624"/>
      <c r="U36" s="624"/>
      <c r="V36" s="624"/>
      <c r="W36" s="624"/>
      <c r="X36" s="624"/>
      <c r="Y36" s="625"/>
      <c r="Z36" s="626">
        <v>3.5</v>
      </c>
      <c r="AA36" s="626"/>
      <c r="AB36" s="626"/>
      <c r="AC36" s="626"/>
      <c r="AD36" s="627" t="s">
        <v>185</v>
      </c>
      <c r="AE36" s="627"/>
      <c r="AF36" s="627"/>
      <c r="AG36" s="627"/>
      <c r="AH36" s="627"/>
      <c r="AI36" s="627"/>
      <c r="AJ36" s="627"/>
      <c r="AK36" s="627"/>
      <c r="AL36" s="628" t="s">
        <v>130</v>
      </c>
      <c r="AM36" s="629"/>
      <c r="AN36" s="629"/>
      <c r="AO36" s="630"/>
      <c r="AP36" s="222"/>
      <c r="AQ36" s="689" t="s">
        <v>329</v>
      </c>
      <c r="AR36" s="690"/>
      <c r="AS36" s="690"/>
      <c r="AT36" s="690"/>
      <c r="AU36" s="690"/>
      <c r="AV36" s="690"/>
      <c r="AW36" s="690"/>
      <c r="AX36" s="690"/>
      <c r="AY36" s="691"/>
      <c r="AZ36" s="612">
        <v>31902976</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91370</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29708243</v>
      </c>
      <c r="CS36" s="624"/>
      <c r="CT36" s="624"/>
      <c r="CU36" s="624"/>
      <c r="CV36" s="624"/>
      <c r="CW36" s="624"/>
      <c r="CX36" s="624"/>
      <c r="CY36" s="625"/>
      <c r="CZ36" s="628">
        <v>12.5</v>
      </c>
      <c r="DA36" s="656"/>
      <c r="DB36" s="656"/>
      <c r="DC36" s="658"/>
      <c r="DD36" s="632">
        <v>17354367</v>
      </c>
      <c r="DE36" s="624"/>
      <c r="DF36" s="624"/>
      <c r="DG36" s="624"/>
      <c r="DH36" s="624"/>
      <c r="DI36" s="624"/>
      <c r="DJ36" s="624"/>
      <c r="DK36" s="625"/>
      <c r="DL36" s="632">
        <v>10281227</v>
      </c>
      <c r="DM36" s="624"/>
      <c r="DN36" s="624"/>
      <c r="DO36" s="624"/>
      <c r="DP36" s="624"/>
      <c r="DQ36" s="624"/>
      <c r="DR36" s="624"/>
      <c r="DS36" s="624"/>
      <c r="DT36" s="624"/>
      <c r="DU36" s="624"/>
      <c r="DV36" s="625"/>
      <c r="DW36" s="628">
        <v>9.5</v>
      </c>
      <c r="DX36" s="656"/>
      <c r="DY36" s="656"/>
      <c r="DZ36" s="656"/>
      <c r="EA36" s="656"/>
      <c r="EB36" s="656"/>
      <c r="EC36" s="657"/>
    </row>
    <row r="37" spans="2:133" ht="11.25" customHeight="1" x14ac:dyDescent="0.15">
      <c r="B37" s="620" t="s">
        <v>332</v>
      </c>
      <c r="C37" s="621"/>
      <c r="D37" s="621"/>
      <c r="E37" s="621"/>
      <c r="F37" s="621"/>
      <c r="G37" s="621"/>
      <c r="H37" s="621"/>
      <c r="I37" s="621"/>
      <c r="J37" s="621"/>
      <c r="K37" s="621"/>
      <c r="L37" s="621"/>
      <c r="M37" s="621"/>
      <c r="N37" s="621"/>
      <c r="O37" s="621"/>
      <c r="P37" s="621"/>
      <c r="Q37" s="622"/>
      <c r="R37" s="623">
        <v>4359170</v>
      </c>
      <c r="S37" s="624"/>
      <c r="T37" s="624"/>
      <c r="U37" s="624"/>
      <c r="V37" s="624"/>
      <c r="W37" s="624"/>
      <c r="X37" s="624"/>
      <c r="Y37" s="625"/>
      <c r="Z37" s="626">
        <v>1.8</v>
      </c>
      <c r="AA37" s="626"/>
      <c r="AB37" s="626"/>
      <c r="AC37" s="626"/>
      <c r="AD37" s="627">
        <v>412</v>
      </c>
      <c r="AE37" s="627"/>
      <c r="AF37" s="627"/>
      <c r="AG37" s="627"/>
      <c r="AH37" s="627"/>
      <c r="AI37" s="627"/>
      <c r="AJ37" s="627"/>
      <c r="AK37" s="627"/>
      <c r="AL37" s="628">
        <v>0</v>
      </c>
      <c r="AM37" s="629"/>
      <c r="AN37" s="629"/>
      <c r="AO37" s="630"/>
      <c r="AQ37" s="686" t="s">
        <v>333</v>
      </c>
      <c r="AR37" s="687"/>
      <c r="AS37" s="687"/>
      <c r="AT37" s="687"/>
      <c r="AU37" s="687"/>
      <c r="AV37" s="687"/>
      <c r="AW37" s="687"/>
      <c r="AX37" s="687"/>
      <c r="AY37" s="688"/>
      <c r="AZ37" s="623">
        <v>8373834</v>
      </c>
      <c r="BA37" s="624"/>
      <c r="BB37" s="624"/>
      <c r="BC37" s="624"/>
      <c r="BD37" s="644"/>
      <c r="BE37" s="644"/>
      <c r="BF37" s="669"/>
      <c r="BG37" s="620" t="s">
        <v>334</v>
      </c>
      <c r="BH37" s="621"/>
      <c r="BI37" s="621"/>
      <c r="BJ37" s="621"/>
      <c r="BK37" s="621"/>
      <c r="BL37" s="621"/>
      <c r="BM37" s="621"/>
      <c r="BN37" s="621"/>
      <c r="BO37" s="621"/>
      <c r="BP37" s="621"/>
      <c r="BQ37" s="621"/>
      <c r="BR37" s="621"/>
      <c r="BS37" s="621"/>
      <c r="BT37" s="621"/>
      <c r="BU37" s="622"/>
      <c r="BV37" s="623">
        <v>-579149</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25988</v>
      </c>
      <c r="CS37" s="644"/>
      <c r="CT37" s="644"/>
      <c r="CU37" s="644"/>
      <c r="CV37" s="644"/>
      <c r="CW37" s="644"/>
      <c r="CX37" s="644"/>
      <c r="CY37" s="645"/>
      <c r="CZ37" s="628">
        <v>0</v>
      </c>
      <c r="DA37" s="656"/>
      <c r="DB37" s="656"/>
      <c r="DC37" s="658"/>
      <c r="DD37" s="632">
        <v>25988</v>
      </c>
      <c r="DE37" s="644"/>
      <c r="DF37" s="644"/>
      <c r="DG37" s="644"/>
      <c r="DH37" s="644"/>
      <c r="DI37" s="644"/>
      <c r="DJ37" s="644"/>
      <c r="DK37" s="645"/>
      <c r="DL37" s="632">
        <v>20385</v>
      </c>
      <c r="DM37" s="644"/>
      <c r="DN37" s="644"/>
      <c r="DO37" s="644"/>
      <c r="DP37" s="644"/>
      <c r="DQ37" s="644"/>
      <c r="DR37" s="644"/>
      <c r="DS37" s="644"/>
      <c r="DT37" s="644"/>
      <c r="DU37" s="644"/>
      <c r="DV37" s="645"/>
      <c r="DW37" s="628">
        <v>0</v>
      </c>
      <c r="DX37" s="656"/>
      <c r="DY37" s="656"/>
      <c r="DZ37" s="656"/>
      <c r="EA37" s="656"/>
      <c r="EB37" s="656"/>
      <c r="EC37" s="657"/>
    </row>
    <row r="38" spans="2:133" ht="11.25" customHeight="1" x14ac:dyDescent="0.15">
      <c r="B38" s="620" t="s">
        <v>336</v>
      </c>
      <c r="C38" s="621"/>
      <c r="D38" s="621"/>
      <c r="E38" s="621"/>
      <c r="F38" s="621"/>
      <c r="G38" s="621"/>
      <c r="H38" s="621"/>
      <c r="I38" s="621"/>
      <c r="J38" s="621"/>
      <c r="K38" s="621"/>
      <c r="L38" s="621"/>
      <c r="M38" s="621"/>
      <c r="N38" s="621"/>
      <c r="O38" s="621"/>
      <c r="P38" s="621"/>
      <c r="Q38" s="622"/>
      <c r="R38" s="623">
        <v>21098400</v>
      </c>
      <c r="S38" s="624"/>
      <c r="T38" s="624"/>
      <c r="U38" s="624"/>
      <c r="V38" s="624"/>
      <c r="W38" s="624"/>
      <c r="X38" s="624"/>
      <c r="Y38" s="625"/>
      <c r="Z38" s="626">
        <v>8.6999999999999993</v>
      </c>
      <c r="AA38" s="626"/>
      <c r="AB38" s="626"/>
      <c r="AC38" s="626"/>
      <c r="AD38" s="627" t="s">
        <v>185</v>
      </c>
      <c r="AE38" s="627"/>
      <c r="AF38" s="627"/>
      <c r="AG38" s="627"/>
      <c r="AH38" s="627"/>
      <c r="AI38" s="627"/>
      <c r="AJ38" s="627"/>
      <c r="AK38" s="627"/>
      <c r="AL38" s="628" t="s">
        <v>130</v>
      </c>
      <c r="AM38" s="629"/>
      <c r="AN38" s="629"/>
      <c r="AO38" s="630"/>
      <c r="AQ38" s="686" t="s">
        <v>337</v>
      </c>
      <c r="AR38" s="687"/>
      <c r="AS38" s="687"/>
      <c r="AT38" s="687"/>
      <c r="AU38" s="687"/>
      <c r="AV38" s="687"/>
      <c r="AW38" s="687"/>
      <c r="AX38" s="687"/>
      <c r="AY38" s="688"/>
      <c r="AZ38" s="623">
        <v>6584668</v>
      </c>
      <c r="BA38" s="624"/>
      <c r="BB38" s="624"/>
      <c r="BC38" s="624"/>
      <c r="BD38" s="644"/>
      <c r="BE38" s="644"/>
      <c r="BF38" s="669"/>
      <c r="BG38" s="620" t="s">
        <v>338</v>
      </c>
      <c r="BH38" s="621"/>
      <c r="BI38" s="621"/>
      <c r="BJ38" s="621"/>
      <c r="BK38" s="621"/>
      <c r="BL38" s="621"/>
      <c r="BM38" s="621"/>
      <c r="BN38" s="621"/>
      <c r="BO38" s="621"/>
      <c r="BP38" s="621"/>
      <c r="BQ38" s="621"/>
      <c r="BR38" s="621"/>
      <c r="BS38" s="621"/>
      <c r="BT38" s="621"/>
      <c r="BU38" s="622"/>
      <c r="BV38" s="623">
        <v>53628</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16010437</v>
      </c>
      <c r="CS38" s="624"/>
      <c r="CT38" s="624"/>
      <c r="CU38" s="624"/>
      <c r="CV38" s="624"/>
      <c r="CW38" s="624"/>
      <c r="CX38" s="624"/>
      <c r="CY38" s="625"/>
      <c r="CZ38" s="628">
        <v>6.7</v>
      </c>
      <c r="DA38" s="656"/>
      <c r="DB38" s="656"/>
      <c r="DC38" s="658"/>
      <c r="DD38" s="632">
        <v>13105477</v>
      </c>
      <c r="DE38" s="624"/>
      <c r="DF38" s="624"/>
      <c r="DG38" s="624"/>
      <c r="DH38" s="624"/>
      <c r="DI38" s="624"/>
      <c r="DJ38" s="624"/>
      <c r="DK38" s="625"/>
      <c r="DL38" s="632">
        <v>12232013</v>
      </c>
      <c r="DM38" s="624"/>
      <c r="DN38" s="624"/>
      <c r="DO38" s="624"/>
      <c r="DP38" s="624"/>
      <c r="DQ38" s="624"/>
      <c r="DR38" s="624"/>
      <c r="DS38" s="624"/>
      <c r="DT38" s="624"/>
      <c r="DU38" s="624"/>
      <c r="DV38" s="625"/>
      <c r="DW38" s="628">
        <v>11.3</v>
      </c>
      <c r="DX38" s="656"/>
      <c r="DY38" s="656"/>
      <c r="DZ38" s="656"/>
      <c r="EA38" s="656"/>
      <c r="EB38" s="656"/>
      <c r="EC38" s="657"/>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185</v>
      </c>
      <c r="AA39" s="626"/>
      <c r="AB39" s="626"/>
      <c r="AC39" s="626"/>
      <c r="AD39" s="627" t="s">
        <v>130</v>
      </c>
      <c r="AE39" s="627"/>
      <c r="AF39" s="627"/>
      <c r="AG39" s="627"/>
      <c r="AH39" s="627"/>
      <c r="AI39" s="627"/>
      <c r="AJ39" s="627"/>
      <c r="AK39" s="627"/>
      <c r="AL39" s="628" t="s">
        <v>130</v>
      </c>
      <c r="AM39" s="629"/>
      <c r="AN39" s="629"/>
      <c r="AO39" s="630"/>
      <c r="AQ39" s="686" t="s">
        <v>341</v>
      </c>
      <c r="AR39" s="687"/>
      <c r="AS39" s="687"/>
      <c r="AT39" s="687"/>
      <c r="AU39" s="687"/>
      <c r="AV39" s="687"/>
      <c r="AW39" s="687"/>
      <c r="AX39" s="687"/>
      <c r="AY39" s="688"/>
      <c r="AZ39" s="623">
        <v>587415</v>
      </c>
      <c r="BA39" s="624"/>
      <c r="BB39" s="624"/>
      <c r="BC39" s="624"/>
      <c r="BD39" s="644"/>
      <c r="BE39" s="644"/>
      <c r="BF39" s="669"/>
      <c r="BG39" s="620" t="s">
        <v>342</v>
      </c>
      <c r="BH39" s="621"/>
      <c r="BI39" s="621"/>
      <c r="BJ39" s="621"/>
      <c r="BK39" s="621"/>
      <c r="BL39" s="621"/>
      <c r="BM39" s="621"/>
      <c r="BN39" s="621"/>
      <c r="BO39" s="621"/>
      <c r="BP39" s="621"/>
      <c r="BQ39" s="621"/>
      <c r="BR39" s="621"/>
      <c r="BS39" s="621"/>
      <c r="BT39" s="621"/>
      <c r="BU39" s="622"/>
      <c r="BV39" s="623">
        <v>77435</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21280236</v>
      </c>
      <c r="CS39" s="644"/>
      <c r="CT39" s="644"/>
      <c r="CU39" s="644"/>
      <c r="CV39" s="644"/>
      <c r="CW39" s="644"/>
      <c r="CX39" s="644"/>
      <c r="CY39" s="645"/>
      <c r="CZ39" s="628">
        <v>9</v>
      </c>
      <c r="DA39" s="656"/>
      <c r="DB39" s="656"/>
      <c r="DC39" s="658"/>
      <c r="DD39" s="632">
        <v>329073</v>
      </c>
      <c r="DE39" s="644"/>
      <c r="DF39" s="644"/>
      <c r="DG39" s="644"/>
      <c r="DH39" s="644"/>
      <c r="DI39" s="644"/>
      <c r="DJ39" s="644"/>
      <c r="DK39" s="645"/>
      <c r="DL39" s="632" t="s">
        <v>241</v>
      </c>
      <c r="DM39" s="644"/>
      <c r="DN39" s="644"/>
      <c r="DO39" s="644"/>
      <c r="DP39" s="644"/>
      <c r="DQ39" s="644"/>
      <c r="DR39" s="644"/>
      <c r="DS39" s="644"/>
      <c r="DT39" s="644"/>
      <c r="DU39" s="644"/>
      <c r="DV39" s="645"/>
      <c r="DW39" s="628" t="s">
        <v>130</v>
      </c>
      <c r="DX39" s="656"/>
      <c r="DY39" s="656"/>
      <c r="DZ39" s="656"/>
      <c r="EA39" s="656"/>
      <c r="EB39" s="656"/>
      <c r="EC39" s="657"/>
    </row>
    <row r="40" spans="2:133" ht="11.25" customHeight="1" x14ac:dyDescent="0.15">
      <c r="B40" s="620" t="s">
        <v>344</v>
      </c>
      <c r="C40" s="621"/>
      <c r="D40" s="621"/>
      <c r="E40" s="621"/>
      <c r="F40" s="621"/>
      <c r="G40" s="621"/>
      <c r="H40" s="621"/>
      <c r="I40" s="621"/>
      <c r="J40" s="621"/>
      <c r="K40" s="621"/>
      <c r="L40" s="621"/>
      <c r="M40" s="621"/>
      <c r="N40" s="621"/>
      <c r="O40" s="621"/>
      <c r="P40" s="621"/>
      <c r="Q40" s="622"/>
      <c r="R40" s="623">
        <v>3702000</v>
      </c>
      <c r="S40" s="624"/>
      <c r="T40" s="624"/>
      <c r="U40" s="624"/>
      <c r="V40" s="624"/>
      <c r="W40" s="624"/>
      <c r="X40" s="624"/>
      <c r="Y40" s="625"/>
      <c r="Z40" s="626">
        <v>1.5</v>
      </c>
      <c r="AA40" s="626"/>
      <c r="AB40" s="626"/>
      <c r="AC40" s="626"/>
      <c r="AD40" s="627" t="s">
        <v>241</v>
      </c>
      <c r="AE40" s="627"/>
      <c r="AF40" s="627"/>
      <c r="AG40" s="627"/>
      <c r="AH40" s="627"/>
      <c r="AI40" s="627"/>
      <c r="AJ40" s="627"/>
      <c r="AK40" s="627"/>
      <c r="AL40" s="628" t="s">
        <v>241</v>
      </c>
      <c r="AM40" s="629"/>
      <c r="AN40" s="629"/>
      <c r="AO40" s="630"/>
      <c r="AQ40" s="686" t="s">
        <v>345</v>
      </c>
      <c r="AR40" s="687"/>
      <c r="AS40" s="687"/>
      <c r="AT40" s="687"/>
      <c r="AU40" s="687"/>
      <c r="AV40" s="687"/>
      <c r="AW40" s="687"/>
      <c r="AX40" s="687"/>
      <c r="AY40" s="688"/>
      <c r="AZ40" s="623">
        <v>321561</v>
      </c>
      <c r="BA40" s="624"/>
      <c r="BB40" s="624"/>
      <c r="BC40" s="624"/>
      <c r="BD40" s="644"/>
      <c r="BE40" s="644"/>
      <c r="BF40" s="669"/>
      <c r="BG40" s="673" t="s">
        <v>346</v>
      </c>
      <c r="BH40" s="674"/>
      <c r="BI40" s="674"/>
      <c r="BJ40" s="674"/>
      <c r="BK40" s="674"/>
      <c r="BL40" s="223"/>
      <c r="BM40" s="621" t="s">
        <v>347</v>
      </c>
      <c r="BN40" s="621"/>
      <c r="BO40" s="621"/>
      <c r="BP40" s="621"/>
      <c r="BQ40" s="621"/>
      <c r="BR40" s="621"/>
      <c r="BS40" s="621"/>
      <c r="BT40" s="621"/>
      <c r="BU40" s="622"/>
      <c r="BV40" s="623">
        <v>104</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1608963</v>
      </c>
      <c r="CS40" s="624"/>
      <c r="CT40" s="624"/>
      <c r="CU40" s="624"/>
      <c r="CV40" s="624"/>
      <c r="CW40" s="624"/>
      <c r="CX40" s="624"/>
      <c r="CY40" s="625"/>
      <c r="CZ40" s="628">
        <v>0.7</v>
      </c>
      <c r="DA40" s="656"/>
      <c r="DB40" s="656"/>
      <c r="DC40" s="658"/>
      <c r="DD40" s="632">
        <v>1361312</v>
      </c>
      <c r="DE40" s="624"/>
      <c r="DF40" s="624"/>
      <c r="DG40" s="624"/>
      <c r="DH40" s="624"/>
      <c r="DI40" s="624"/>
      <c r="DJ40" s="624"/>
      <c r="DK40" s="625"/>
      <c r="DL40" s="632">
        <v>4304</v>
      </c>
      <c r="DM40" s="624"/>
      <c r="DN40" s="624"/>
      <c r="DO40" s="624"/>
      <c r="DP40" s="624"/>
      <c r="DQ40" s="624"/>
      <c r="DR40" s="624"/>
      <c r="DS40" s="624"/>
      <c r="DT40" s="624"/>
      <c r="DU40" s="624"/>
      <c r="DV40" s="625"/>
      <c r="DW40" s="628">
        <v>0</v>
      </c>
      <c r="DX40" s="656"/>
      <c r="DY40" s="656"/>
      <c r="DZ40" s="656"/>
      <c r="EA40" s="656"/>
      <c r="EB40" s="656"/>
      <c r="EC40" s="657"/>
    </row>
    <row r="41" spans="2:133" ht="11.25" customHeight="1" x14ac:dyDescent="0.15">
      <c r="B41" s="646" t="s">
        <v>349</v>
      </c>
      <c r="C41" s="647"/>
      <c r="D41" s="647"/>
      <c r="E41" s="647"/>
      <c r="F41" s="647"/>
      <c r="G41" s="647"/>
      <c r="H41" s="647"/>
      <c r="I41" s="647"/>
      <c r="J41" s="647"/>
      <c r="K41" s="647"/>
      <c r="L41" s="647"/>
      <c r="M41" s="647"/>
      <c r="N41" s="647"/>
      <c r="O41" s="647"/>
      <c r="P41" s="647"/>
      <c r="Q41" s="648"/>
      <c r="R41" s="695">
        <v>243774504</v>
      </c>
      <c r="S41" s="696"/>
      <c r="T41" s="696"/>
      <c r="U41" s="696"/>
      <c r="V41" s="696"/>
      <c r="W41" s="696"/>
      <c r="X41" s="696"/>
      <c r="Y41" s="700"/>
      <c r="Z41" s="701">
        <v>100</v>
      </c>
      <c r="AA41" s="701"/>
      <c r="AB41" s="701"/>
      <c r="AC41" s="701"/>
      <c r="AD41" s="702">
        <v>104268897</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3404676</v>
      </c>
      <c r="BA41" s="624"/>
      <c r="BB41" s="624"/>
      <c r="BC41" s="624"/>
      <c r="BD41" s="644"/>
      <c r="BE41" s="644"/>
      <c r="BF41" s="669"/>
      <c r="BG41" s="673"/>
      <c r="BH41" s="674"/>
      <c r="BI41" s="674"/>
      <c r="BJ41" s="674"/>
      <c r="BK41" s="674"/>
      <c r="BL41" s="223"/>
      <c r="BM41" s="621" t="s">
        <v>351</v>
      </c>
      <c r="BN41" s="621"/>
      <c r="BO41" s="621"/>
      <c r="BP41" s="621"/>
      <c r="BQ41" s="621"/>
      <c r="BR41" s="621"/>
      <c r="BS41" s="621"/>
      <c r="BT41" s="621"/>
      <c r="BU41" s="622"/>
      <c r="BV41" s="623" t="s">
        <v>241</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241</v>
      </c>
      <c r="CS41" s="644"/>
      <c r="CT41" s="644"/>
      <c r="CU41" s="644"/>
      <c r="CV41" s="644"/>
      <c r="CW41" s="644"/>
      <c r="CX41" s="644"/>
      <c r="CY41" s="645"/>
      <c r="CZ41" s="628" t="s">
        <v>241</v>
      </c>
      <c r="DA41" s="656"/>
      <c r="DB41" s="656"/>
      <c r="DC41" s="658"/>
      <c r="DD41" s="632" t="s">
        <v>130</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353</v>
      </c>
      <c r="AR42" s="693"/>
      <c r="AS42" s="693"/>
      <c r="AT42" s="693"/>
      <c r="AU42" s="693"/>
      <c r="AV42" s="693"/>
      <c r="AW42" s="693"/>
      <c r="AX42" s="693"/>
      <c r="AY42" s="694"/>
      <c r="AZ42" s="695">
        <v>12630822</v>
      </c>
      <c r="BA42" s="696"/>
      <c r="BB42" s="696"/>
      <c r="BC42" s="696"/>
      <c r="BD42" s="682"/>
      <c r="BE42" s="682"/>
      <c r="BF42" s="684"/>
      <c r="BG42" s="675"/>
      <c r="BH42" s="676"/>
      <c r="BI42" s="676"/>
      <c r="BJ42" s="676"/>
      <c r="BK42" s="676"/>
      <c r="BL42" s="224"/>
      <c r="BM42" s="647" t="s">
        <v>354</v>
      </c>
      <c r="BN42" s="647"/>
      <c r="BO42" s="647"/>
      <c r="BP42" s="647"/>
      <c r="BQ42" s="647"/>
      <c r="BR42" s="647"/>
      <c r="BS42" s="647"/>
      <c r="BT42" s="647"/>
      <c r="BU42" s="648"/>
      <c r="BV42" s="695">
        <v>398</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36457112</v>
      </c>
      <c r="CS42" s="644"/>
      <c r="CT42" s="644"/>
      <c r="CU42" s="644"/>
      <c r="CV42" s="644"/>
      <c r="CW42" s="644"/>
      <c r="CX42" s="644"/>
      <c r="CY42" s="645"/>
      <c r="CZ42" s="628">
        <v>15.4</v>
      </c>
      <c r="DA42" s="656"/>
      <c r="DB42" s="656"/>
      <c r="DC42" s="658"/>
      <c r="DD42" s="632">
        <v>8403204</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528104</v>
      </c>
      <c r="CS43" s="644"/>
      <c r="CT43" s="644"/>
      <c r="CU43" s="644"/>
      <c r="CV43" s="644"/>
      <c r="CW43" s="644"/>
      <c r="CX43" s="644"/>
      <c r="CY43" s="645"/>
      <c r="CZ43" s="628">
        <v>0.2</v>
      </c>
      <c r="DA43" s="656"/>
      <c r="DB43" s="656"/>
      <c r="DC43" s="658"/>
      <c r="DD43" s="632">
        <v>528104</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359</v>
      </c>
      <c r="CG44" s="621"/>
      <c r="CH44" s="621"/>
      <c r="CI44" s="621"/>
      <c r="CJ44" s="621"/>
      <c r="CK44" s="621"/>
      <c r="CL44" s="621"/>
      <c r="CM44" s="621"/>
      <c r="CN44" s="621"/>
      <c r="CO44" s="621"/>
      <c r="CP44" s="621"/>
      <c r="CQ44" s="622"/>
      <c r="CR44" s="623">
        <v>35951354</v>
      </c>
      <c r="CS44" s="624"/>
      <c r="CT44" s="624"/>
      <c r="CU44" s="624"/>
      <c r="CV44" s="624"/>
      <c r="CW44" s="624"/>
      <c r="CX44" s="624"/>
      <c r="CY44" s="625"/>
      <c r="CZ44" s="628">
        <v>15.2</v>
      </c>
      <c r="DA44" s="629"/>
      <c r="DB44" s="629"/>
      <c r="DC44" s="635"/>
      <c r="DD44" s="632">
        <v>8158801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18368124</v>
      </c>
      <c r="CS45" s="644"/>
      <c r="CT45" s="644"/>
      <c r="CU45" s="644"/>
      <c r="CV45" s="644"/>
      <c r="CW45" s="644"/>
      <c r="CX45" s="644"/>
      <c r="CY45" s="645"/>
      <c r="CZ45" s="628">
        <v>7.7</v>
      </c>
      <c r="DA45" s="656"/>
      <c r="DB45" s="656"/>
      <c r="DC45" s="658"/>
      <c r="DD45" s="632">
        <v>1055472</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362</v>
      </c>
      <c r="CG46" s="621"/>
      <c r="CH46" s="621"/>
      <c r="CI46" s="621"/>
      <c r="CJ46" s="621"/>
      <c r="CK46" s="621"/>
      <c r="CL46" s="621"/>
      <c r="CM46" s="621"/>
      <c r="CN46" s="621"/>
      <c r="CO46" s="621"/>
      <c r="CP46" s="621"/>
      <c r="CQ46" s="622"/>
      <c r="CR46" s="623">
        <v>16046242</v>
      </c>
      <c r="CS46" s="624"/>
      <c r="CT46" s="624"/>
      <c r="CU46" s="624"/>
      <c r="CV46" s="624"/>
      <c r="CW46" s="624"/>
      <c r="CX46" s="624"/>
      <c r="CY46" s="625"/>
      <c r="CZ46" s="628">
        <v>6.8</v>
      </c>
      <c r="DA46" s="629"/>
      <c r="DB46" s="629"/>
      <c r="DC46" s="635"/>
      <c r="DD46" s="632">
        <v>6882676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363</v>
      </c>
      <c r="CG47" s="621"/>
      <c r="CH47" s="621"/>
      <c r="CI47" s="621"/>
      <c r="CJ47" s="621"/>
      <c r="CK47" s="621"/>
      <c r="CL47" s="621"/>
      <c r="CM47" s="621"/>
      <c r="CN47" s="621"/>
      <c r="CO47" s="621"/>
      <c r="CP47" s="621"/>
      <c r="CQ47" s="622"/>
      <c r="CR47" s="623">
        <v>505758</v>
      </c>
      <c r="CS47" s="644"/>
      <c r="CT47" s="644"/>
      <c r="CU47" s="644"/>
      <c r="CV47" s="644"/>
      <c r="CW47" s="644"/>
      <c r="CX47" s="644"/>
      <c r="CY47" s="645"/>
      <c r="CZ47" s="628">
        <v>0.2</v>
      </c>
      <c r="DA47" s="656"/>
      <c r="DB47" s="656"/>
      <c r="DC47" s="658"/>
      <c r="DD47" s="632">
        <v>244403</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364</v>
      </c>
      <c r="CG48" s="621"/>
      <c r="CH48" s="621"/>
      <c r="CI48" s="621"/>
      <c r="CJ48" s="621"/>
      <c r="CK48" s="621"/>
      <c r="CL48" s="621"/>
      <c r="CM48" s="621"/>
      <c r="CN48" s="621"/>
      <c r="CO48" s="621"/>
      <c r="CP48" s="621"/>
      <c r="CQ48" s="622"/>
      <c r="CR48" s="623" t="s">
        <v>241</v>
      </c>
      <c r="CS48" s="624"/>
      <c r="CT48" s="624"/>
      <c r="CU48" s="624"/>
      <c r="CV48" s="624"/>
      <c r="CW48" s="624"/>
      <c r="CX48" s="624"/>
      <c r="CY48" s="625"/>
      <c r="CZ48" s="628" t="s">
        <v>130</v>
      </c>
      <c r="DA48" s="629"/>
      <c r="DB48" s="629"/>
      <c r="DC48" s="635"/>
      <c r="DD48" s="632" t="s">
        <v>241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365</v>
      </c>
      <c r="CE49" s="647"/>
      <c r="CF49" s="647"/>
      <c r="CG49" s="647"/>
      <c r="CH49" s="647"/>
      <c r="CI49" s="647"/>
      <c r="CJ49" s="647"/>
      <c r="CK49" s="647"/>
      <c r="CL49" s="647"/>
      <c r="CM49" s="647"/>
      <c r="CN49" s="647"/>
      <c r="CO49" s="647"/>
      <c r="CP49" s="647"/>
      <c r="CQ49" s="648"/>
      <c r="CR49" s="695">
        <v>237252022</v>
      </c>
      <c r="CS49" s="682"/>
      <c r="CT49" s="682"/>
      <c r="CU49" s="682"/>
      <c r="CV49" s="682"/>
      <c r="CW49" s="682"/>
      <c r="CX49" s="682"/>
      <c r="CY49" s="711"/>
      <c r="CZ49" s="703">
        <v>100</v>
      </c>
      <c r="DA49" s="712"/>
      <c r="DB49" s="712"/>
      <c r="DC49" s="713"/>
      <c r="DD49" s="714">
        <v>120869154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Y6QCVBAh4DvaiykL9qbNv0QHiSvaEoimNTlQ0hdpCxDCXz/jmWYQPPpVvflqnoWhmT9rsXOxG/O8oirUqHo/dQ==" saltValue="PcULi0PffE6+42Dn3If5x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244717</v>
      </c>
      <c r="R7" s="753"/>
      <c r="S7" s="753"/>
      <c r="T7" s="753"/>
      <c r="U7" s="753"/>
      <c r="V7" s="753">
        <v>238246</v>
      </c>
      <c r="W7" s="753"/>
      <c r="X7" s="753"/>
      <c r="Y7" s="753"/>
      <c r="Z7" s="753"/>
      <c r="AA7" s="753">
        <v>2195</v>
      </c>
      <c r="AB7" s="753"/>
      <c r="AC7" s="753"/>
      <c r="AD7" s="753"/>
      <c r="AE7" s="754"/>
      <c r="AF7" s="755">
        <v>4276</v>
      </c>
      <c r="AG7" s="756"/>
      <c r="AH7" s="756"/>
      <c r="AI7" s="756"/>
      <c r="AJ7" s="757"/>
      <c r="AK7" s="758">
        <v>31981</v>
      </c>
      <c r="AL7" s="759"/>
      <c r="AM7" s="759"/>
      <c r="AN7" s="759"/>
      <c r="AO7" s="759"/>
      <c r="AP7" s="759">
        <v>216003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591</v>
      </c>
      <c r="BT7" s="747"/>
      <c r="BU7" s="747"/>
      <c r="BV7" s="747"/>
      <c r="BW7" s="747"/>
      <c r="BX7" s="747"/>
      <c r="BY7" s="747"/>
      <c r="BZ7" s="747"/>
      <c r="CA7" s="747"/>
      <c r="CB7" s="747"/>
      <c r="CC7" s="747"/>
      <c r="CD7" s="747"/>
      <c r="CE7" s="747"/>
      <c r="CF7" s="747"/>
      <c r="CG7" s="762"/>
      <c r="CH7" s="743">
        <v>3</v>
      </c>
      <c r="CI7" s="744"/>
      <c r="CJ7" s="744"/>
      <c r="CK7" s="744"/>
      <c r="CL7" s="745"/>
      <c r="CM7" s="743">
        <v>99</v>
      </c>
      <c r="CN7" s="744"/>
      <c r="CO7" s="744"/>
      <c r="CP7" s="744"/>
      <c r="CQ7" s="745"/>
      <c r="CR7" s="743">
        <v>23</v>
      </c>
      <c r="CS7" s="744"/>
      <c r="CT7" s="744"/>
      <c r="CU7" s="744"/>
      <c r="CV7" s="745"/>
      <c r="CW7" s="743">
        <v>4</v>
      </c>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389</v>
      </c>
      <c r="C8" s="781"/>
      <c r="D8" s="781"/>
      <c r="E8" s="781"/>
      <c r="F8" s="781"/>
      <c r="G8" s="781"/>
      <c r="H8" s="781"/>
      <c r="I8" s="781"/>
      <c r="J8" s="781"/>
      <c r="K8" s="781"/>
      <c r="L8" s="781"/>
      <c r="M8" s="781"/>
      <c r="N8" s="781"/>
      <c r="O8" s="781"/>
      <c r="P8" s="782"/>
      <c r="Q8" s="783">
        <v>108</v>
      </c>
      <c r="R8" s="784"/>
      <c r="S8" s="784"/>
      <c r="T8" s="784"/>
      <c r="U8" s="784"/>
      <c r="V8" s="784">
        <v>108</v>
      </c>
      <c r="W8" s="784"/>
      <c r="X8" s="784"/>
      <c r="Y8" s="784"/>
      <c r="Z8" s="784"/>
      <c r="AA8" s="784" t="s">
        <v>611</v>
      </c>
      <c r="AB8" s="784"/>
      <c r="AC8" s="784"/>
      <c r="AD8" s="784"/>
      <c r="AE8" s="785"/>
      <c r="AF8" s="786" t="s">
        <v>130</v>
      </c>
      <c r="AG8" s="787"/>
      <c r="AH8" s="787"/>
      <c r="AI8" s="787"/>
      <c r="AJ8" s="788"/>
      <c r="AK8" s="769">
        <v>8</v>
      </c>
      <c r="AL8" s="770"/>
      <c r="AM8" s="770"/>
      <c r="AN8" s="770"/>
      <c r="AO8" s="770"/>
      <c r="AP8" s="770">
        <v>772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592</v>
      </c>
      <c r="BT8" s="774"/>
      <c r="BU8" s="774"/>
      <c r="BV8" s="774"/>
      <c r="BW8" s="774"/>
      <c r="BX8" s="774"/>
      <c r="BY8" s="774"/>
      <c r="BZ8" s="774"/>
      <c r="CA8" s="774"/>
      <c r="CB8" s="774"/>
      <c r="CC8" s="774"/>
      <c r="CD8" s="774"/>
      <c r="CE8" s="774"/>
      <c r="CF8" s="774"/>
      <c r="CG8" s="775"/>
      <c r="CH8" s="776">
        <v>82</v>
      </c>
      <c r="CI8" s="777"/>
      <c r="CJ8" s="777"/>
      <c r="CK8" s="777"/>
      <c r="CL8" s="778"/>
      <c r="CM8" s="776">
        <v>798</v>
      </c>
      <c r="CN8" s="777"/>
      <c r="CO8" s="777"/>
      <c r="CP8" s="777"/>
      <c r="CQ8" s="778"/>
      <c r="CR8" s="776">
        <v>10</v>
      </c>
      <c r="CS8" s="777"/>
      <c r="CT8" s="777"/>
      <c r="CU8" s="777"/>
      <c r="CV8" s="778"/>
      <c r="CW8" s="776">
        <v>147</v>
      </c>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t="s">
        <v>390</v>
      </c>
      <c r="C9" s="781"/>
      <c r="D9" s="781"/>
      <c r="E9" s="781"/>
      <c r="F9" s="781"/>
      <c r="G9" s="781"/>
      <c r="H9" s="781"/>
      <c r="I9" s="781"/>
      <c r="J9" s="781"/>
      <c r="K9" s="781"/>
      <c r="L9" s="781"/>
      <c r="M9" s="781"/>
      <c r="N9" s="781"/>
      <c r="O9" s="781"/>
      <c r="P9" s="782"/>
      <c r="Q9" s="783">
        <v>92</v>
      </c>
      <c r="R9" s="784"/>
      <c r="S9" s="784"/>
      <c r="T9" s="784"/>
      <c r="U9" s="784"/>
      <c r="V9" s="784">
        <v>40</v>
      </c>
      <c r="W9" s="784"/>
      <c r="X9" s="784"/>
      <c r="Y9" s="784"/>
      <c r="Z9" s="784"/>
      <c r="AA9" s="784" t="s">
        <v>611</v>
      </c>
      <c r="AB9" s="784"/>
      <c r="AC9" s="784"/>
      <c r="AD9" s="784"/>
      <c r="AE9" s="785"/>
      <c r="AF9" s="786">
        <v>52</v>
      </c>
      <c r="AG9" s="787"/>
      <c r="AH9" s="787"/>
      <c r="AI9" s="787"/>
      <c r="AJ9" s="788"/>
      <c r="AK9" s="769" t="s">
        <v>611</v>
      </c>
      <c r="AL9" s="770"/>
      <c r="AM9" s="770"/>
      <c r="AN9" s="770"/>
      <c r="AO9" s="770"/>
      <c r="AP9" s="770">
        <v>165</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593</v>
      </c>
      <c r="BT9" s="774"/>
      <c r="BU9" s="774"/>
      <c r="BV9" s="774"/>
      <c r="BW9" s="774"/>
      <c r="BX9" s="774"/>
      <c r="BY9" s="774"/>
      <c r="BZ9" s="774"/>
      <c r="CA9" s="774"/>
      <c r="CB9" s="774"/>
      <c r="CC9" s="774"/>
      <c r="CD9" s="774"/>
      <c r="CE9" s="774"/>
      <c r="CF9" s="774"/>
      <c r="CG9" s="775"/>
      <c r="CH9" s="776">
        <v>-5</v>
      </c>
      <c r="CI9" s="777"/>
      <c r="CJ9" s="777"/>
      <c r="CK9" s="777"/>
      <c r="CL9" s="778"/>
      <c r="CM9" s="776">
        <v>181</v>
      </c>
      <c r="CN9" s="777"/>
      <c r="CO9" s="777"/>
      <c r="CP9" s="777"/>
      <c r="CQ9" s="778"/>
      <c r="CR9" s="776">
        <v>70</v>
      </c>
      <c r="CS9" s="777"/>
      <c r="CT9" s="777"/>
      <c r="CU9" s="777"/>
      <c r="CV9" s="778"/>
      <c r="CW9" s="776" t="s">
        <v>611</v>
      </c>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t="s">
        <v>391</v>
      </c>
      <c r="C10" s="781"/>
      <c r="D10" s="781"/>
      <c r="E10" s="781"/>
      <c r="F10" s="781"/>
      <c r="G10" s="781"/>
      <c r="H10" s="781"/>
      <c r="I10" s="781"/>
      <c r="J10" s="781"/>
      <c r="K10" s="781"/>
      <c r="L10" s="781"/>
      <c r="M10" s="781"/>
      <c r="N10" s="781"/>
      <c r="O10" s="781"/>
      <c r="P10" s="782"/>
      <c r="Q10" s="783">
        <v>25324</v>
      </c>
      <c r="R10" s="784"/>
      <c r="S10" s="784"/>
      <c r="T10" s="784"/>
      <c r="U10" s="784"/>
      <c r="V10" s="784">
        <v>25324</v>
      </c>
      <c r="W10" s="784"/>
      <c r="X10" s="784"/>
      <c r="Y10" s="784"/>
      <c r="Z10" s="784"/>
      <c r="AA10" s="784" t="s">
        <v>611</v>
      </c>
      <c r="AB10" s="784"/>
      <c r="AC10" s="784"/>
      <c r="AD10" s="784"/>
      <c r="AE10" s="785"/>
      <c r="AF10" s="786" t="s">
        <v>130</v>
      </c>
      <c r="AG10" s="787"/>
      <c r="AH10" s="787"/>
      <c r="AI10" s="787"/>
      <c r="AJ10" s="788"/>
      <c r="AK10" s="769" t="s">
        <v>611</v>
      </c>
      <c r="AL10" s="770"/>
      <c r="AM10" s="770"/>
      <c r="AN10" s="770"/>
      <c r="AO10" s="770"/>
      <c r="AP10" s="770" t="s">
        <v>610</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594</v>
      </c>
      <c r="BT10" s="774"/>
      <c r="BU10" s="774"/>
      <c r="BV10" s="774"/>
      <c r="BW10" s="774"/>
      <c r="BX10" s="774"/>
      <c r="BY10" s="774"/>
      <c r="BZ10" s="774"/>
      <c r="CA10" s="774"/>
      <c r="CB10" s="774"/>
      <c r="CC10" s="774"/>
      <c r="CD10" s="774"/>
      <c r="CE10" s="774"/>
      <c r="CF10" s="774"/>
      <c r="CG10" s="775"/>
      <c r="CH10" s="776">
        <v>22</v>
      </c>
      <c r="CI10" s="777"/>
      <c r="CJ10" s="777"/>
      <c r="CK10" s="777"/>
      <c r="CL10" s="778"/>
      <c r="CM10" s="776">
        <v>239</v>
      </c>
      <c r="CN10" s="777"/>
      <c r="CO10" s="777"/>
      <c r="CP10" s="777"/>
      <c r="CQ10" s="778"/>
      <c r="CR10" s="776">
        <v>40</v>
      </c>
      <c r="CS10" s="777"/>
      <c r="CT10" s="777"/>
      <c r="CU10" s="777"/>
      <c r="CV10" s="778"/>
      <c r="CW10" s="776">
        <v>67</v>
      </c>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t="s">
        <v>392</v>
      </c>
      <c r="C11" s="781"/>
      <c r="D11" s="781"/>
      <c r="E11" s="781"/>
      <c r="F11" s="781"/>
      <c r="G11" s="781"/>
      <c r="H11" s="781"/>
      <c r="I11" s="781"/>
      <c r="J11" s="781"/>
      <c r="K11" s="781"/>
      <c r="L11" s="781"/>
      <c r="M11" s="781"/>
      <c r="N11" s="781"/>
      <c r="O11" s="781"/>
      <c r="P11" s="782"/>
      <c r="Q11" s="783">
        <v>14032</v>
      </c>
      <c r="R11" s="784"/>
      <c r="S11" s="784"/>
      <c r="T11" s="784"/>
      <c r="U11" s="784"/>
      <c r="V11" s="784">
        <v>14032</v>
      </c>
      <c r="W11" s="784"/>
      <c r="X11" s="784"/>
      <c r="Y11" s="784"/>
      <c r="Z11" s="784"/>
      <c r="AA11" s="784" t="s">
        <v>611</v>
      </c>
      <c r="AB11" s="784"/>
      <c r="AC11" s="784"/>
      <c r="AD11" s="784"/>
      <c r="AE11" s="785"/>
      <c r="AF11" s="786" t="s">
        <v>130</v>
      </c>
      <c r="AG11" s="787"/>
      <c r="AH11" s="787"/>
      <c r="AI11" s="787"/>
      <c r="AJ11" s="788"/>
      <c r="AK11" s="769" t="s">
        <v>611</v>
      </c>
      <c r="AL11" s="770"/>
      <c r="AM11" s="770"/>
      <c r="AN11" s="770"/>
      <c r="AO11" s="770"/>
      <c r="AP11" s="770" t="s">
        <v>610</v>
      </c>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595</v>
      </c>
      <c r="BT11" s="774"/>
      <c r="BU11" s="774"/>
      <c r="BV11" s="774"/>
      <c r="BW11" s="774"/>
      <c r="BX11" s="774"/>
      <c r="BY11" s="774"/>
      <c r="BZ11" s="774"/>
      <c r="CA11" s="774"/>
      <c r="CB11" s="774"/>
      <c r="CC11" s="774"/>
      <c r="CD11" s="774"/>
      <c r="CE11" s="774"/>
      <c r="CF11" s="774"/>
      <c r="CG11" s="775"/>
      <c r="CH11" s="776">
        <v>22</v>
      </c>
      <c r="CI11" s="777"/>
      <c r="CJ11" s="777"/>
      <c r="CK11" s="777"/>
      <c r="CL11" s="778"/>
      <c r="CM11" s="776">
        <v>123</v>
      </c>
      <c r="CN11" s="777"/>
      <c r="CO11" s="777"/>
      <c r="CP11" s="777"/>
      <c r="CQ11" s="778"/>
      <c r="CR11" s="776">
        <v>20</v>
      </c>
      <c r="CS11" s="777"/>
      <c r="CT11" s="777"/>
      <c r="CU11" s="777"/>
      <c r="CV11" s="778"/>
      <c r="CW11" s="776">
        <v>95</v>
      </c>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596</v>
      </c>
      <c r="BT12" s="774"/>
      <c r="BU12" s="774"/>
      <c r="BV12" s="774"/>
      <c r="BW12" s="774"/>
      <c r="BX12" s="774"/>
      <c r="BY12" s="774"/>
      <c r="BZ12" s="774"/>
      <c r="CA12" s="774"/>
      <c r="CB12" s="774"/>
      <c r="CC12" s="774"/>
      <c r="CD12" s="774"/>
      <c r="CE12" s="774"/>
      <c r="CF12" s="774"/>
      <c r="CG12" s="775"/>
      <c r="CH12" s="776" t="s">
        <v>611</v>
      </c>
      <c r="CI12" s="777"/>
      <c r="CJ12" s="777"/>
      <c r="CK12" s="777"/>
      <c r="CL12" s="778"/>
      <c r="CM12" s="776">
        <v>90</v>
      </c>
      <c r="CN12" s="777"/>
      <c r="CO12" s="777"/>
      <c r="CP12" s="777"/>
      <c r="CQ12" s="778"/>
      <c r="CR12" s="776">
        <v>20</v>
      </c>
      <c r="CS12" s="777"/>
      <c r="CT12" s="777"/>
      <c r="CU12" s="777"/>
      <c r="CV12" s="778"/>
      <c r="CW12" s="776">
        <v>39</v>
      </c>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597</v>
      </c>
      <c r="BT13" s="774"/>
      <c r="BU13" s="774"/>
      <c r="BV13" s="774"/>
      <c r="BW13" s="774"/>
      <c r="BX13" s="774"/>
      <c r="BY13" s="774"/>
      <c r="BZ13" s="774"/>
      <c r="CA13" s="774"/>
      <c r="CB13" s="774"/>
      <c r="CC13" s="774"/>
      <c r="CD13" s="774"/>
      <c r="CE13" s="774"/>
      <c r="CF13" s="774"/>
      <c r="CG13" s="775"/>
      <c r="CH13" s="776" t="s">
        <v>611</v>
      </c>
      <c r="CI13" s="777"/>
      <c r="CJ13" s="777"/>
      <c r="CK13" s="777"/>
      <c r="CL13" s="778"/>
      <c r="CM13" s="776">
        <v>10</v>
      </c>
      <c r="CN13" s="777"/>
      <c r="CO13" s="777"/>
      <c r="CP13" s="777"/>
      <c r="CQ13" s="778"/>
      <c r="CR13" s="776">
        <v>10</v>
      </c>
      <c r="CS13" s="777"/>
      <c r="CT13" s="777"/>
      <c r="CU13" s="777"/>
      <c r="CV13" s="778"/>
      <c r="CW13" s="776" t="s">
        <v>611</v>
      </c>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598</v>
      </c>
      <c r="BT14" s="774"/>
      <c r="BU14" s="774"/>
      <c r="BV14" s="774"/>
      <c r="BW14" s="774"/>
      <c r="BX14" s="774"/>
      <c r="BY14" s="774"/>
      <c r="BZ14" s="774"/>
      <c r="CA14" s="774"/>
      <c r="CB14" s="774"/>
      <c r="CC14" s="774"/>
      <c r="CD14" s="774"/>
      <c r="CE14" s="774"/>
      <c r="CF14" s="774"/>
      <c r="CG14" s="775"/>
      <c r="CH14" s="776">
        <v>96</v>
      </c>
      <c r="CI14" s="777"/>
      <c r="CJ14" s="777"/>
      <c r="CK14" s="777"/>
      <c r="CL14" s="778"/>
      <c r="CM14" s="776">
        <v>3427</v>
      </c>
      <c r="CN14" s="777"/>
      <c r="CO14" s="777"/>
      <c r="CP14" s="777"/>
      <c r="CQ14" s="778"/>
      <c r="CR14" s="776">
        <v>3140</v>
      </c>
      <c r="CS14" s="777"/>
      <c r="CT14" s="777"/>
      <c r="CU14" s="777"/>
      <c r="CV14" s="778"/>
      <c r="CW14" s="776">
        <v>931</v>
      </c>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599</v>
      </c>
      <c r="BT15" s="774"/>
      <c r="BU15" s="774"/>
      <c r="BV15" s="774"/>
      <c r="BW15" s="774"/>
      <c r="BX15" s="774"/>
      <c r="BY15" s="774"/>
      <c r="BZ15" s="774"/>
      <c r="CA15" s="774"/>
      <c r="CB15" s="774"/>
      <c r="CC15" s="774"/>
      <c r="CD15" s="774"/>
      <c r="CE15" s="774"/>
      <c r="CF15" s="774"/>
      <c r="CG15" s="775"/>
      <c r="CH15" s="776" t="s">
        <v>611</v>
      </c>
      <c r="CI15" s="777"/>
      <c r="CJ15" s="777"/>
      <c r="CK15" s="777"/>
      <c r="CL15" s="778"/>
      <c r="CM15" s="776">
        <v>109</v>
      </c>
      <c r="CN15" s="777"/>
      <c r="CO15" s="777"/>
      <c r="CP15" s="777"/>
      <c r="CQ15" s="778"/>
      <c r="CR15" s="776">
        <v>213</v>
      </c>
      <c r="CS15" s="777"/>
      <c r="CT15" s="777"/>
      <c r="CU15" s="777"/>
      <c r="CV15" s="778"/>
      <c r="CW15" s="776" t="s">
        <v>611</v>
      </c>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t="s">
        <v>600</v>
      </c>
      <c r="BT16" s="774"/>
      <c r="BU16" s="774"/>
      <c r="BV16" s="774"/>
      <c r="BW16" s="774"/>
      <c r="BX16" s="774"/>
      <c r="BY16" s="774"/>
      <c r="BZ16" s="774"/>
      <c r="CA16" s="774"/>
      <c r="CB16" s="774"/>
      <c r="CC16" s="774"/>
      <c r="CD16" s="774"/>
      <c r="CE16" s="774"/>
      <c r="CF16" s="774"/>
      <c r="CG16" s="775"/>
      <c r="CH16" s="776">
        <v>-2</v>
      </c>
      <c r="CI16" s="777"/>
      <c r="CJ16" s="777"/>
      <c r="CK16" s="777"/>
      <c r="CL16" s="778"/>
      <c r="CM16" s="776">
        <v>24</v>
      </c>
      <c r="CN16" s="777"/>
      <c r="CO16" s="777"/>
      <c r="CP16" s="777"/>
      <c r="CQ16" s="778"/>
      <c r="CR16" s="776">
        <v>5</v>
      </c>
      <c r="CS16" s="777"/>
      <c r="CT16" s="777"/>
      <c r="CU16" s="777"/>
      <c r="CV16" s="778"/>
      <c r="CW16" s="776">
        <v>22</v>
      </c>
      <c r="CX16" s="777"/>
      <c r="CY16" s="777"/>
      <c r="CZ16" s="777"/>
      <c r="DA16" s="778"/>
      <c r="DB16" s="776">
        <v>5</v>
      </c>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t="s">
        <v>601</v>
      </c>
      <c r="BT17" s="774"/>
      <c r="BU17" s="774"/>
      <c r="BV17" s="774"/>
      <c r="BW17" s="774"/>
      <c r="BX17" s="774"/>
      <c r="BY17" s="774"/>
      <c r="BZ17" s="774"/>
      <c r="CA17" s="774"/>
      <c r="CB17" s="774"/>
      <c r="CC17" s="774"/>
      <c r="CD17" s="774"/>
      <c r="CE17" s="774"/>
      <c r="CF17" s="774"/>
      <c r="CG17" s="775"/>
      <c r="CH17" s="776">
        <v>-1</v>
      </c>
      <c r="CI17" s="777"/>
      <c r="CJ17" s="777"/>
      <c r="CK17" s="777"/>
      <c r="CL17" s="778"/>
      <c r="CM17" s="776">
        <v>12</v>
      </c>
      <c r="CN17" s="777"/>
      <c r="CO17" s="777"/>
      <c r="CP17" s="777"/>
      <c r="CQ17" s="778"/>
      <c r="CR17" s="776">
        <v>5</v>
      </c>
      <c r="CS17" s="777"/>
      <c r="CT17" s="777"/>
      <c r="CU17" s="777"/>
      <c r="CV17" s="778"/>
      <c r="CW17" s="776">
        <v>22</v>
      </c>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t="s">
        <v>602</v>
      </c>
      <c r="BT18" s="774"/>
      <c r="BU18" s="774"/>
      <c r="BV18" s="774"/>
      <c r="BW18" s="774"/>
      <c r="BX18" s="774"/>
      <c r="BY18" s="774"/>
      <c r="BZ18" s="774"/>
      <c r="CA18" s="774"/>
      <c r="CB18" s="774"/>
      <c r="CC18" s="774"/>
      <c r="CD18" s="774"/>
      <c r="CE18" s="774"/>
      <c r="CF18" s="774"/>
      <c r="CG18" s="775"/>
      <c r="CH18" s="776">
        <v>-28</v>
      </c>
      <c r="CI18" s="777"/>
      <c r="CJ18" s="777"/>
      <c r="CK18" s="777"/>
      <c r="CL18" s="778"/>
      <c r="CM18" s="776">
        <v>204</v>
      </c>
      <c r="CN18" s="777"/>
      <c r="CO18" s="777"/>
      <c r="CP18" s="777"/>
      <c r="CQ18" s="778"/>
      <c r="CR18" s="776">
        <v>30</v>
      </c>
      <c r="CS18" s="777"/>
      <c r="CT18" s="777"/>
      <c r="CU18" s="777"/>
      <c r="CV18" s="778"/>
      <c r="CW18" s="776">
        <v>16</v>
      </c>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t="s">
        <v>603</v>
      </c>
      <c r="BT19" s="774"/>
      <c r="BU19" s="774"/>
      <c r="BV19" s="774"/>
      <c r="BW19" s="774"/>
      <c r="BX19" s="774"/>
      <c r="BY19" s="774"/>
      <c r="BZ19" s="774"/>
      <c r="CA19" s="774"/>
      <c r="CB19" s="774"/>
      <c r="CC19" s="774"/>
      <c r="CD19" s="774"/>
      <c r="CE19" s="774"/>
      <c r="CF19" s="774"/>
      <c r="CG19" s="775"/>
      <c r="CH19" s="776">
        <v>2</v>
      </c>
      <c r="CI19" s="777"/>
      <c r="CJ19" s="777"/>
      <c r="CK19" s="777"/>
      <c r="CL19" s="778"/>
      <c r="CM19" s="776">
        <v>-107</v>
      </c>
      <c r="CN19" s="777"/>
      <c r="CO19" s="777"/>
      <c r="CP19" s="777"/>
      <c r="CQ19" s="778"/>
      <c r="CR19" s="776">
        <v>15</v>
      </c>
      <c r="CS19" s="777"/>
      <c r="CT19" s="777"/>
      <c r="CU19" s="777"/>
      <c r="CV19" s="778"/>
      <c r="CW19" s="776">
        <v>52</v>
      </c>
      <c r="CX19" s="777"/>
      <c r="CY19" s="777"/>
      <c r="CZ19" s="777"/>
      <c r="DA19" s="778"/>
      <c r="DB19" s="776">
        <v>14</v>
      </c>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t="s">
        <v>604</v>
      </c>
      <c r="BT20" s="774"/>
      <c r="BU20" s="774"/>
      <c r="BV20" s="774"/>
      <c r="BW20" s="774"/>
      <c r="BX20" s="774"/>
      <c r="BY20" s="774"/>
      <c r="BZ20" s="774"/>
      <c r="CA20" s="774"/>
      <c r="CB20" s="774"/>
      <c r="CC20" s="774"/>
      <c r="CD20" s="774"/>
      <c r="CE20" s="774"/>
      <c r="CF20" s="774"/>
      <c r="CG20" s="775"/>
      <c r="CH20" s="776" t="s">
        <v>611</v>
      </c>
      <c r="CI20" s="777"/>
      <c r="CJ20" s="777"/>
      <c r="CK20" s="777"/>
      <c r="CL20" s="778"/>
      <c r="CM20" s="776">
        <v>18</v>
      </c>
      <c r="CN20" s="777"/>
      <c r="CO20" s="777"/>
      <c r="CP20" s="777"/>
      <c r="CQ20" s="778"/>
      <c r="CR20" s="776">
        <v>10</v>
      </c>
      <c r="CS20" s="777"/>
      <c r="CT20" s="777"/>
      <c r="CU20" s="777"/>
      <c r="CV20" s="778"/>
      <c r="CW20" s="776">
        <v>22</v>
      </c>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t="s">
        <v>605</v>
      </c>
      <c r="BT21" s="774"/>
      <c r="BU21" s="774"/>
      <c r="BV21" s="774"/>
      <c r="BW21" s="774"/>
      <c r="BX21" s="774"/>
      <c r="BY21" s="774"/>
      <c r="BZ21" s="774"/>
      <c r="CA21" s="774"/>
      <c r="CB21" s="774"/>
      <c r="CC21" s="774"/>
      <c r="CD21" s="774"/>
      <c r="CE21" s="774"/>
      <c r="CF21" s="774"/>
      <c r="CG21" s="775"/>
      <c r="CH21" s="776">
        <v>-5</v>
      </c>
      <c r="CI21" s="777"/>
      <c r="CJ21" s="777"/>
      <c r="CK21" s="777"/>
      <c r="CL21" s="778"/>
      <c r="CM21" s="776">
        <v>480</v>
      </c>
      <c r="CN21" s="777"/>
      <c r="CO21" s="777"/>
      <c r="CP21" s="777"/>
      <c r="CQ21" s="778"/>
      <c r="CR21" s="776">
        <v>10</v>
      </c>
      <c r="CS21" s="777"/>
      <c r="CT21" s="777"/>
      <c r="CU21" s="777"/>
      <c r="CV21" s="778"/>
      <c r="CW21" s="776">
        <v>105</v>
      </c>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t="s">
        <v>606</v>
      </c>
      <c r="BT22" s="774"/>
      <c r="BU22" s="774"/>
      <c r="BV22" s="774"/>
      <c r="BW22" s="774"/>
      <c r="BX22" s="774"/>
      <c r="BY22" s="774"/>
      <c r="BZ22" s="774"/>
      <c r="CA22" s="774"/>
      <c r="CB22" s="774"/>
      <c r="CC22" s="774"/>
      <c r="CD22" s="774"/>
      <c r="CE22" s="774"/>
      <c r="CF22" s="774"/>
      <c r="CG22" s="775"/>
      <c r="CH22" s="776">
        <v>-12</v>
      </c>
      <c r="CI22" s="777"/>
      <c r="CJ22" s="777"/>
      <c r="CK22" s="777"/>
      <c r="CL22" s="778"/>
      <c r="CM22" s="776">
        <v>459</v>
      </c>
      <c r="CN22" s="777"/>
      <c r="CO22" s="777"/>
      <c r="CP22" s="777"/>
      <c r="CQ22" s="778"/>
      <c r="CR22" s="776">
        <v>35</v>
      </c>
      <c r="CS22" s="777"/>
      <c r="CT22" s="777"/>
      <c r="CU22" s="777"/>
      <c r="CV22" s="778"/>
      <c r="CW22" s="776">
        <v>29</v>
      </c>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f>SUM(Q7:U22)</f>
        <v>284273</v>
      </c>
      <c r="R23" s="793"/>
      <c r="S23" s="793"/>
      <c r="T23" s="793"/>
      <c r="U23" s="793"/>
      <c r="V23" s="793">
        <f>SUM(V7:Z22)</f>
        <v>277750</v>
      </c>
      <c r="W23" s="793"/>
      <c r="X23" s="793"/>
      <c r="Y23" s="793"/>
      <c r="Z23" s="793"/>
      <c r="AA23" s="793">
        <f>SUM(AA7:AE22)</f>
        <v>2195</v>
      </c>
      <c r="AB23" s="793"/>
      <c r="AC23" s="793"/>
      <c r="AD23" s="793"/>
      <c r="AE23" s="794"/>
      <c r="AF23" s="795">
        <v>4328</v>
      </c>
      <c r="AG23" s="793"/>
      <c r="AH23" s="793"/>
      <c r="AI23" s="793"/>
      <c r="AJ23" s="796"/>
      <c r="AK23" s="797"/>
      <c r="AL23" s="798"/>
      <c r="AM23" s="798"/>
      <c r="AN23" s="798"/>
      <c r="AO23" s="798"/>
      <c r="AP23" s="793">
        <f>SUM(AP7:AT22)</f>
        <v>216940</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t="s">
        <v>607</v>
      </c>
      <c r="BT23" s="774"/>
      <c r="BU23" s="774"/>
      <c r="BV23" s="774"/>
      <c r="BW23" s="774"/>
      <c r="BX23" s="774"/>
      <c r="BY23" s="774"/>
      <c r="BZ23" s="774"/>
      <c r="CA23" s="774"/>
      <c r="CB23" s="774"/>
      <c r="CC23" s="774"/>
      <c r="CD23" s="774"/>
      <c r="CE23" s="774"/>
      <c r="CF23" s="774"/>
      <c r="CG23" s="775"/>
      <c r="CH23" s="776">
        <v>-52</v>
      </c>
      <c r="CI23" s="777"/>
      <c r="CJ23" s="777"/>
      <c r="CK23" s="777"/>
      <c r="CL23" s="778"/>
      <c r="CM23" s="776">
        <v>1902</v>
      </c>
      <c r="CN23" s="777"/>
      <c r="CO23" s="777"/>
      <c r="CP23" s="777"/>
      <c r="CQ23" s="778"/>
      <c r="CR23" s="776">
        <v>5</v>
      </c>
      <c r="CS23" s="777"/>
      <c r="CT23" s="777"/>
      <c r="CU23" s="777"/>
      <c r="CV23" s="778"/>
      <c r="CW23" s="776">
        <v>3</v>
      </c>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t="s">
        <v>608</v>
      </c>
      <c r="BT24" s="774"/>
      <c r="BU24" s="774"/>
      <c r="BV24" s="774"/>
      <c r="BW24" s="774"/>
      <c r="BX24" s="774"/>
      <c r="BY24" s="774"/>
      <c r="BZ24" s="774"/>
      <c r="CA24" s="774"/>
      <c r="CB24" s="774"/>
      <c r="CC24" s="774"/>
      <c r="CD24" s="774"/>
      <c r="CE24" s="774"/>
      <c r="CF24" s="774"/>
      <c r="CG24" s="775"/>
      <c r="CH24" s="776" t="s">
        <v>611</v>
      </c>
      <c r="CI24" s="777"/>
      <c r="CJ24" s="777"/>
      <c r="CK24" s="777"/>
      <c r="CL24" s="778"/>
      <c r="CM24" s="776">
        <v>191</v>
      </c>
      <c r="CN24" s="777"/>
      <c r="CO24" s="777"/>
      <c r="CP24" s="777"/>
      <c r="CQ24" s="778"/>
      <c r="CR24" s="776">
        <v>30</v>
      </c>
      <c r="CS24" s="777"/>
      <c r="CT24" s="777"/>
      <c r="CU24" s="777"/>
      <c r="CV24" s="778"/>
      <c r="CW24" s="776">
        <v>31</v>
      </c>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t="s">
        <v>609</v>
      </c>
      <c r="BT25" s="774"/>
      <c r="BU25" s="774"/>
      <c r="BV25" s="774"/>
      <c r="BW25" s="774"/>
      <c r="BX25" s="774"/>
      <c r="BY25" s="774"/>
      <c r="BZ25" s="774"/>
      <c r="CA25" s="774"/>
      <c r="CB25" s="774"/>
      <c r="CC25" s="774"/>
      <c r="CD25" s="774"/>
      <c r="CE25" s="774"/>
      <c r="CF25" s="774"/>
      <c r="CG25" s="775"/>
      <c r="CH25" s="776">
        <v>2</v>
      </c>
      <c r="CI25" s="777"/>
      <c r="CJ25" s="777"/>
      <c r="CK25" s="777"/>
      <c r="CL25" s="778"/>
      <c r="CM25" s="776">
        <v>112</v>
      </c>
      <c r="CN25" s="777"/>
      <c r="CO25" s="777"/>
      <c r="CP25" s="777"/>
      <c r="CQ25" s="778"/>
      <c r="CR25" s="776">
        <v>10</v>
      </c>
      <c r="CS25" s="777"/>
      <c r="CT25" s="777"/>
      <c r="CU25" s="777"/>
      <c r="CV25" s="778"/>
      <c r="CW25" s="776" t="s">
        <v>611</v>
      </c>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4160</v>
      </c>
      <c r="R28" s="823"/>
      <c r="S28" s="823"/>
      <c r="T28" s="823"/>
      <c r="U28" s="823"/>
      <c r="V28" s="823">
        <v>4100</v>
      </c>
      <c r="W28" s="823"/>
      <c r="X28" s="823"/>
      <c r="Y28" s="823"/>
      <c r="Z28" s="823"/>
      <c r="AA28" s="823">
        <v>60</v>
      </c>
      <c r="AB28" s="823"/>
      <c r="AC28" s="823"/>
      <c r="AD28" s="823"/>
      <c r="AE28" s="824"/>
      <c r="AF28" s="825">
        <v>60</v>
      </c>
      <c r="AG28" s="823"/>
      <c r="AH28" s="823"/>
      <c r="AI28" s="823"/>
      <c r="AJ28" s="826"/>
      <c r="AK28" s="827" t="s">
        <v>611</v>
      </c>
      <c r="AL28" s="828"/>
      <c r="AM28" s="828"/>
      <c r="AN28" s="828"/>
      <c r="AO28" s="828"/>
      <c r="AP28" s="828" t="s">
        <v>611</v>
      </c>
      <c r="AQ28" s="828"/>
      <c r="AR28" s="828"/>
      <c r="AS28" s="828"/>
      <c r="AT28" s="828"/>
      <c r="AU28" s="828" t="s">
        <v>611</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159</v>
      </c>
      <c r="R29" s="784"/>
      <c r="S29" s="784"/>
      <c r="T29" s="784"/>
      <c r="U29" s="784"/>
      <c r="V29" s="784">
        <v>159</v>
      </c>
      <c r="W29" s="784"/>
      <c r="X29" s="784"/>
      <c r="Y29" s="784"/>
      <c r="Z29" s="784"/>
      <c r="AA29" s="784" t="s">
        <v>610</v>
      </c>
      <c r="AB29" s="784"/>
      <c r="AC29" s="784"/>
      <c r="AD29" s="784"/>
      <c r="AE29" s="785"/>
      <c r="AF29" s="786" t="s">
        <v>130</v>
      </c>
      <c r="AG29" s="787"/>
      <c r="AH29" s="787"/>
      <c r="AI29" s="787"/>
      <c r="AJ29" s="788"/>
      <c r="AK29" s="834">
        <v>1</v>
      </c>
      <c r="AL29" s="830"/>
      <c r="AM29" s="830"/>
      <c r="AN29" s="830"/>
      <c r="AO29" s="830"/>
      <c r="AP29" s="830">
        <v>93</v>
      </c>
      <c r="AQ29" s="830"/>
      <c r="AR29" s="830"/>
      <c r="AS29" s="830"/>
      <c r="AT29" s="830"/>
      <c r="AU29" s="830">
        <v>6</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43222</v>
      </c>
      <c r="R30" s="784"/>
      <c r="S30" s="784"/>
      <c r="T30" s="784"/>
      <c r="U30" s="784"/>
      <c r="V30" s="784">
        <v>43131</v>
      </c>
      <c r="W30" s="784"/>
      <c r="X30" s="784"/>
      <c r="Y30" s="784"/>
      <c r="Z30" s="784"/>
      <c r="AA30" s="784">
        <v>91</v>
      </c>
      <c r="AB30" s="784"/>
      <c r="AC30" s="784"/>
      <c r="AD30" s="784"/>
      <c r="AE30" s="785"/>
      <c r="AF30" s="786">
        <v>91</v>
      </c>
      <c r="AG30" s="787"/>
      <c r="AH30" s="787"/>
      <c r="AI30" s="787"/>
      <c r="AJ30" s="788"/>
      <c r="AK30" s="834">
        <v>3121</v>
      </c>
      <c r="AL30" s="830"/>
      <c r="AM30" s="830"/>
      <c r="AN30" s="830"/>
      <c r="AO30" s="830"/>
      <c r="AP30" s="830" t="s">
        <v>611</v>
      </c>
      <c r="AQ30" s="830"/>
      <c r="AR30" s="830"/>
      <c r="AS30" s="830"/>
      <c r="AT30" s="830"/>
      <c r="AU30" s="830" t="s">
        <v>611</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6968</v>
      </c>
      <c r="R31" s="784"/>
      <c r="S31" s="784"/>
      <c r="T31" s="784"/>
      <c r="U31" s="784"/>
      <c r="V31" s="784">
        <v>6944</v>
      </c>
      <c r="W31" s="784"/>
      <c r="X31" s="784"/>
      <c r="Y31" s="784"/>
      <c r="Z31" s="784"/>
      <c r="AA31" s="784">
        <v>24</v>
      </c>
      <c r="AB31" s="784"/>
      <c r="AC31" s="784"/>
      <c r="AD31" s="784"/>
      <c r="AE31" s="785"/>
      <c r="AF31" s="786">
        <v>24</v>
      </c>
      <c r="AG31" s="787"/>
      <c r="AH31" s="787"/>
      <c r="AI31" s="787"/>
      <c r="AJ31" s="788"/>
      <c r="AK31" s="834">
        <v>1379</v>
      </c>
      <c r="AL31" s="830"/>
      <c r="AM31" s="830"/>
      <c r="AN31" s="830"/>
      <c r="AO31" s="830"/>
      <c r="AP31" s="830" t="s">
        <v>611</v>
      </c>
      <c r="AQ31" s="830"/>
      <c r="AR31" s="830"/>
      <c r="AS31" s="830"/>
      <c r="AT31" s="830"/>
      <c r="AU31" s="830" t="s">
        <v>611</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40513</v>
      </c>
      <c r="R32" s="784"/>
      <c r="S32" s="784"/>
      <c r="T32" s="784"/>
      <c r="U32" s="784"/>
      <c r="V32" s="784">
        <v>39440</v>
      </c>
      <c r="W32" s="784"/>
      <c r="X32" s="784"/>
      <c r="Y32" s="784"/>
      <c r="Z32" s="784"/>
      <c r="AA32" s="784">
        <v>1073</v>
      </c>
      <c r="AB32" s="784"/>
      <c r="AC32" s="784"/>
      <c r="AD32" s="784"/>
      <c r="AE32" s="785"/>
      <c r="AF32" s="786">
        <v>1073</v>
      </c>
      <c r="AG32" s="787"/>
      <c r="AH32" s="787"/>
      <c r="AI32" s="787"/>
      <c r="AJ32" s="788"/>
      <c r="AK32" s="834">
        <v>5717</v>
      </c>
      <c r="AL32" s="830"/>
      <c r="AM32" s="830"/>
      <c r="AN32" s="830"/>
      <c r="AO32" s="830"/>
      <c r="AP32" s="830" t="s">
        <v>611</v>
      </c>
      <c r="AQ32" s="830"/>
      <c r="AR32" s="830"/>
      <c r="AS32" s="830"/>
      <c r="AT32" s="830"/>
      <c r="AU32" s="830" t="s">
        <v>611</v>
      </c>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411</v>
      </c>
      <c r="C33" s="781"/>
      <c r="D33" s="781"/>
      <c r="E33" s="781"/>
      <c r="F33" s="781"/>
      <c r="G33" s="781"/>
      <c r="H33" s="781"/>
      <c r="I33" s="781"/>
      <c r="J33" s="781"/>
      <c r="K33" s="781"/>
      <c r="L33" s="781"/>
      <c r="M33" s="781"/>
      <c r="N33" s="781"/>
      <c r="O33" s="781"/>
      <c r="P33" s="782"/>
      <c r="Q33" s="783">
        <v>8551</v>
      </c>
      <c r="R33" s="784"/>
      <c r="S33" s="784"/>
      <c r="T33" s="784"/>
      <c r="U33" s="784"/>
      <c r="V33" s="784">
        <v>7891</v>
      </c>
      <c r="W33" s="784"/>
      <c r="X33" s="784"/>
      <c r="Y33" s="784"/>
      <c r="Z33" s="784"/>
      <c r="AA33" s="784">
        <v>660</v>
      </c>
      <c r="AB33" s="784"/>
      <c r="AC33" s="784"/>
      <c r="AD33" s="784"/>
      <c r="AE33" s="785"/>
      <c r="AF33" s="786">
        <v>6612</v>
      </c>
      <c r="AG33" s="787"/>
      <c r="AH33" s="787"/>
      <c r="AI33" s="787"/>
      <c r="AJ33" s="788"/>
      <c r="AK33" s="834">
        <v>8374</v>
      </c>
      <c r="AL33" s="830"/>
      <c r="AM33" s="830"/>
      <c r="AN33" s="830"/>
      <c r="AO33" s="830"/>
      <c r="AP33" s="830">
        <v>11428</v>
      </c>
      <c r="AQ33" s="830"/>
      <c r="AR33" s="830"/>
      <c r="AS33" s="830"/>
      <c r="AT33" s="830"/>
      <c r="AU33" s="830">
        <v>3280</v>
      </c>
      <c r="AV33" s="830"/>
      <c r="AW33" s="830"/>
      <c r="AX33" s="830"/>
      <c r="AY33" s="830"/>
      <c r="AZ33" s="831"/>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413</v>
      </c>
      <c r="C34" s="781"/>
      <c r="D34" s="781"/>
      <c r="E34" s="781"/>
      <c r="F34" s="781"/>
      <c r="G34" s="781"/>
      <c r="H34" s="781"/>
      <c r="I34" s="781"/>
      <c r="J34" s="781"/>
      <c r="K34" s="781"/>
      <c r="L34" s="781"/>
      <c r="M34" s="781"/>
      <c r="N34" s="781"/>
      <c r="O34" s="781"/>
      <c r="P34" s="782"/>
      <c r="Q34" s="783">
        <v>16541</v>
      </c>
      <c r="R34" s="784"/>
      <c r="S34" s="784"/>
      <c r="T34" s="784"/>
      <c r="U34" s="784"/>
      <c r="V34" s="784">
        <v>15274</v>
      </c>
      <c r="W34" s="784"/>
      <c r="X34" s="784"/>
      <c r="Y34" s="784"/>
      <c r="Z34" s="784"/>
      <c r="AA34" s="784">
        <v>1267</v>
      </c>
      <c r="AB34" s="784"/>
      <c r="AC34" s="784"/>
      <c r="AD34" s="784"/>
      <c r="AE34" s="785"/>
      <c r="AF34" s="786">
        <v>3150</v>
      </c>
      <c r="AG34" s="787"/>
      <c r="AH34" s="787"/>
      <c r="AI34" s="787"/>
      <c r="AJ34" s="788"/>
      <c r="AK34" s="834">
        <v>6585</v>
      </c>
      <c r="AL34" s="830"/>
      <c r="AM34" s="830"/>
      <c r="AN34" s="830"/>
      <c r="AO34" s="830"/>
      <c r="AP34" s="830">
        <v>112882</v>
      </c>
      <c r="AQ34" s="830"/>
      <c r="AR34" s="830"/>
      <c r="AS34" s="830"/>
      <c r="AT34" s="830"/>
      <c r="AU34" s="830">
        <v>58360</v>
      </c>
      <c r="AV34" s="830"/>
      <c r="AW34" s="830"/>
      <c r="AX34" s="830"/>
      <c r="AY34" s="830"/>
      <c r="AZ34" s="831"/>
      <c r="BA34" s="831"/>
      <c r="BB34" s="831"/>
      <c r="BC34" s="831"/>
      <c r="BD34" s="831"/>
      <c r="BE34" s="832" t="s">
        <v>412</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414</v>
      </c>
      <c r="C35" s="781"/>
      <c r="D35" s="781"/>
      <c r="E35" s="781"/>
      <c r="F35" s="781"/>
      <c r="G35" s="781"/>
      <c r="H35" s="781"/>
      <c r="I35" s="781"/>
      <c r="J35" s="781"/>
      <c r="K35" s="781"/>
      <c r="L35" s="781"/>
      <c r="M35" s="781"/>
      <c r="N35" s="781"/>
      <c r="O35" s="781"/>
      <c r="P35" s="782"/>
      <c r="Q35" s="783">
        <v>44</v>
      </c>
      <c r="R35" s="784"/>
      <c r="S35" s="784"/>
      <c r="T35" s="784"/>
      <c r="U35" s="784"/>
      <c r="V35" s="784">
        <v>44</v>
      </c>
      <c r="W35" s="784"/>
      <c r="X35" s="784"/>
      <c r="Y35" s="784"/>
      <c r="Z35" s="784"/>
      <c r="AA35" s="784" t="s">
        <v>611</v>
      </c>
      <c r="AB35" s="784"/>
      <c r="AC35" s="784"/>
      <c r="AD35" s="784"/>
      <c r="AE35" s="785"/>
      <c r="AF35" s="786">
        <v>192</v>
      </c>
      <c r="AG35" s="787"/>
      <c r="AH35" s="787"/>
      <c r="AI35" s="787"/>
      <c r="AJ35" s="788"/>
      <c r="AK35" s="834">
        <v>25</v>
      </c>
      <c r="AL35" s="830"/>
      <c r="AM35" s="830"/>
      <c r="AN35" s="830"/>
      <c r="AO35" s="830"/>
      <c r="AP35" s="830">
        <v>25</v>
      </c>
      <c r="AQ35" s="830"/>
      <c r="AR35" s="830"/>
      <c r="AS35" s="830"/>
      <c r="AT35" s="830"/>
      <c r="AU35" s="830">
        <v>22</v>
      </c>
      <c r="AV35" s="830"/>
      <c r="AW35" s="830"/>
      <c r="AX35" s="830"/>
      <c r="AY35" s="830"/>
      <c r="AZ35" s="831"/>
      <c r="BA35" s="831"/>
      <c r="BB35" s="831"/>
      <c r="BC35" s="831"/>
      <c r="BD35" s="831"/>
      <c r="BE35" s="832" t="s">
        <v>412</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t="s">
        <v>415</v>
      </c>
      <c r="C36" s="781"/>
      <c r="D36" s="781"/>
      <c r="E36" s="781"/>
      <c r="F36" s="781"/>
      <c r="G36" s="781"/>
      <c r="H36" s="781"/>
      <c r="I36" s="781"/>
      <c r="J36" s="781"/>
      <c r="K36" s="781"/>
      <c r="L36" s="781"/>
      <c r="M36" s="781"/>
      <c r="N36" s="781"/>
      <c r="O36" s="781"/>
      <c r="P36" s="782"/>
      <c r="Q36" s="783">
        <v>837</v>
      </c>
      <c r="R36" s="784"/>
      <c r="S36" s="784"/>
      <c r="T36" s="784"/>
      <c r="U36" s="784"/>
      <c r="V36" s="784">
        <v>786</v>
      </c>
      <c r="W36" s="784"/>
      <c r="X36" s="784"/>
      <c r="Y36" s="784"/>
      <c r="Z36" s="784"/>
      <c r="AA36" s="784">
        <v>51</v>
      </c>
      <c r="AB36" s="784"/>
      <c r="AC36" s="784"/>
      <c r="AD36" s="784"/>
      <c r="AE36" s="785"/>
      <c r="AF36" s="786">
        <v>1664</v>
      </c>
      <c r="AG36" s="787"/>
      <c r="AH36" s="787"/>
      <c r="AI36" s="787"/>
      <c r="AJ36" s="788"/>
      <c r="AK36" s="834">
        <v>322</v>
      </c>
      <c r="AL36" s="830"/>
      <c r="AM36" s="830"/>
      <c r="AN36" s="830"/>
      <c r="AO36" s="830"/>
      <c r="AP36" s="830">
        <v>748</v>
      </c>
      <c r="AQ36" s="830"/>
      <c r="AR36" s="830"/>
      <c r="AS36" s="830"/>
      <c r="AT36" s="830"/>
      <c r="AU36" s="830">
        <v>350</v>
      </c>
      <c r="AV36" s="830"/>
      <c r="AW36" s="830"/>
      <c r="AX36" s="830"/>
      <c r="AY36" s="830"/>
      <c r="AZ36" s="831"/>
      <c r="BA36" s="831"/>
      <c r="BB36" s="831"/>
      <c r="BC36" s="831"/>
      <c r="BD36" s="831"/>
      <c r="BE36" s="832" t="s">
        <v>412</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t="s">
        <v>416</v>
      </c>
      <c r="C37" s="781"/>
      <c r="D37" s="781"/>
      <c r="E37" s="781"/>
      <c r="F37" s="781"/>
      <c r="G37" s="781"/>
      <c r="H37" s="781"/>
      <c r="I37" s="781"/>
      <c r="J37" s="781"/>
      <c r="K37" s="781"/>
      <c r="L37" s="781"/>
      <c r="M37" s="781"/>
      <c r="N37" s="781"/>
      <c r="O37" s="781"/>
      <c r="P37" s="782"/>
      <c r="Q37" s="783">
        <v>41</v>
      </c>
      <c r="R37" s="784"/>
      <c r="S37" s="784"/>
      <c r="T37" s="784"/>
      <c r="U37" s="784"/>
      <c r="V37" s="784">
        <v>38</v>
      </c>
      <c r="W37" s="784"/>
      <c r="X37" s="784"/>
      <c r="Y37" s="784"/>
      <c r="Z37" s="784"/>
      <c r="AA37" s="784">
        <v>3</v>
      </c>
      <c r="AB37" s="784"/>
      <c r="AC37" s="784"/>
      <c r="AD37" s="784"/>
      <c r="AE37" s="785"/>
      <c r="AF37" s="786">
        <v>324</v>
      </c>
      <c r="AG37" s="787"/>
      <c r="AH37" s="787"/>
      <c r="AI37" s="787"/>
      <c r="AJ37" s="788"/>
      <c r="AK37" s="834" t="s">
        <v>611</v>
      </c>
      <c r="AL37" s="830"/>
      <c r="AM37" s="830"/>
      <c r="AN37" s="830"/>
      <c r="AO37" s="830"/>
      <c r="AP37" s="830" t="s">
        <v>611</v>
      </c>
      <c r="AQ37" s="830"/>
      <c r="AR37" s="830"/>
      <c r="AS37" s="830"/>
      <c r="AT37" s="830"/>
      <c r="AU37" s="830" t="s">
        <v>611</v>
      </c>
      <c r="AV37" s="830"/>
      <c r="AW37" s="830"/>
      <c r="AX37" s="830"/>
      <c r="AY37" s="830"/>
      <c r="AZ37" s="831"/>
      <c r="BA37" s="831"/>
      <c r="BB37" s="831"/>
      <c r="BC37" s="831"/>
      <c r="BD37" s="831"/>
      <c r="BE37" s="832" t="s">
        <v>412</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t="s">
        <v>417</v>
      </c>
      <c r="C38" s="781"/>
      <c r="D38" s="781"/>
      <c r="E38" s="781"/>
      <c r="F38" s="781"/>
      <c r="G38" s="781"/>
      <c r="H38" s="781"/>
      <c r="I38" s="781"/>
      <c r="J38" s="781"/>
      <c r="K38" s="781"/>
      <c r="L38" s="781"/>
      <c r="M38" s="781"/>
      <c r="N38" s="781"/>
      <c r="O38" s="781"/>
      <c r="P38" s="782"/>
      <c r="Q38" s="783">
        <v>6209</v>
      </c>
      <c r="R38" s="784"/>
      <c r="S38" s="784"/>
      <c r="T38" s="784"/>
      <c r="U38" s="784"/>
      <c r="V38" s="784">
        <v>5792</v>
      </c>
      <c r="W38" s="784"/>
      <c r="X38" s="784"/>
      <c r="Y38" s="784"/>
      <c r="Z38" s="784"/>
      <c r="AA38" s="784">
        <v>417</v>
      </c>
      <c r="AB38" s="784"/>
      <c r="AC38" s="784"/>
      <c r="AD38" s="784"/>
      <c r="AE38" s="785"/>
      <c r="AF38" s="786">
        <v>5986</v>
      </c>
      <c r="AG38" s="787"/>
      <c r="AH38" s="787"/>
      <c r="AI38" s="787"/>
      <c r="AJ38" s="788"/>
      <c r="AK38" s="834">
        <v>587</v>
      </c>
      <c r="AL38" s="830"/>
      <c r="AM38" s="830"/>
      <c r="AN38" s="830"/>
      <c r="AO38" s="830"/>
      <c r="AP38" s="830">
        <v>1814</v>
      </c>
      <c r="AQ38" s="830"/>
      <c r="AR38" s="830"/>
      <c r="AS38" s="830"/>
      <c r="AT38" s="830"/>
      <c r="AU38" s="830">
        <v>1105</v>
      </c>
      <c r="AV38" s="830"/>
      <c r="AW38" s="830"/>
      <c r="AX38" s="830"/>
      <c r="AY38" s="830"/>
      <c r="AZ38" s="831"/>
      <c r="BA38" s="831"/>
      <c r="BB38" s="831"/>
      <c r="BC38" s="831"/>
      <c r="BD38" s="831"/>
      <c r="BE38" s="832" t="s">
        <v>412</v>
      </c>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t="s">
        <v>418</v>
      </c>
      <c r="C39" s="781"/>
      <c r="D39" s="781"/>
      <c r="E39" s="781"/>
      <c r="F39" s="781"/>
      <c r="G39" s="781"/>
      <c r="H39" s="781"/>
      <c r="I39" s="781"/>
      <c r="J39" s="781"/>
      <c r="K39" s="781"/>
      <c r="L39" s="781"/>
      <c r="M39" s="781"/>
      <c r="N39" s="781"/>
      <c r="O39" s="781"/>
      <c r="P39" s="782"/>
      <c r="Q39" s="783">
        <v>3323</v>
      </c>
      <c r="R39" s="784"/>
      <c r="S39" s="784"/>
      <c r="T39" s="784"/>
      <c r="U39" s="784"/>
      <c r="V39" s="784">
        <v>3308</v>
      </c>
      <c r="W39" s="784"/>
      <c r="X39" s="784"/>
      <c r="Y39" s="784"/>
      <c r="Z39" s="784"/>
      <c r="AA39" s="784">
        <v>15</v>
      </c>
      <c r="AB39" s="784"/>
      <c r="AC39" s="784"/>
      <c r="AD39" s="784"/>
      <c r="AE39" s="785"/>
      <c r="AF39" s="786">
        <v>4422</v>
      </c>
      <c r="AG39" s="787"/>
      <c r="AH39" s="787"/>
      <c r="AI39" s="787"/>
      <c r="AJ39" s="788"/>
      <c r="AK39" s="834">
        <v>313</v>
      </c>
      <c r="AL39" s="830"/>
      <c r="AM39" s="830"/>
      <c r="AN39" s="830"/>
      <c r="AO39" s="830"/>
      <c r="AP39" s="830" t="s">
        <v>611</v>
      </c>
      <c r="AQ39" s="830"/>
      <c r="AR39" s="830"/>
      <c r="AS39" s="830"/>
      <c r="AT39" s="830"/>
      <c r="AU39" s="830" t="s">
        <v>611</v>
      </c>
      <c r="AV39" s="830"/>
      <c r="AW39" s="830"/>
      <c r="AX39" s="830"/>
      <c r="AY39" s="830"/>
      <c r="AZ39" s="831"/>
      <c r="BA39" s="831"/>
      <c r="BB39" s="831"/>
      <c r="BC39" s="831"/>
      <c r="BD39" s="831"/>
      <c r="BE39" s="832" t="s">
        <v>419</v>
      </c>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t="s">
        <v>420</v>
      </c>
      <c r="C40" s="781"/>
      <c r="D40" s="781"/>
      <c r="E40" s="781"/>
      <c r="F40" s="781"/>
      <c r="G40" s="781"/>
      <c r="H40" s="781"/>
      <c r="I40" s="781"/>
      <c r="J40" s="781"/>
      <c r="K40" s="781"/>
      <c r="L40" s="781"/>
      <c r="M40" s="781"/>
      <c r="N40" s="781"/>
      <c r="O40" s="781"/>
      <c r="P40" s="782"/>
      <c r="Q40" s="783">
        <v>62</v>
      </c>
      <c r="R40" s="784"/>
      <c r="S40" s="784"/>
      <c r="T40" s="784"/>
      <c r="U40" s="784"/>
      <c r="V40" s="784">
        <v>62</v>
      </c>
      <c r="W40" s="784"/>
      <c r="X40" s="784"/>
      <c r="Y40" s="784"/>
      <c r="Z40" s="784"/>
      <c r="AA40" s="784" t="s">
        <v>611</v>
      </c>
      <c r="AB40" s="784"/>
      <c r="AC40" s="784"/>
      <c r="AD40" s="784"/>
      <c r="AE40" s="785"/>
      <c r="AF40" s="786">
        <v>123</v>
      </c>
      <c r="AG40" s="787"/>
      <c r="AH40" s="787"/>
      <c r="AI40" s="787"/>
      <c r="AJ40" s="788"/>
      <c r="AK40" s="834">
        <v>29</v>
      </c>
      <c r="AL40" s="830"/>
      <c r="AM40" s="830"/>
      <c r="AN40" s="830"/>
      <c r="AO40" s="830"/>
      <c r="AP40" s="830">
        <v>2</v>
      </c>
      <c r="AQ40" s="830"/>
      <c r="AR40" s="830"/>
      <c r="AS40" s="830"/>
      <c r="AT40" s="830"/>
      <c r="AU40" s="830">
        <v>1</v>
      </c>
      <c r="AV40" s="830"/>
      <c r="AW40" s="830"/>
      <c r="AX40" s="830"/>
      <c r="AY40" s="830"/>
      <c r="AZ40" s="831"/>
      <c r="BA40" s="831"/>
      <c r="BB40" s="831"/>
      <c r="BC40" s="831"/>
      <c r="BD40" s="831"/>
      <c r="BE40" s="832" t="s">
        <v>419</v>
      </c>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t="s">
        <v>421</v>
      </c>
      <c r="C41" s="781"/>
      <c r="D41" s="781"/>
      <c r="E41" s="781"/>
      <c r="F41" s="781"/>
      <c r="G41" s="781"/>
      <c r="H41" s="781"/>
      <c r="I41" s="781"/>
      <c r="J41" s="781"/>
      <c r="K41" s="781"/>
      <c r="L41" s="781"/>
      <c r="M41" s="781"/>
      <c r="N41" s="781"/>
      <c r="O41" s="781"/>
      <c r="P41" s="782"/>
      <c r="Q41" s="783">
        <v>189</v>
      </c>
      <c r="R41" s="784"/>
      <c r="S41" s="784"/>
      <c r="T41" s="784"/>
      <c r="U41" s="784"/>
      <c r="V41" s="784">
        <v>189</v>
      </c>
      <c r="W41" s="784"/>
      <c r="X41" s="784"/>
      <c r="Y41" s="784"/>
      <c r="Z41" s="784"/>
      <c r="AA41" s="784" t="s">
        <v>611</v>
      </c>
      <c r="AB41" s="784"/>
      <c r="AC41" s="784"/>
      <c r="AD41" s="784"/>
      <c r="AE41" s="785"/>
      <c r="AF41" s="786">
        <v>210</v>
      </c>
      <c r="AG41" s="787"/>
      <c r="AH41" s="787"/>
      <c r="AI41" s="787"/>
      <c r="AJ41" s="788"/>
      <c r="AK41" s="834" t="s">
        <v>611</v>
      </c>
      <c r="AL41" s="830"/>
      <c r="AM41" s="830"/>
      <c r="AN41" s="830"/>
      <c r="AO41" s="830"/>
      <c r="AP41" s="830" t="s">
        <v>611</v>
      </c>
      <c r="AQ41" s="830"/>
      <c r="AR41" s="830"/>
      <c r="AS41" s="830"/>
      <c r="AT41" s="830"/>
      <c r="AU41" s="830" t="s">
        <v>611</v>
      </c>
      <c r="AV41" s="830"/>
      <c r="AW41" s="830"/>
      <c r="AX41" s="830"/>
      <c r="AY41" s="830"/>
      <c r="AZ41" s="831"/>
      <c r="BA41" s="831"/>
      <c r="BB41" s="831"/>
      <c r="BC41" s="831"/>
      <c r="BD41" s="831"/>
      <c r="BE41" s="832" t="s">
        <v>422</v>
      </c>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424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23932</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426</v>
      </c>
      <c r="B66" s="728"/>
      <c r="C66" s="728"/>
      <c r="D66" s="728"/>
      <c r="E66" s="728"/>
      <c r="F66" s="728"/>
      <c r="G66" s="728"/>
      <c r="H66" s="728"/>
      <c r="I66" s="728"/>
      <c r="J66" s="728"/>
      <c r="K66" s="728"/>
      <c r="L66" s="728"/>
      <c r="M66" s="728"/>
      <c r="N66" s="728"/>
      <c r="O66" s="728"/>
      <c r="P66" s="729"/>
      <c r="Q66" s="733" t="s">
        <v>398</v>
      </c>
      <c r="R66" s="734"/>
      <c r="S66" s="734"/>
      <c r="T66" s="734"/>
      <c r="U66" s="735"/>
      <c r="V66" s="733" t="s">
        <v>427</v>
      </c>
      <c r="W66" s="734"/>
      <c r="X66" s="734"/>
      <c r="Y66" s="734"/>
      <c r="Z66" s="735"/>
      <c r="AA66" s="733" t="s">
        <v>400</v>
      </c>
      <c r="AB66" s="734"/>
      <c r="AC66" s="734"/>
      <c r="AD66" s="734"/>
      <c r="AE66" s="735"/>
      <c r="AF66" s="854" t="s">
        <v>428</v>
      </c>
      <c r="AG66" s="815"/>
      <c r="AH66" s="815"/>
      <c r="AI66" s="815"/>
      <c r="AJ66" s="855"/>
      <c r="AK66" s="733" t="s">
        <v>402</v>
      </c>
      <c r="AL66" s="728"/>
      <c r="AM66" s="728"/>
      <c r="AN66" s="728"/>
      <c r="AO66" s="729"/>
      <c r="AP66" s="733" t="s">
        <v>403</v>
      </c>
      <c r="AQ66" s="734"/>
      <c r="AR66" s="734"/>
      <c r="AS66" s="734"/>
      <c r="AT66" s="735"/>
      <c r="AU66" s="733" t="s">
        <v>429</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588</v>
      </c>
      <c r="C68" s="870"/>
      <c r="D68" s="870"/>
      <c r="E68" s="870"/>
      <c r="F68" s="870"/>
      <c r="G68" s="870"/>
      <c r="H68" s="870"/>
      <c r="I68" s="870"/>
      <c r="J68" s="870"/>
      <c r="K68" s="870"/>
      <c r="L68" s="870"/>
      <c r="M68" s="870"/>
      <c r="N68" s="870"/>
      <c r="O68" s="870"/>
      <c r="P68" s="871"/>
      <c r="Q68" s="872">
        <v>558</v>
      </c>
      <c r="R68" s="866"/>
      <c r="S68" s="866"/>
      <c r="T68" s="866"/>
      <c r="U68" s="866"/>
      <c r="V68" s="866">
        <v>541</v>
      </c>
      <c r="W68" s="866"/>
      <c r="X68" s="866"/>
      <c r="Y68" s="866"/>
      <c r="Z68" s="866"/>
      <c r="AA68" s="866">
        <v>17</v>
      </c>
      <c r="AB68" s="866"/>
      <c r="AC68" s="866"/>
      <c r="AD68" s="866"/>
      <c r="AE68" s="866"/>
      <c r="AF68" s="866">
        <v>17</v>
      </c>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589</v>
      </c>
      <c r="C69" s="874"/>
      <c r="D69" s="874"/>
      <c r="E69" s="874"/>
      <c r="F69" s="874"/>
      <c r="G69" s="874"/>
      <c r="H69" s="874"/>
      <c r="I69" s="874"/>
      <c r="J69" s="874"/>
      <c r="K69" s="874"/>
      <c r="L69" s="874"/>
      <c r="M69" s="874"/>
      <c r="N69" s="874"/>
      <c r="O69" s="874"/>
      <c r="P69" s="875"/>
      <c r="Q69" s="876">
        <v>166845</v>
      </c>
      <c r="R69" s="830"/>
      <c r="S69" s="830"/>
      <c r="T69" s="830"/>
      <c r="U69" s="830"/>
      <c r="V69" s="830">
        <v>165315</v>
      </c>
      <c r="W69" s="830"/>
      <c r="X69" s="830"/>
      <c r="Y69" s="830"/>
      <c r="Z69" s="830"/>
      <c r="AA69" s="830">
        <v>1530</v>
      </c>
      <c r="AB69" s="830"/>
      <c r="AC69" s="830"/>
      <c r="AD69" s="830"/>
      <c r="AE69" s="830"/>
      <c r="AF69" s="830">
        <v>1530</v>
      </c>
      <c r="AG69" s="830"/>
      <c r="AH69" s="830"/>
      <c r="AI69" s="830"/>
      <c r="AJ69" s="830"/>
      <c r="AK69" s="830">
        <v>360</v>
      </c>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590</v>
      </c>
      <c r="C70" s="874"/>
      <c r="D70" s="874"/>
      <c r="E70" s="874"/>
      <c r="F70" s="874"/>
      <c r="G70" s="874"/>
      <c r="H70" s="874"/>
      <c r="I70" s="874"/>
      <c r="J70" s="874"/>
      <c r="K70" s="874"/>
      <c r="L70" s="874"/>
      <c r="M70" s="874"/>
      <c r="N70" s="874"/>
      <c r="O70" s="874"/>
      <c r="P70" s="875"/>
      <c r="Q70" s="876">
        <v>5</v>
      </c>
      <c r="R70" s="830"/>
      <c r="S70" s="830"/>
      <c r="T70" s="830"/>
      <c r="U70" s="830"/>
      <c r="V70" s="830">
        <v>1</v>
      </c>
      <c r="W70" s="830"/>
      <c r="X70" s="830"/>
      <c r="Y70" s="830"/>
      <c r="Z70" s="830"/>
      <c r="AA70" s="830">
        <v>4</v>
      </c>
      <c r="AB70" s="830"/>
      <c r="AC70" s="830"/>
      <c r="AD70" s="830"/>
      <c r="AE70" s="830"/>
      <c r="AF70" s="830">
        <v>4</v>
      </c>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430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SUM(AF68:AJ87)</f>
        <v>1551</v>
      </c>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431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SUM(CR7:CV88)</f>
        <v>3701</v>
      </c>
      <c r="CS102" s="852"/>
      <c r="CT102" s="852"/>
      <c r="CU102" s="852"/>
      <c r="CV102" s="891"/>
      <c r="CW102" s="890">
        <f>SUM(CW7:DA88)</f>
        <v>1585</v>
      </c>
      <c r="CX102" s="852"/>
      <c r="CY102" s="852"/>
      <c r="CZ102" s="852"/>
      <c r="DA102" s="891"/>
      <c r="DB102" s="890">
        <f>SUM(DB7:DF88)</f>
        <v>19</v>
      </c>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439</v>
      </c>
      <c r="AB109" s="893"/>
      <c r="AC109" s="893"/>
      <c r="AD109" s="893"/>
      <c r="AE109" s="894"/>
      <c r="AF109" s="892" t="s">
        <v>440</v>
      </c>
      <c r="AG109" s="893"/>
      <c r="AH109" s="893"/>
      <c r="AI109" s="893"/>
      <c r="AJ109" s="894"/>
      <c r="AK109" s="892" t="s">
        <v>308</v>
      </c>
      <c r="AL109" s="893"/>
      <c r="AM109" s="893"/>
      <c r="AN109" s="893"/>
      <c r="AO109" s="894"/>
      <c r="AP109" s="892" t="s">
        <v>441</v>
      </c>
      <c r="AQ109" s="893"/>
      <c r="AR109" s="893"/>
      <c r="AS109" s="893"/>
      <c r="AT109" s="895"/>
      <c r="AU109" s="912" t="s">
        <v>438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439</v>
      </c>
      <c r="BR109" s="893"/>
      <c r="BS109" s="893"/>
      <c r="BT109" s="893"/>
      <c r="BU109" s="894"/>
      <c r="BV109" s="892" t="s">
        <v>440</v>
      </c>
      <c r="BW109" s="893"/>
      <c r="BX109" s="893"/>
      <c r="BY109" s="893"/>
      <c r="BZ109" s="894"/>
      <c r="CA109" s="892" t="s">
        <v>308</v>
      </c>
      <c r="CB109" s="893"/>
      <c r="CC109" s="893"/>
      <c r="CD109" s="893"/>
      <c r="CE109" s="894"/>
      <c r="CF109" s="913" t="s">
        <v>441</v>
      </c>
      <c r="CG109" s="913"/>
      <c r="CH109" s="913"/>
      <c r="CI109" s="913"/>
      <c r="CJ109" s="913"/>
      <c r="CK109" s="892" t="s">
        <v>442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439</v>
      </c>
      <c r="DH109" s="893"/>
      <c r="DI109" s="893"/>
      <c r="DJ109" s="893"/>
      <c r="DK109" s="894"/>
      <c r="DL109" s="892" t="s">
        <v>440</v>
      </c>
      <c r="DM109" s="893"/>
      <c r="DN109" s="893"/>
      <c r="DO109" s="893"/>
      <c r="DP109" s="894"/>
      <c r="DQ109" s="892" t="s">
        <v>308</v>
      </c>
      <c r="DR109" s="893"/>
      <c r="DS109" s="893"/>
      <c r="DT109" s="893"/>
      <c r="DU109" s="894"/>
      <c r="DV109" s="892" t="s">
        <v>441</v>
      </c>
      <c r="DW109" s="893"/>
      <c r="DX109" s="893"/>
      <c r="DY109" s="893"/>
      <c r="DZ109" s="895"/>
    </row>
    <row r="110" spans="1:131" s="230" customFormat="1" ht="26.25" customHeight="1" x14ac:dyDescent="0.15">
      <c r="A110" s="896" t="s">
        <v>443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20191684</v>
      </c>
      <c r="AB110" s="900"/>
      <c r="AC110" s="900"/>
      <c r="AD110" s="900"/>
      <c r="AE110" s="901"/>
      <c r="AF110" s="902">
        <v>20785086</v>
      </c>
      <c r="AG110" s="900"/>
      <c r="AH110" s="900"/>
      <c r="AI110" s="900"/>
      <c r="AJ110" s="901"/>
      <c r="AK110" s="902">
        <v>18726294</v>
      </c>
      <c r="AL110" s="900"/>
      <c r="AM110" s="900"/>
      <c r="AN110" s="900"/>
      <c r="AO110" s="901"/>
      <c r="AP110" s="903">
        <v>21</v>
      </c>
      <c r="AQ110" s="904"/>
      <c r="AR110" s="904"/>
      <c r="AS110" s="904"/>
      <c r="AT110" s="905"/>
      <c r="AU110" s="906" t="s">
        <v>75</v>
      </c>
      <c r="AV110" s="907"/>
      <c r="AW110" s="907"/>
      <c r="AX110" s="907"/>
      <c r="AY110" s="907"/>
      <c r="AZ110" s="929" t="s">
        <v>444</v>
      </c>
      <c r="BA110" s="897"/>
      <c r="BB110" s="897"/>
      <c r="BC110" s="897"/>
      <c r="BD110" s="897"/>
      <c r="BE110" s="897"/>
      <c r="BF110" s="897"/>
      <c r="BG110" s="897"/>
      <c r="BH110" s="897"/>
      <c r="BI110" s="897"/>
      <c r="BJ110" s="897"/>
      <c r="BK110" s="897"/>
      <c r="BL110" s="897"/>
      <c r="BM110" s="897"/>
      <c r="BN110" s="897"/>
      <c r="BO110" s="897"/>
      <c r="BP110" s="898"/>
      <c r="BQ110" s="930">
        <v>212956303</v>
      </c>
      <c r="BR110" s="931"/>
      <c r="BS110" s="931"/>
      <c r="BT110" s="931"/>
      <c r="BU110" s="931"/>
      <c r="BV110" s="931">
        <v>215642083</v>
      </c>
      <c r="BW110" s="931"/>
      <c r="BX110" s="931"/>
      <c r="BY110" s="931"/>
      <c r="BZ110" s="931"/>
      <c r="CA110" s="931">
        <v>216939991</v>
      </c>
      <c r="CB110" s="931"/>
      <c r="CC110" s="931"/>
      <c r="CD110" s="931"/>
      <c r="CE110" s="931"/>
      <c r="CF110" s="944">
        <v>243.5</v>
      </c>
      <c r="CG110" s="945"/>
      <c r="CH110" s="945"/>
      <c r="CI110" s="945"/>
      <c r="CJ110" s="945"/>
      <c r="CK110" s="946" t="s">
        <v>445</v>
      </c>
      <c r="CL110" s="947"/>
      <c r="CM110" s="929" t="s">
        <v>446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447</v>
      </c>
      <c r="DH110" s="931"/>
      <c r="DI110" s="931"/>
      <c r="DJ110" s="931"/>
      <c r="DK110" s="931"/>
      <c r="DL110" s="931" t="s">
        <v>130</v>
      </c>
      <c r="DM110" s="931"/>
      <c r="DN110" s="931"/>
      <c r="DO110" s="931"/>
      <c r="DP110" s="931"/>
      <c r="DQ110" s="931" t="s">
        <v>130</v>
      </c>
      <c r="DR110" s="931"/>
      <c r="DS110" s="931"/>
      <c r="DT110" s="931"/>
      <c r="DU110" s="931"/>
      <c r="DV110" s="932" t="s">
        <v>130</v>
      </c>
      <c r="DW110" s="932"/>
      <c r="DX110" s="932"/>
      <c r="DY110" s="932"/>
      <c r="DZ110" s="933"/>
    </row>
    <row r="111" spans="1:131" s="230" customFormat="1" ht="26.25" customHeight="1" x14ac:dyDescent="0.15">
      <c r="A111" s="934" t="s">
        <v>448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447</v>
      </c>
      <c r="AG111" s="938"/>
      <c r="AH111" s="938"/>
      <c r="AI111" s="938"/>
      <c r="AJ111" s="939"/>
      <c r="AK111" s="940" t="s">
        <v>447</v>
      </c>
      <c r="AL111" s="938"/>
      <c r="AM111" s="938"/>
      <c r="AN111" s="938"/>
      <c r="AO111" s="939"/>
      <c r="AP111" s="941" t="s">
        <v>447</v>
      </c>
      <c r="AQ111" s="942"/>
      <c r="AR111" s="942"/>
      <c r="AS111" s="942"/>
      <c r="AT111" s="943"/>
      <c r="AU111" s="908"/>
      <c r="AV111" s="909"/>
      <c r="AW111" s="909"/>
      <c r="AX111" s="909"/>
      <c r="AY111" s="909"/>
      <c r="AZ111" s="922" t="s">
        <v>449</v>
      </c>
      <c r="BA111" s="923"/>
      <c r="BB111" s="923"/>
      <c r="BC111" s="923"/>
      <c r="BD111" s="923"/>
      <c r="BE111" s="923"/>
      <c r="BF111" s="923"/>
      <c r="BG111" s="923"/>
      <c r="BH111" s="923"/>
      <c r="BI111" s="923"/>
      <c r="BJ111" s="923"/>
      <c r="BK111" s="923"/>
      <c r="BL111" s="923"/>
      <c r="BM111" s="923"/>
      <c r="BN111" s="923"/>
      <c r="BO111" s="923"/>
      <c r="BP111" s="924"/>
      <c r="BQ111" s="925">
        <v>1449918</v>
      </c>
      <c r="BR111" s="926"/>
      <c r="BS111" s="926"/>
      <c r="BT111" s="926"/>
      <c r="BU111" s="926"/>
      <c r="BV111" s="926">
        <v>2138859</v>
      </c>
      <c r="BW111" s="926"/>
      <c r="BX111" s="926"/>
      <c r="BY111" s="926"/>
      <c r="BZ111" s="926"/>
      <c r="CA111" s="926">
        <v>3088299</v>
      </c>
      <c r="CB111" s="926"/>
      <c r="CC111" s="926"/>
      <c r="CD111" s="926"/>
      <c r="CE111" s="926"/>
      <c r="CF111" s="920">
        <v>3.5</v>
      </c>
      <c r="CG111" s="921"/>
      <c r="CH111" s="921"/>
      <c r="CI111" s="921"/>
      <c r="CJ111" s="921"/>
      <c r="CK111" s="948"/>
      <c r="CL111" s="949"/>
      <c r="CM111" s="922" t="s">
        <v>450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130</v>
      </c>
      <c r="DM111" s="926"/>
      <c r="DN111" s="926"/>
      <c r="DO111" s="926"/>
      <c r="DP111" s="926"/>
      <c r="DQ111" s="926" t="s">
        <v>130</v>
      </c>
      <c r="DR111" s="926"/>
      <c r="DS111" s="926"/>
      <c r="DT111" s="926"/>
      <c r="DU111" s="926"/>
      <c r="DV111" s="927" t="s">
        <v>130</v>
      </c>
      <c r="DW111" s="927"/>
      <c r="DX111" s="927"/>
      <c r="DY111" s="927"/>
      <c r="DZ111" s="928"/>
    </row>
    <row r="112" spans="1:131" s="230" customFormat="1" ht="26.25" customHeight="1" x14ac:dyDescent="0.15">
      <c r="A112" s="952" t="s">
        <v>451</v>
      </c>
      <c r="B112" s="953"/>
      <c r="C112" s="923" t="s">
        <v>452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130</v>
      </c>
      <c r="AG112" s="959"/>
      <c r="AH112" s="959"/>
      <c r="AI112" s="959"/>
      <c r="AJ112" s="960"/>
      <c r="AK112" s="961" t="s">
        <v>131</v>
      </c>
      <c r="AL112" s="959"/>
      <c r="AM112" s="959"/>
      <c r="AN112" s="959"/>
      <c r="AO112" s="960"/>
      <c r="AP112" s="962" t="s">
        <v>130</v>
      </c>
      <c r="AQ112" s="963"/>
      <c r="AR112" s="963"/>
      <c r="AS112" s="963"/>
      <c r="AT112" s="964"/>
      <c r="AU112" s="908"/>
      <c r="AV112" s="909"/>
      <c r="AW112" s="909"/>
      <c r="AX112" s="909"/>
      <c r="AY112" s="909"/>
      <c r="AZ112" s="922" t="s">
        <v>453</v>
      </c>
      <c r="BA112" s="923"/>
      <c r="BB112" s="923"/>
      <c r="BC112" s="923"/>
      <c r="BD112" s="923"/>
      <c r="BE112" s="923"/>
      <c r="BF112" s="923"/>
      <c r="BG112" s="923"/>
      <c r="BH112" s="923"/>
      <c r="BI112" s="923"/>
      <c r="BJ112" s="923"/>
      <c r="BK112" s="923"/>
      <c r="BL112" s="923"/>
      <c r="BM112" s="923"/>
      <c r="BN112" s="923"/>
      <c r="BO112" s="923"/>
      <c r="BP112" s="924"/>
      <c r="BQ112" s="925">
        <v>66946121</v>
      </c>
      <c r="BR112" s="926"/>
      <c r="BS112" s="926"/>
      <c r="BT112" s="926"/>
      <c r="BU112" s="926"/>
      <c r="BV112" s="926">
        <v>63560321</v>
      </c>
      <c r="BW112" s="926"/>
      <c r="BX112" s="926"/>
      <c r="BY112" s="926"/>
      <c r="BZ112" s="926"/>
      <c r="CA112" s="926">
        <v>63123640</v>
      </c>
      <c r="CB112" s="926"/>
      <c r="CC112" s="926"/>
      <c r="CD112" s="926"/>
      <c r="CE112" s="926"/>
      <c r="CF112" s="920">
        <v>70.900000000000006</v>
      </c>
      <c r="CG112" s="921"/>
      <c r="CH112" s="921"/>
      <c r="CI112" s="921"/>
      <c r="CJ112" s="921"/>
      <c r="CK112" s="948"/>
      <c r="CL112" s="949"/>
      <c r="CM112" s="922" t="s">
        <v>454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130</v>
      </c>
      <c r="DM112" s="926"/>
      <c r="DN112" s="926"/>
      <c r="DO112" s="926"/>
      <c r="DP112" s="926"/>
      <c r="DQ112" s="926" t="s">
        <v>130</v>
      </c>
      <c r="DR112" s="926"/>
      <c r="DS112" s="926"/>
      <c r="DT112" s="926"/>
      <c r="DU112" s="926"/>
      <c r="DV112" s="927" t="s">
        <v>130</v>
      </c>
      <c r="DW112" s="927"/>
      <c r="DX112" s="927"/>
      <c r="DY112" s="927"/>
      <c r="DZ112" s="928"/>
    </row>
    <row r="113" spans="1:130" s="230" customFormat="1" ht="26.25" customHeight="1" x14ac:dyDescent="0.15">
      <c r="A113" s="954"/>
      <c r="B113" s="955"/>
      <c r="C113" s="923" t="s">
        <v>455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5353464</v>
      </c>
      <c r="AB113" s="938"/>
      <c r="AC113" s="938"/>
      <c r="AD113" s="938"/>
      <c r="AE113" s="939"/>
      <c r="AF113" s="940">
        <v>5282448</v>
      </c>
      <c r="AG113" s="938"/>
      <c r="AH113" s="938"/>
      <c r="AI113" s="938"/>
      <c r="AJ113" s="939"/>
      <c r="AK113" s="940">
        <v>6303657</v>
      </c>
      <c r="AL113" s="938"/>
      <c r="AM113" s="938"/>
      <c r="AN113" s="938"/>
      <c r="AO113" s="939"/>
      <c r="AP113" s="941">
        <v>7.1</v>
      </c>
      <c r="AQ113" s="942"/>
      <c r="AR113" s="942"/>
      <c r="AS113" s="942"/>
      <c r="AT113" s="943"/>
      <c r="AU113" s="908"/>
      <c r="AV113" s="909"/>
      <c r="AW113" s="909"/>
      <c r="AX113" s="909"/>
      <c r="AY113" s="909"/>
      <c r="AZ113" s="922" t="s">
        <v>456</v>
      </c>
      <c r="BA113" s="923"/>
      <c r="BB113" s="923"/>
      <c r="BC113" s="923"/>
      <c r="BD113" s="923"/>
      <c r="BE113" s="923"/>
      <c r="BF113" s="923"/>
      <c r="BG113" s="923"/>
      <c r="BH113" s="923"/>
      <c r="BI113" s="923"/>
      <c r="BJ113" s="923"/>
      <c r="BK113" s="923"/>
      <c r="BL113" s="923"/>
      <c r="BM113" s="923"/>
      <c r="BN113" s="923"/>
      <c r="BO113" s="923"/>
      <c r="BP113" s="924"/>
      <c r="BQ113" s="925" t="s">
        <v>130</v>
      </c>
      <c r="BR113" s="926"/>
      <c r="BS113" s="926"/>
      <c r="BT113" s="926"/>
      <c r="BU113" s="926"/>
      <c r="BV113" s="926" t="s">
        <v>131</v>
      </c>
      <c r="BW113" s="926"/>
      <c r="BX113" s="926"/>
      <c r="BY113" s="926"/>
      <c r="BZ113" s="926"/>
      <c r="CA113" s="926" t="s">
        <v>130</v>
      </c>
      <c r="CB113" s="926"/>
      <c r="CC113" s="926"/>
      <c r="CD113" s="926"/>
      <c r="CE113" s="926"/>
      <c r="CF113" s="920" t="s">
        <v>130</v>
      </c>
      <c r="CG113" s="921"/>
      <c r="CH113" s="921"/>
      <c r="CI113" s="921"/>
      <c r="CJ113" s="921"/>
      <c r="CK113" s="948"/>
      <c r="CL113" s="949"/>
      <c r="CM113" s="922" t="s">
        <v>457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130</v>
      </c>
      <c r="DM113" s="959"/>
      <c r="DN113" s="959"/>
      <c r="DO113" s="959"/>
      <c r="DP113" s="960"/>
      <c r="DQ113" s="961" t="s">
        <v>131</v>
      </c>
      <c r="DR113" s="959"/>
      <c r="DS113" s="959"/>
      <c r="DT113" s="959"/>
      <c r="DU113" s="960"/>
      <c r="DV113" s="962" t="s">
        <v>130</v>
      </c>
      <c r="DW113" s="963"/>
      <c r="DX113" s="963"/>
      <c r="DY113" s="963"/>
      <c r="DZ113" s="964"/>
    </row>
    <row r="114" spans="1:130" s="230" customFormat="1" ht="26.25" customHeight="1" x14ac:dyDescent="0.15">
      <c r="A114" s="954"/>
      <c r="B114" s="955"/>
      <c r="C114" s="923" t="s">
        <v>458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130</v>
      </c>
      <c r="AB114" s="959"/>
      <c r="AC114" s="959"/>
      <c r="AD114" s="959"/>
      <c r="AE114" s="960"/>
      <c r="AF114" s="961" t="s">
        <v>130</v>
      </c>
      <c r="AG114" s="959"/>
      <c r="AH114" s="959"/>
      <c r="AI114" s="959"/>
      <c r="AJ114" s="960"/>
      <c r="AK114" s="961" t="s">
        <v>130</v>
      </c>
      <c r="AL114" s="959"/>
      <c r="AM114" s="959"/>
      <c r="AN114" s="959"/>
      <c r="AO114" s="960"/>
      <c r="AP114" s="962" t="s">
        <v>130</v>
      </c>
      <c r="AQ114" s="963"/>
      <c r="AR114" s="963"/>
      <c r="AS114" s="963"/>
      <c r="AT114" s="964"/>
      <c r="AU114" s="908"/>
      <c r="AV114" s="909"/>
      <c r="AW114" s="909"/>
      <c r="AX114" s="909"/>
      <c r="AY114" s="909"/>
      <c r="AZ114" s="922" t="s">
        <v>459</v>
      </c>
      <c r="BA114" s="923"/>
      <c r="BB114" s="923"/>
      <c r="BC114" s="923"/>
      <c r="BD114" s="923"/>
      <c r="BE114" s="923"/>
      <c r="BF114" s="923"/>
      <c r="BG114" s="923"/>
      <c r="BH114" s="923"/>
      <c r="BI114" s="923"/>
      <c r="BJ114" s="923"/>
      <c r="BK114" s="923"/>
      <c r="BL114" s="923"/>
      <c r="BM114" s="923"/>
      <c r="BN114" s="923"/>
      <c r="BO114" s="923"/>
      <c r="BP114" s="924"/>
      <c r="BQ114" s="925">
        <v>16479690</v>
      </c>
      <c r="BR114" s="926"/>
      <c r="BS114" s="926"/>
      <c r="BT114" s="926"/>
      <c r="BU114" s="926"/>
      <c r="BV114" s="926">
        <v>16348966</v>
      </c>
      <c r="BW114" s="926"/>
      <c r="BX114" s="926"/>
      <c r="BY114" s="926"/>
      <c r="BZ114" s="926"/>
      <c r="CA114" s="926">
        <v>16686319</v>
      </c>
      <c r="CB114" s="926"/>
      <c r="CC114" s="926"/>
      <c r="CD114" s="926"/>
      <c r="CE114" s="926"/>
      <c r="CF114" s="920">
        <v>18.7</v>
      </c>
      <c r="CG114" s="921"/>
      <c r="CH114" s="921"/>
      <c r="CI114" s="921"/>
      <c r="CJ114" s="921"/>
      <c r="CK114" s="948"/>
      <c r="CL114" s="949"/>
      <c r="CM114" s="922" t="s">
        <v>460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131</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x14ac:dyDescent="0.15">
      <c r="A115" s="954"/>
      <c r="B115" s="955"/>
      <c r="C115" s="923" t="s">
        <v>461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108560</v>
      </c>
      <c r="AB115" s="938"/>
      <c r="AC115" s="938"/>
      <c r="AD115" s="938"/>
      <c r="AE115" s="939"/>
      <c r="AF115" s="940">
        <v>108560</v>
      </c>
      <c r="AG115" s="938"/>
      <c r="AH115" s="938"/>
      <c r="AI115" s="938"/>
      <c r="AJ115" s="939"/>
      <c r="AK115" s="940">
        <v>193060</v>
      </c>
      <c r="AL115" s="938"/>
      <c r="AM115" s="938"/>
      <c r="AN115" s="938"/>
      <c r="AO115" s="939"/>
      <c r="AP115" s="941">
        <v>0.2</v>
      </c>
      <c r="AQ115" s="942"/>
      <c r="AR115" s="942"/>
      <c r="AS115" s="942"/>
      <c r="AT115" s="943"/>
      <c r="AU115" s="908"/>
      <c r="AV115" s="909"/>
      <c r="AW115" s="909"/>
      <c r="AX115" s="909"/>
      <c r="AY115" s="909"/>
      <c r="AZ115" s="922" t="s">
        <v>462</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130</v>
      </c>
      <c r="BW115" s="926"/>
      <c r="BX115" s="926"/>
      <c r="BY115" s="926"/>
      <c r="BZ115" s="926"/>
      <c r="CA115" s="926" t="s">
        <v>130</v>
      </c>
      <c r="CB115" s="926"/>
      <c r="CC115" s="926"/>
      <c r="CD115" s="926"/>
      <c r="CE115" s="926"/>
      <c r="CF115" s="920" t="s">
        <v>130</v>
      </c>
      <c r="CG115" s="921"/>
      <c r="CH115" s="921"/>
      <c r="CI115" s="921"/>
      <c r="CJ115" s="921"/>
      <c r="CK115" s="948"/>
      <c r="CL115" s="949"/>
      <c r="CM115" s="922" t="s">
        <v>463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130</v>
      </c>
      <c r="DM115" s="959"/>
      <c r="DN115" s="959"/>
      <c r="DO115" s="959"/>
      <c r="DP115" s="960"/>
      <c r="DQ115" s="961" t="s">
        <v>130</v>
      </c>
      <c r="DR115" s="959"/>
      <c r="DS115" s="959"/>
      <c r="DT115" s="959"/>
      <c r="DU115" s="960"/>
      <c r="DV115" s="962" t="s">
        <v>130</v>
      </c>
      <c r="DW115" s="963"/>
      <c r="DX115" s="963"/>
      <c r="DY115" s="963"/>
      <c r="DZ115" s="964"/>
    </row>
    <row r="116" spans="1:130" s="230" customFormat="1" ht="26.25" customHeight="1" x14ac:dyDescent="0.15">
      <c r="A116" s="956"/>
      <c r="B116" s="957"/>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465</v>
      </c>
      <c r="AG116" s="959"/>
      <c r="AH116" s="959"/>
      <c r="AI116" s="959"/>
      <c r="AJ116" s="960"/>
      <c r="AK116" s="961" t="s">
        <v>130</v>
      </c>
      <c r="AL116" s="959"/>
      <c r="AM116" s="959"/>
      <c r="AN116" s="959"/>
      <c r="AO116" s="960"/>
      <c r="AP116" s="962" t="s">
        <v>130</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130</v>
      </c>
      <c r="BW116" s="926"/>
      <c r="BX116" s="926"/>
      <c r="BY116" s="926"/>
      <c r="BZ116" s="926"/>
      <c r="CA116" s="926" t="s">
        <v>130</v>
      </c>
      <c r="CB116" s="926"/>
      <c r="CC116" s="926"/>
      <c r="CD116" s="926"/>
      <c r="CE116" s="926"/>
      <c r="CF116" s="920" t="s">
        <v>130</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130</v>
      </c>
      <c r="DM116" s="959"/>
      <c r="DN116" s="959"/>
      <c r="DO116" s="959"/>
      <c r="DP116" s="960"/>
      <c r="DQ116" s="961" t="s">
        <v>130</v>
      </c>
      <c r="DR116" s="959"/>
      <c r="DS116" s="959"/>
      <c r="DT116" s="959"/>
      <c r="DU116" s="960"/>
      <c r="DV116" s="962" t="s">
        <v>130</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25653708</v>
      </c>
      <c r="AB117" s="979"/>
      <c r="AC117" s="979"/>
      <c r="AD117" s="979"/>
      <c r="AE117" s="980"/>
      <c r="AF117" s="981">
        <v>26176094</v>
      </c>
      <c r="AG117" s="979"/>
      <c r="AH117" s="979"/>
      <c r="AI117" s="979"/>
      <c r="AJ117" s="980"/>
      <c r="AK117" s="981">
        <v>25223011</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130</v>
      </c>
      <c r="BW117" s="926"/>
      <c r="BX117" s="926"/>
      <c r="BY117" s="926"/>
      <c r="BZ117" s="926"/>
      <c r="CA117" s="926" t="s">
        <v>130</v>
      </c>
      <c r="CB117" s="926"/>
      <c r="CC117" s="926"/>
      <c r="CD117" s="926"/>
      <c r="CE117" s="926"/>
      <c r="CF117" s="920" t="s">
        <v>130</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x14ac:dyDescent="0.15">
      <c r="A118" s="912" t="s">
        <v>442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439</v>
      </c>
      <c r="AB118" s="893"/>
      <c r="AC118" s="893"/>
      <c r="AD118" s="893"/>
      <c r="AE118" s="894"/>
      <c r="AF118" s="892" t="s">
        <v>440</v>
      </c>
      <c r="AG118" s="893"/>
      <c r="AH118" s="893"/>
      <c r="AI118" s="893"/>
      <c r="AJ118" s="894"/>
      <c r="AK118" s="892" t="s">
        <v>308</v>
      </c>
      <c r="AL118" s="893"/>
      <c r="AM118" s="893"/>
      <c r="AN118" s="893"/>
      <c r="AO118" s="894"/>
      <c r="AP118" s="970" t="s">
        <v>441</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130</v>
      </c>
      <c r="BW118" s="1000"/>
      <c r="BX118" s="1000"/>
      <c r="BY118" s="1000"/>
      <c r="BZ118" s="1000"/>
      <c r="CA118" s="1000" t="s">
        <v>130</v>
      </c>
      <c r="CB118" s="1000"/>
      <c r="CC118" s="1000"/>
      <c r="CD118" s="1000"/>
      <c r="CE118" s="1000"/>
      <c r="CF118" s="920" t="s">
        <v>130</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130</v>
      </c>
      <c r="DR118" s="959"/>
      <c r="DS118" s="959"/>
      <c r="DT118" s="959"/>
      <c r="DU118" s="960"/>
      <c r="DV118" s="962" t="s">
        <v>465</v>
      </c>
      <c r="DW118" s="963"/>
      <c r="DX118" s="963"/>
      <c r="DY118" s="963"/>
      <c r="DZ118" s="964"/>
    </row>
    <row r="119" spans="1:130" s="230" customFormat="1" ht="26.25" customHeight="1" x14ac:dyDescent="0.15">
      <c r="A119" s="1056" t="s">
        <v>445</v>
      </c>
      <c r="B119" s="947"/>
      <c r="C119" s="929" t="s">
        <v>446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130</v>
      </c>
      <c r="AG119" s="900"/>
      <c r="AH119" s="900"/>
      <c r="AI119" s="900"/>
      <c r="AJ119" s="901"/>
      <c r="AK119" s="902" t="s">
        <v>130</v>
      </c>
      <c r="AL119" s="900"/>
      <c r="AM119" s="900"/>
      <c r="AN119" s="900"/>
      <c r="AO119" s="901"/>
      <c r="AP119" s="903" t="s">
        <v>130</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473</v>
      </c>
      <c r="BP119" s="1005"/>
      <c r="BQ119" s="999">
        <v>297832032</v>
      </c>
      <c r="BR119" s="1000"/>
      <c r="BS119" s="1000"/>
      <c r="BT119" s="1000"/>
      <c r="BU119" s="1000"/>
      <c r="BV119" s="1000">
        <v>297690229</v>
      </c>
      <c r="BW119" s="1000"/>
      <c r="BX119" s="1000"/>
      <c r="BY119" s="1000"/>
      <c r="BZ119" s="1000"/>
      <c r="CA119" s="1000">
        <v>299838249</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1449918</v>
      </c>
      <c r="DH119" s="986"/>
      <c r="DI119" s="986"/>
      <c r="DJ119" s="986"/>
      <c r="DK119" s="987"/>
      <c r="DL119" s="985">
        <v>2138859</v>
      </c>
      <c r="DM119" s="986"/>
      <c r="DN119" s="986"/>
      <c r="DO119" s="986"/>
      <c r="DP119" s="987"/>
      <c r="DQ119" s="985">
        <v>3088299</v>
      </c>
      <c r="DR119" s="986"/>
      <c r="DS119" s="986"/>
      <c r="DT119" s="986"/>
      <c r="DU119" s="987"/>
      <c r="DV119" s="988">
        <v>3.5</v>
      </c>
      <c r="DW119" s="989"/>
      <c r="DX119" s="989"/>
      <c r="DY119" s="989"/>
      <c r="DZ119" s="990"/>
    </row>
    <row r="120" spans="1:130" s="230" customFormat="1" ht="26.25" customHeight="1" x14ac:dyDescent="0.15">
      <c r="A120" s="1057"/>
      <c r="B120" s="949"/>
      <c r="C120" s="922" t="s">
        <v>450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130</v>
      </c>
      <c r="AG120" s="959"/>
      <c r="AH120" s="959"/>
      <c r="AI120" s="959"/>
      <c r="AJ120" s="960"/>
      <c r="AK120" s="961" t="s">
        <v>130</v>
      </c>
      <c r="AL120" s="959"/>
      <c r="AM120" s="959"/>
      <c r="AN120" s="959"/>
      <c r="AO120" s="960"/>
      <c r="AP120" s="962" t="s">
        <v>465</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17307907</v>
      </c>
      <c r="BR120" s="931"/>
      <c r="BS120" s="931"/>
      <c r="BT120" s="931"/>
      <c r="BU120" s="931"/>
      <c r="BV120" s="931">
        <v>21726463</v>
      </c>
      <c r="BW120" s="931"/>
      <c r="BX120" s="931"/>
      <c r="BY120" s="931"/>
      <c r="BZ120" s="931"/>
      <c r="CA120" s="931">
        <v>40313757</v>
      </c>
      <c r="CB120" s="931"/>
      <c r="CC120" s="931"/>
      <c r="CD120" s="931"/>
      <c r="CE120" s="931"/>
      <c r="CF120" s="944">
        <v>45.3</v>
      </c>
      <c r="CG120" s="945"/>
      <c r="CH120" s="945"/>
      <c r="CI120" s="945"/>
      <c r="CJ120" s="945"/>
      <c r="CK120" s="1006" t="s">
        <v>477</v>
      </c>
      <c r="CL120" s="1007"/>
      <c r="CM120" s="1007"/>
      <c r="CN120" s="1007"/>
      <c r="CO120" s="1008"/>
      <c r="CP120" s="1014" t="s">
        <v>413</v>
      </c>
      <c r="CQ120" s="1015"/>
      <c r="CR120" s="1015"/>
      <c r="CS120" s="1015"/>
      <c r="CT120" s="1015"/>
      <c r="CU120" s="1015"/>
      <c r="CV120" s="1015"/>
      <c r="CW120" s="1015"/>
      <c r="CX120" s="1015"/>
      <c r="CY120" s="1015"/>
      <c r="CZ120" s="1015"/>
      <c r="DA120" s="1015"/>
      <c r="DB120" s="1015"/>
      <c r="DC120" s="1015"/>
      <c r="DD120" s="1015"/>
      <c r="DE120" s="1015"/>
      <c r="DF120" s="1016"/>
      <c r="DG120" s="930">
        <v>64987159</v>
      </c>
      <c r="DH120" s="931"/>
      <c r="DI120" s="931"/>
      <c r="DJ120" s="931"/>
      <c r="DK120" s="931"/>
      <c r="DL120" s="931">
        <v>61828156</v>
      </c>
      <c r="DM120" s="931"/>
      <c r="DN120" s="931"/>
      <c r="DO120" s="931"/>
      <c r="DP120" s="931"/>
      <c r="DQ120" s="931">
        <v>58360118</v>
      </c>
      <c r="DR120" s="931"/>
      <c r="DS120" s="931"/>
      <c r="DT120" s="931"/>
      <c r="DU120" s="931"/>
      <c r="DV120" s="932">
        <v>65.5</v>
      </c>
      <c r="DW120" s="932"/>
      <c r="DX120" s="932"/>
      <c r="DY120" s="932"/>
      <c r="DZ120" s="933"/>
    </row>
    <row r="121" spans="1:130" s="230" customFormat="1" ht="26.25" customHeight="1" x14ac:dyDescent="0.15">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130</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53156207</v>
      </c>
      <c r="BR121" s="926"/>
      <c r="BS121" s="926"/>
      <c r="BT121" s="926"/>
      <c r="BU121" s="926"/>
      <c r="BV121" s="926">
        <v>55861044</v>
      </c>
      <c r="BW121" s="926"/>
      <c r="BX121" s="926"/>
      <c r="BY121" s="926"/>
      <c r="BZ121" s="926"/>
      <c r="CA121" s="926">
        <v>57566811</v>
      </c>
      <c r="CB121" s="926"/>
      <c r="CC121" s="926"/>
      <c r="CD121" s="926"/>
      <c r="CE121" s="926"/>
      <c r="CF121" s="920">
        <v>64.599999999999994</v>
      </c>
      <c r="CG121" s="921"/>
      <c r="CH121" s="921"/>
      <c r="CI121" s="921"/>
      <c r="CJ121" s="921"/>
      <c r="CK121" s="1009"/>
      <c r="CL121" s="1010"/>
      <c r="CM121" s="1010"/>
      <c r="CN121" s="1010"/>
      <c r="CO121" s="1011"/>
      <c r="CP121" s="1019" t="s">
        <v>411</v>
      </c>
      <c r="CQ121" s="1020"/>
      <c r="CR121" s="1020"/>
      <c r="CS121" s="1020"/>
      <c r="CT121" s="1020"/>
      <c r="CU121" s="1020"/>
      <c r="CV121" s="1020"/>
      <c r="CW121" s="1020"/>
      <c r="CX121" s="1020"/>
      <c r="CY121" s="1020"/>
      <c r="CZ121" s="1020"/>
      <c r="DA121" s="1020"/>
      <c r="DB121" s="1020"/>
      <c r="DC121" s="1020"/>
      <c r="DD121" s="1020"/>
      <c r="DE121" s="1020"/>
      <c r="DF121" s="1021"/>
      <c r="DG121" s="925">
        <v>69375</v>
      </c>
      <c r="DH121" s="926"/>
      <c r="DI121" s="926"/>
      <c r="DJ121" s="926"/>
      <c r="DK121" s="926"/>
      <c r="DL121" s="926">
        <v>78084</v>
      </c>
      <c r="DM121" s="926"/>
      <c r="DN121" s="926"/>
      <c r="DO121" s="926"/>
      <c r="DP121" s="926"/>
      <c r="DQ121" s="926">
        <v>3279697</v>
      </c>
      <c r="DR121" s="926"/>
      <c r="DS121" s="926"/>
      <c r="DT121" s="926"/>
      <c r="DU121" s="926"/>
      <c r="DV121" s="927">
        <v>3.7</v>
      </c>
      <c r="DW121" s="927"/>
      <c r="DX121" s="927"/>
      <c r="DY121" s="927"/>
      <c r="DZ121" s="928"/>
    </row>
    <row r="122" spans="1:130" s="230" customFormat="1" ht="26.25" customHeight="1" x14ac:dyDescent="0.15">
      <c r="A122" s="1057"/>
      <c r="B122" s="949"/>
      <c r="C122" s="922" t="s">
        <v>460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130</v>
      </c>
      <c r="AL122" s="959"/>
      <c r="AM122" s="959"/>
      <c r="AN122" s="959"/>
      <c r="AO122" s="960"/>
      <c r="AP122" s="962" t="s">
        <v>130</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183192222</v>
      </c>
      <c r="BR122" s="1000"/>
      <c r="BS122" s="1000"/>
      <c r="BT122" s="1000"/>
      <c r="BU122" s="1000"/>
      <c r="BV122" s="1000">
        <v>184804961</v>
      </c>
      <c r="BW122" s="1000"/>
      <c r="BX122" s="1000"/>
      <c r="BY122" s="1000"/>
      <c r="BZ122" s="1000"/>
      <c r="CA122" s="1000">
        <v>180902686</v>
      </c>
      <c r="CB122" s="1000"/>
      <c r="CC122" s="1000"/>
      <c r="CD122" s="1000"/>
      <c r="CE122" s="1000"/>
      <c r="CF122" s="1017">
        <v>203.1</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v>1227371</v>
      </c>
      <c r="DH122" s="926"/>
      <c r="DI122" s="926"/>
      <c r="DJ122" s="926"/>
      <c r="DK122" s="926"/>
      <c r="DL122" s="926">
        <v>1133224</v>
      </c>
      <c r="DM122" s="926"/>
      <c r="DN122" s="926"/>
      <c r="DO122" s="926"/>
      <c r="DP122" s="926"/>
      <c r="DQ122" s="926">
        <v>1104888</v>
      </c>
      <c r="DR122" s="926"/>
      <c r="DS122" s="926"/>
      <c r="DT122" s="926"/>
      <c r="DU122" s="926"/>
      <c r="DV122" s="927">
        <v>1.2</v>
      </c>
      <c r="DW122" s="927"/>
      <c r="DX122" s="927"/>
      <c r="DY122" s="927"/>
      <c r="DZ122" s="928"/>
    </row>
    <row r="123" spans="1:130" s="230" customFormat="1" ht="26.25" customHeight="1" x14ac:dyDescent="0.15">
      <c r="A123" s="1057"/>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130</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482</v>
      </c>
      <c r="BP123" s="1005"/>
      <c r="BQ123" s="1063">
        <v>253656336</v>
      </c>
      <c r="BR123" s="1064"/>
      <c r="BS123" s="1064"/>
      <c r="BT123" s="1064"/>
      <c r="BU123" s="1064"/>
      <c r="BV123" s="1064">
        <v>262392468</v>
      </c>
      <c r="BW123" s="1064"/>
      <c r="BX123" s="1064"/>
      <c r="BY123" s="1064"/>
      <c r="BZ123" s="1064"/>
      <c r="CA123" s="1064">
        <v>278783254</v>
      </c>
      <c r="CB123" s="1064"/>
      <c r="CC123" s="1064"/>
      <c r="CD123" s="1064"/>
      <c r="CE123" s="1064"/>
      <c r="CF123" s="1001"/>
      <c r="CG123" s="1002"/>
      <c r="CH123" s="1002"/>
      <c r="CI123" s="1002"/>
      <c r="CJ123" s="1003"/>
      <c r="CK123" s="1009"/>
      <c r="CL123" s="1010"/>
      <c r="CM123" s="1010"/>
      <c r="CN123" s="1010"/>
      <c r="CO123" s="1011"/>
      <c r="CP123" s="1019" t="s">
        <v>483</v>
      </c>
      <c r="CQ123" s="1020"/>
      <c r="CR123" s="1020"/>
      <c r="CS123" s="1020"/>
      <c r="CT123" s="1020"/>
      <c r="CU123" s="1020"/>
      <c r="CV123" s="1020"/>
      <c r="CW123" s="1020"/>
      <c r="CX123" s="1020"/>
      <c r="CY123" s="1020"/>
      <c r="CZ123" s="1020"/>
      <c r="DA123" s="1020"/>
      <c r="DB123" s="1020"/>
      <c r="DC123" s="1020"/>
      <c r="DD123" s="1020"/>
      <c r="DE123" s="1020"/>
      <c r="DF123" s="1021"/>
      <c r="DG123" s="958">
        <v>610629</v>
      </c>
      <c r="DH123" s="959"/>
      <c r="DI123" s="959"/>
      <c r="DJ123" s="959"/>
      <c r="DK123" s="960"/>
      <c r="DL123" s="961">
        <v>480985</v>
      </c>
      <c r="DM123" s="959"/>
      <c r="DN123" s="959"/>
      <c r="DO123" s="959"/>
      <c r="DP123" s="960"/>
      <c r="DQ123" s="961">
        <v>350027</v>
      </c>
      <c r="DR123" s="959"/>
      <c r="DS123" s="959"/>
      <c r="DT123" s="959"/>
      <c r="DU123" s="960"/>
      <c r="DV123" s="962">
        <v>0.4</v>
      </c>
      <c r="DW123" s="963"/>
      <c r="DX123" s="963"/>
      <c r="DY123" s="963"/>
      <c r="DZ123" s="964"/>
    </row>
    <row r="124" spans="1:130" s="230" customFormat="1" ht="26.25" customHeight="1" thickBot="1" x14ac:dyDescent="0.2">
      <c r="A124" s="1057"/>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130</v>
      </c>
      <c r="AG124" s="959"/>
      <c r="AH124" s="959"/>
      <c r="AI124" s="959"/>
      <c r="AJ124" s="960"/>
      <c r="AK124" s="961" t="s">
        <v>130</v>
      </c>
      <c r="AL124" s="959"/>
      <c r="AM124" s="959"/>
      <c r="AN124" s="959"/>
      <c r="AO124" s="960"/>
      <c r="AP124" s="962" t="s">
        <v>130</v>
      </c>
      <c r="AQ124" s="963"/>
      <c r="AR124" s="963"/>
      <c r="AS124" s="963"/>
      <c r="AT124" s="964"/>
      <c r="AU124" s="1059" t="s">
        <v>484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51</v>
      </c>
      <c r="BR124" s="1027"/>
      <c r="BS124" s="1027"/>
      <c r="BT124" s="1027"/>
      <c r="BU124" s="1027"/>
      <c r="BV124" s="1027">
        <v>38.9</v>
      </c>
      <c r="BW124" s="1027"/>
      <c r="BX124" s="1027"/>
      <c r="BY124" s="1027"/>
      <c r="BZ124" s="1027"/>
      <c r="CA124" s="1027">
        <v>23.6</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v>51587</v>
      </c>
      <c r="DH124" s="986"/>
      <c r="DI124" s="986"/>
      <c r="DJ124" s="986"/>
      <c r="DK124" s="987"/>
      <c r="DL124" s="985">
        <v>39872</v>
      </c>
      <c r="DM124" s="986"/>
      <c r="DN124" s="986"/>
      <c r="DO124" s="986"/>
      <c r="DP124" s="987"/>
      <c r="DQ124" s="985">
        <v>28910</v>
      </c>
      <c r="DR124" s="986"/>
      <c r="DS124" s="986"/>
      <c r="DT124" s="986"/>
      <c r="DU124" s="987"/>
      <c r="DV124" s="988">
        <v>0</v>
      </c>
      <c r="DW124" s="989"/>
      <c r="DX124" s="989"/>
      <c r="DY124" s="989"/>
      <c r="DZ124" s="990"/>
    </row>
    <row r="125" spans="1:130" s="230" customFormat="1" ht="26.25" customHeight="1" x14ac:dyDescent="0.15">
      <c r="A125" s="1057"/>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130</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x14ac:dyDescent="0.2">
      <c r="A126" s="1057"/>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108560</v>
      </c>
      <c r="AB126" s="959"/>
      <c r="AC126" s="959"/>
      <c r="AD126" s="959"/>
      <c r="AE126" s="960"/>
      <c r="AF126" s="961">
        <v>108560</v>
      </c>
      <c r="AG126" s="959"/>
      <c r="AH126" s="959"/>
      <c r="AI126" s="959"/>
      <c r="AJ126" s="960"/>
      <c r="AK126" s="961">
        <v>193060</v>
      </c>
      <c r="AL126" s="959"/>
      <c r="AM126" s="959"/>
      <c r="AN126" s="959"/>
      <c r="AO126" s="960"/>
      <c r="AP126" s="962">
        <v>0.2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130</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x14ac:dyDescent="0.15">
      <c r="A127" s="1058"/>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130</v>
      </c>
      <c r="AB127" s="959"/>
      <c r="AC127" s="959"/>
      <c r="AD127" s="959"/>
      <c r="AE127" s="960"/>
      <c r="AF127" s="961" t="s">
        <v>130</v>
      </c>
      <c r="AG127" s="959"/>
      <c r="AH127" s="959"/>
      <c r="AI127" s="959"/>
      <c r="AJ127" s="960"/>
      <c r="AK127" s="961" t="s">
        <v>130</v>
      </c>
      <c r="AL127" s="959"/>
      <c r="AM127" s="959"/>
      <c r="AN127" s="959"/>
      <c r="AO127" s="960"/>
      <c r="AP127" s="962" t="s">
        <v>130</v>
      </c>
      <c r="AQ127" s="963"/>
      <c r="AR127" s="963"/>
      <c r="AS127" s="963"/>
      <c r="AT127" s="964"/>
      <c r="AU127" s="232"/>
      <c r="AV127" s="232"/>
      <c r="AW127" s="232"/>
      <c r="AX127" s="1031" t="s">
        <v>490</v>
      </c>
      <c r="AY127" s="1032"/>
      <c r="AZ127" s="1032"/>
      <c r="BA127" s="1032"/>
      <c r="BB127" s="1032"/>
      <c r="BC127" s="1032"/>
      <c r="BD127" s="1032"/>
      <c r="BE127" s="1033"/>
      <c r="BF127" s="1034" t="s">
        <v>491</v>
      </c>
      <c r="BG127" s="1032"/>
      <c r="BH127" s="1032"/>
      <c r="BI127" s="1032"/>
      <c r="BJ127" s="1032"/>
      <c r="BK127" s="1032"/>
      <c r="BL127" s="1033"/>
      <c r="BM127" s="1034" t="s">
        <v>492</v>
      </c>
      <c r="BN127" s="1032"/>
      <c r="BO127" s="1032"/>
      <c r="BP127" s="1032"/>
      <c r="BQ127" s="1032"/>
      <c r="BR127" s="1032"/>
      <c r="BS127" s="1033"/>
      <c r="BT127" s="1034" t="s">
        <v>493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x14ac:dyDescent="0.2">
      <c r="A128" s="1041" t="s">
        <v>495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496</v>
      </c>
      <c r="X128" s="1043"/>
      <c r="Y128" s="1043"/>
      <c r="Z128" s="1044"/>
      <c r="AA128" s="1045">
        <v>5842702</v>
      </c>
      <c r="AB128" s="1046"/>
      <c r="AC128" s="1046"/>
      <c r="AD128" s="1046"/>
      <c r="AE128" s="1047"/>
      <c r="AF128" s="1048">
        <v>7139749</v>
      </c>
      <c r="AG128" s="1046"/>
      <c r="AH128" s="1046"/>
      <c r="AI128" s="1046"/>
      <c r="AJ128" s="1047"/>
      <c r="AK128" s="1048">
        <v>5770154</v>
      </c>
      <c r="AL128" s="1046"/>
      <c r="AM128" s="1046"/>
      <c r="AN128" s="1046"/>
      <c r="AO128" s="1047"/>
      <c r="AP128" s="1049"/>
      <c r="AQ128" s="1050"/>
      <c r="AR128" s="1050"/>
      <c r="AS128" s="1050"/>
      <c r="AT128" s="1051"/>
      <c r="AU128" s="232"/>
      <c r="AV128" s="232"/>
      <c r="AW128" s="232"/>
      <c r="AX128" s="896" t="s">
        <v>497</v>
      </c>
      <c r="AY128" s="897"/>
      <c r="AZ128" s="897"/>
      <c r="BA128" s="897"/>
      <c r="BB128" s="897"/>
      <c r="BC128" s="897"/>
      <c r="BD128" s="897"/>
      <c r="BE128" s="898"/>
      <c r="BF128" s="1052" t="s">
        <v>130</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498</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130</v>
      </c>
      <c r="DM128" s="1038"/>
      <c r="DN128" s="1038"/>
      <c r="DO128" s="1038"/>
      <c r="DP128" s="1038"/>
      <c r="DQ128" s="1038" t="s">
        <v>130</v>
      </c>
      <c r="DR128" s="1038"/>
      <c r="DS128" s="1038"/>
      <c r="DT128" s="1038"/>
      <c r="DU128" s="1038"/>
      <c r="DV128" s="1039" t="s">
        <v>130</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102193631</v>
      </c>
      <c r="AB129" s="959"/>
      <c r="AC129" s="959"/>
      <c r="AD129" s="959"/>
      <c r="AE129" s="960"/>
      <c r="AF129" s="961">
        <v>106088944</v>
      </c>
      <c r="AG129" s="959"/>
      <c r="AH129" s="959"/>
      <c r="AI129" s="959"/>
      <c r="AJ129" s="960"/>
      <c r="AK129" s="961">
        <v>104780838</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130</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502</v>
      </c>
      <c r="X130" s="1071"/>
      <c r="Y130" s="1071"/>
      <c r="Z130" s="1072"/>
      <c r="AA130" s="958">
        <v>15628570</v>
      </c>
      <c r="AB130" s="959"/>
      <c r="AC130" s="959"/>
      <c r="AD130" s="959"/>
      <c r="AE130" s="960"/>
      <c r="AF130" s="961">
        <v>15425745</v>
      </c>
      <c r="AG130" s="959"/>
      <c r="AH130" s="959"/>
      <c r="AI130" s="959"/>
      <c r="AJ130" s="960"/>
      <c r="AK130" s="961">
        <v>15705495</v>
      </c>
      <c r="AL130" s="959"/>
      <c r="AM130" s="959"/>
      <c r="AN130" s="959"/>
      <c r="AO130" s="960"/>
      <c r="AP130" s="1073"/>
      <c r="AQ130" s="1074"/>
      <c r="AR130" s="1074"/>
      <c r="AS130" s="1074"/>
      <c r="AT130" s="1075"/>
      <c r="AU130" s="233"/>
      <c r="AV130" s="233"/>
      <c r="AW130" s="233"/>
      <c r="AX130" s="1065" t="s">
        <v>503</v>
      </c>
      <c r="AY130" s="923"/>
      <c r="AZ130" s="923"/>
      <c r="BA130" s="923"/>
      <c r="BB130" s="923"/>
      <c r="BC130" s="923"/>
      <c r="BD130" s="923"/>
      <c r="BE130" s="924"/>
      <c r="BF130" s="1101">
        <v>4.3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504</v>
      </c>
      <c r="X131" s="1108"/>
      <c r="Y131" s="1108"/>
      <c r="Z131" s="1109"/>
      <c r="AA131" s="1004">
        <v>86565061</v>
      </c>
      <c r="AB131" s="986"/>
      <c r="AC131" s="986"/>
      <c r="AD131" s="986"/>
      <c r="AE131" s="987"/>
      <c r="AF131" s="985">
        <v>90663199</v>
      </c>
      <c r="AG131" s="986"/>
      <c r="AH131" s="986"/>
      <c r="AI131" s="986"/>
      <c r="AJ131" s="987"/>
      <c r="AK131" s="985">
        <v>89075343</v>
      </c>
      <c r="AL131" s="986"/>
      <c r="AM131" s="986"/>
      <c r="AN131" s="986"/>
      <c r="AO131" s="987"/>
      <c r="AP131" s="1110"/>
      <c r="AQ131" s="1111"/>
      <c r="AR131" s="1111"/>
      <c r="AS131" s="1111"/>
      <c r="AT131" s="1112"/>
      <c r="AU131" s="233"/>
      <c r="AV131" s="233"/>
      <c r="AW131" s="233"/>
      <c r="AX131" s="1083" t="s">
        <v>505</v>
      </c>
      <c r="AY131" s="726"/>
      <c r="AZ131" s="726"/>
      <c r="BA131" s="726"/>
      <c r="BB131" s="726"/>
      <c r="BC131" s="726"/>
      <c r="BD131" s="726"/>
      <c r="BE131" s="1036"/>
      <c r="BF131" s="1084">
        <v>23.6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507</v>
      </c>
      <c r="W132" s="1094"/>
      <c r="X132" s="1094"/>
      <c r="Y132" s="1094"/>
      <c r="Z132" s="1095"/>
      <c r="AA132" s="1096">
        <v>4.8315520740000002</v>
      </c>
      <c r="AB132" s="1097"/>
      <c r="AC132" s="1097"/>
      <c r="AD132" s="1097"/>
      <c r="AE132" s="1098"/>
      <c r="AF132" s="1099">
        <v>3.9824317250000001</v>
      </c>
      <c r="AG132" s="1097"/>
      <c r="AH132" s="1097"/>
      <c r="AI132" s="1097"/>
      <c r="AJ132" s="1098"/>
      <c r="AK132" s="1099">
        <v>4.2069576990000002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508</v>
      </c>
      <c r="W133" s="1077"/>
      <c r="X133" s="1077"/>
      <c r="Y133" s="1077"/>
      <c r="Z133" s="1078"/>
      <c r="AA133" s="1079">
        <v>4.8</v>
      </c>
      <c r="AB133" s="1080"/>
      <c r="AC133" s="1080"/>
      <c r="AD133" s="1080"/>
      <c r="AE133" s="1081"/>
      <c r="AF133" s="1079">
        <v>4.4000000000000004</v>
      </c>
      <c r="AG133" s="1080"/>
      <c r="AH133" s="1080"/>
      <c r="AI133" s="1080"/>
      <c r="AJ133" s="1081"/>
      <c r="AK133" s="1079">
        <v>4.3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K/+sg2gPgBtwjTjp5rljP+UW+jj6TbiUWDl8LzLjmd9Unj2HFStHVB1AGSyDnVm5ejFtZCuHxu2lXb7OI6qyA==" saltValue="LXFEKjkPwDl1QSJVrUoCU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9DFB0-0BC5-4403-854A-8FE8CC6C1A94}">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ExFI97XhEEDZSC5dEm7QXhG5PeIR/39/17xHoEOxWQiMNnQouVbtW+MQ1V+VqkuVzD7sfX+s/vecrAUJZJPVw==" saltValue="sjGcwd5KJuTTzk3PsQ16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WYEa2QuIj+DrN2v2R9vPO+w87rWRZvMnK+zDutMFSYMcroHtQ8qOUgBCqWeuEIeReOquQy4hIb0WUHyKVhwEA==" saltValue="2+FFMt1sWkwiNOOOHfff6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22957780</v>
      </c>
      <c r="AP9" s="281">
        <v>51339</v>
      </c>
      <c r="AQ9" s="282">
        <v>63571</v>
      </c>
      <c r="AR9" s="283">
        <v>-19.2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1926</v>
      </c>
      <c r="AP10" s="284">
        <v>4</v>
      </c>
      <c r="AQ10" s="285">
        <v>1690</v>
      </c>
      <c r="AR10" s="286">
        <v>-99.8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v>263173</v>
      </c>
      <c r="AP11" s="284">
        <v>589</v>
      </c>
      <c r="AQ11" s="285">
        <v>679</v>
      </c>
      <c r="AR11" s="286">
        <v>-13.3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520</v>
      </c>
      <c r="AL12" s="1117"/>
      <c r="AM12" s="1117"/>
      <c r="AN12" s="1118"/>
      <c r="AO12" s="284" t="s">
        <v>521</v>
      </c>
      <c r="AP12" s="284" t="s">
        <v>521</v>
      </c>
      <c r="AQ12" s="285">
        <v>23</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550206</v>
      </c>
      <c r="AP13" s="284">
        <v>1230</v>
      </c>
      <c r="AQ13" s="285">
        <v>1992</v>
      </c>
      <c r="AR13" s="286">
        <v>-38.299999999999997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v>528104</v>
      </c>
      <c r="AP14" s="284">
        <v>1181</v>
      </c>
      <c r="AQ14" s="285">
        <v>1254</v>
      </c>
      <c r="AR14" s="286">
        <v>-5.8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-1270596</v>
      </c>
      <c r="AP15" s="284">
        <v>-2841</v>
      </c>
      <c r="AQ15" s="285">
        <v>-3845</v>
      </c>
      <c r="AR15" s="286">
        <v>-26.1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23030593</v>
      </c>
      <c r="AP16" s="284">
        <v>51502</v>
      </c>
      <c r="AQ16" s="285">
        <v>65365</v>
      </c>
      <c r="AR16" s="286">
        <v>-21.2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5.68</v>
      </c>
      <c r="AP21" s="298">
        <v>6.46</v>
      </c>
      <c r="AQ21" s="299">
        <v>-0.78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99.5</v>
      </c>
      <c r="AP22" s="303">
        <v>99.4</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18726294</v>
      </c>
      <c r="AP32" s="312">
        <v>41876</v>
      </c>
      <c r="AQ32" s="313">
        <v>37452</v>
      </c>
      <c r="AR32" s="314">
        <v>11.8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t="s">
        <v>521</v>
      </c>
      <c r="AP34" s="312" t="s">
        <v>521</v>
      </c>
      <c r="AQ34" s="313">
        <v>45</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6303657</v>
      </c>
      <c r="AP35" s="312">
        <v>14096</v>
      </c>
      <c r="AQ35" s="313">
        <v>8356</v>
      </c>
      <c r="AR35" s="314">
        <v>68.7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t="s">
        <v>521</v>
      </c>
      <c r="AP36" s="312" t="s">
        <v>521</v>
      </c>
      <c r="AQ36" s="313">
        <v>443</v>
      </c>
      <c r="AR36" s="314" t="s">
        <v>521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v>193060</v>
      </c>
      <c r="AP37" s="312">
        <v>432</v>
      </c>
      <c r="AQ37" s="313">
        <v>649</v>
      </c>
      <c r="AR37" s="314">
        <v>-33.4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t="s">
        <v>521</v>
      </c>
      <c r="AP38" s="315" t="s">
        <v>521</v>
      </c>
      <c r="AQ38" s="316">
        <v>1</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v>-5770154</v>
      </c>
      <c r="AP39" s="312">
        <v>-12903</v>
      </c>
      <c r="AQ39" s="313">
        <v>-7867</v>
      </c>
      <c r="AR39" s="314">
        <v>64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-15705495</v>
      </c>
      <c r="AP40" s="312">
        <v>-35121</v>
      </c>
      <c r="AQ40" s="313">
        <v>-28343</v>
      </c>
      <c r="AR40" s="314">
        <v>23.9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3747362</v>
      </c>
      <c r="AP41" s="312">
        <v>8380</v>
      </c>
      <c r="AQ41" s="313">
        <v>10736</v>
      </c>
      <c r="AR41" s="314">
        <v>-21.9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33702075</v>
      </c>
      <c r="AN51" s="334">
        <v>74290</v>
      </c>
      <c r="AO51" s="335">
        <v>35.5</v>
      </c>
      <c r="AP51" s="336">
        <v>46457</v>
      </c>
      <c r="AQ51" s="337">
        <v>-3.4</v>
      </c>
      <c r="AR51" s="338">
        <v>38.9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15904631</v>
      </c>
      <c r="AN52" s="342">
        <v>35059</v>
      </c>
      <c r="AO52" s="343">
        <v>44.3</v>
      </c>
      <c r="AP52" s="344">
        <v>24020</v>
      </c>
      <c r="AQ52" s="345">
        <v>-4.5999999999999996</v>
      </c>
      <c r="AR52" s="346">
        <v>48.9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31162845</v>
      </c>
      <c r="AN53" s="334">
        <v>68911</v>
      </c>
      <c r="AO53" s="335">
        <v>-7.2</v>
      </c>
      <c r="AP53" s="336">
        <v>51849</v>
      </c>
      <c r="AQ53" s="337">
        <v>11.6</v>
      </c>
      <c r="AR53" s="338">
        <v>-18.8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15679866</v>
      </c>
      <c r="AN54" s="342">
        <v>34673</v>
      </c>
      <c r="AO54" s="343">
        <v>-1.1000000000000001</v>
      </c>
      <c r="AP54" s="344">
        <v>26326</v>
      </c>
      <c r="AQ54" s="345">
        <v>9.6</v>
      </c>
      <c r="AR54" s="346">
        <v>-10.7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25738365</v>
      </c>
      <c r="AN55" s="334">
        <v>57067</v>
      </c>
      <c r="AO55" s="335">
        <v>-17.2</v>
      </c>
      <c r="AP55" s="336">
        <v>52191</v>
      </c>
      <c r="AQ55" s="337">
        <v>0.7</v>
      </c>
      <c r="AR55" s="338">
        <v>-17.899999999999999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10016866</v>
      </c>
      <c r="AN56" s="342">
        <v>22209</v>
      </c>
      <c r="AO56" s="343">
        <v>-35.9</v>
      </c>
      <c r="AP56" s="344">
        <v>26807</v>
      </c>
      <c r="AQ56" s="345">
        <v>1.8</v>
      </c>
      <c r="AR56" s="346">
        <v>-37.700000000000003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34617058</v>
      </c>
      <c r="AN57" s="334">
        <v>77149</v>
      </c>
      <c r="AO57" s="335">
        <v>35.200000000000003</v>
      </c>
      <c r="AP57" s="336">
        <v>48105</v>
      </c>
      <c r="AQ57" s="337">
        <v>-7.8</v>
      </c>
      <c r="AR57" s="338">
        <v>43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11386766</v>
      </c>
      <c r="AN58" s="342">
        <v>25377</v>
      </c>
      <c r="AO58" s="343">
        <v>14.3</v>
      </c>
      <c r="AP58" s="344">
        <v>24072</v>
      </c>
      <c r="AQ58" s="345">
        <v>-10.199999999999999</v>
      </c>
      <c r="AR58" s="346">
        <v>24.5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35951354</v>
      </c>
      <c r="AN59" s="334">
        <v>80396</v>
      </c>
      <c r="AO59" s="335">
        <v>4.2</v>
      </c>
      <c r="AP59" s="336">
        <v>47446</v>
      </c>
      <c r="AQ59" s="337">
        <v>-1.4</v>
      </c>
      <c r="AR59" s="338">
        <v>5.6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16046242</v>
      </c>
      <c r="AN60" s="342">
        <v>35883</v>
      </c>
      <c r="AO60" s="343">
        <v>41.4</v>
      </c>
      <c r="AP60" s="344">
        <v>24371</v>
      </c>
      <c r="AQ60" s="345">
        <v>1.2</v>
      </c>
      <c r="AR60" s="346">
        <v>40.200000000000003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32234339</v>
      </c>
      <c r="AN61" s="349">
        <v>71563</v>
      </c>
      <c r="AO61" s="350">
        <v>10.1</v>
      </c>
      <c r="AP61" s="351">
        <v>49210</v>
      </c>
      <c r="AQ61" s="352">
        <v>-0.1</v>
      </c>
      <c r="AR61" s="338">
        <v>10.199999999999999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13806874</v>
      </c>
      <c r="AN62" s="342">
        <v>30640</v>
      </c>
      <c r="AO62" s="343">
        <v>12.6</v>
      </c>
      <c r="AP62" s="344">
        <v>25119</v>
      </c>
      <c r="AQ62" s="345">
        <v>-0.4</v>
      </c>
      <c r="AR62" s="346">
        <v>13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OUPGp9B7h+YmDaNXy/fnuR1lB++37OXKX6GX8lbNDEpA9c6hD11jGODis71FW1UGRIKtd+bPdZpFleoP8rTXQ==" saltValue="siMN7FnVHE0YR12AuT/q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1" spans="125:125" ht="13.5" hidden="1" customHeight="1" x14ac:dyDescent="0.15">
      <c r="DU121" s="259"/>
    </row>
  </sheetData>
  <sheetProtection algorithmName="SHA-512" hashValue="p0cL5FJDLejv0m1v+LUz50LGmLWByH+J96q3uac+Z1LZMsTTZwiypYukLJUud+tUWgP5aIZ3HRByrM2RHl6w4Q==" saltValue="+oLPe3+gCyrn8WnjEO2i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hS0fzVOZCiRiSg7grPnLHx46xCWGyBSrpMasrtRPC5y1lNQGKaxiSQaAzHBtKdIp4Q+nc52/yL/ipDFwL8gxyQ==" saltValue="UqZsHPteBtcehnqdsp+/d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2.97</v>
      </c>
      <c r="G47" s="12">
        <v>2.57</v>
      </c>
      <c r="H47" s="12">
        <v>2.4</v>
      </c>
      <c r="I47" s="12">
        <v>2.25</v>
      </c>
      <c r="J47" s="13">
        <v>6.54</v>
      </c>
    </row>
    <row r="48" spans="2:10" ht="57.75" customHeight="1" x14ac:dyDescent="0.15">
      <c r="B48" s="14"/>
      <c r="C48" s="1141" t="s">
        <v>4</v>
      </c>
      <c r="D48" s="1141"/>
      <c r="E48" s="1142"/>
      <c r="F48" s="15">
        <v>1.64</v>
      </c>
      <c r="G48" s="16">
        <v>1.69</v>
      </c>
      <c r="H48" s="16">
        <v>3.36</v>
      </c>
      <c r="I48" s="16">
        <v>4.3</v>
      </c>
      <c r="J48" s="17">
        <v>4.13</v>
      </c>
    </row>
    <row r="49" spans="2:10" ht="57.75" customHeight="1" thickBot="1" x14ac:dyDescent="0.2">
      <c r="B49" s="18"/>
      <c r="C49" s="1143" t="s">
        <v>5</v>
      </c>
      <c r="D49" s="1143"/>
      <c r="E49" s="1144"/>
      <c r="F49" s="19">
        <v>0.78</v>
      </c>
      <c r="G49" s="20">
        <v>0.18</v>
      </c>
      <c r="H49" s="20">
        <v>3.04</v>
      </c>
      <c r="I49" s="20">
        <v>2.12</v>
      </c>
      <c r="J49" s="21">
        <v>5.48</v>
      </c>
    </row>
    <row r="50" spans="2:10" x14ac:dyDescent="0.15"/>
  </sheetData>
  <sheetProtection algorithmName="SHA-512" hashValue="BGZkczuz+G0vsA6p+eCU+HGojcjVUJ8p/ME6PvfUTVWaq4MfaGrQauiDLCu8jGgQgfLIVg5dCnlNk9ds5EIpBQ==" saltValue="rgDXrGmJM3i/JEjvys7k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2024-03-12T06:23:51Z</cp:lastPrinted>
  <dcterms:created xsi:type="dcterms:W3CDTF">2024-02-05T01:11:09Z</dcterms:created>
  <dcterms:modified xsi:type="dcterms:W3CDTF">2024-03-22T04:30:52Z</dcterms:modified>
  <cp:category/>
</cp:coreProperties>
</file>