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H31財政共有\07 市町財政\05 H29財政状況資料集\ホームページ用\20191202更新\"/>
    </mc:Choice>
  </mc:AlternateContent>
  <bookViews>
    <workbookView xWindow="0" yWindow="0" windowWidth="15360" windowHeight="7635" tabRatio="5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41" i="10"/>
  <c r="AO40" i="10"/>
  <c r="AO39"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U41" i="10"/>
  <c r="C41" i="10"/>
  <c r="BW40" i="10"/>
  <c r="BE40" i="10"/>
  <c r="U40" i="10"/>
  <c r="C40" i="10"/>
  <c r="BW39" i="10"/>
  <c r="BE39" i="10"/>
  <c r="U39" i="10"/>
  <c r="C39" i="10"/>
  <c r="BW38" i="10"/>
  <c r="BE38" i="10"/>
  <c r="C38" i="10"/>
  <c r="BW37" i="10"/>
  <c r="C37" i="10"/>
  <c r="C34" i="10"/>
  <c r="C35" i="10" s="1"/>
  <c r="C36"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E37" i="10" s="1"/>
  <c r="AM35" i="10"/>
  <c r="AM36" i="10" s="1"/>
  <c r="AM37" i="10" s="1"/>
  <c r="AM38" i="10" s="1"/>
  <c r="AM39" i="10" s="1"/>
  <c r="AM40" i="10" s="1"/>
  <c r="AM41" i="10" s="1"/>
  <c r="CO34" i="10" l="1"/>
  <c r="CO35" i="10" s="1"/>
  <c r="CO36" i="10" s="1"/>
  <c r="CO37" i="10" s="1"/>
  <c r="CO38" i="10" s="1"/>
  <c r="CO39" i="10" s="1"/>
  <c r="CO40" i="10" s="1"/>
  <c r="CO41" i="10" s="1"/>
  <c r="CO42" i="10" s="1"/>
  <c r="CO43" i="10" s="1"/>
  <c r="BW34" i="10"/>
  <c r="BW35" i="10" s="1"/>
  <c r="BW36" i="10" s="1"/>
</calcChain>
</file>

<file path=xl/sharedStrings.xml><?xml version="1.0" encoding="utf-8"?>
<sst xmlns="http://schemas.openxmlformats.org/spreadsheetml/2006/main" count="1070" uniqueCount="626">
  <si>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</si>
  <si>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</si>
  <si>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</si>
  <si>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</si>
  <si>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</si>
  <si>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</si>
  <si>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</si>
  <si>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</si>
  <si>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</si>
  <si>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</si>
  <si>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</si>
  <si>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</si>
  <si>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</si>
  <si>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</si>
  <si>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</si>
  <si>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</si>
  <si>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</si>
  <si>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</si>
  <si>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</si>
  <si>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</si>
  <si>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</si>
  <si>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</si>
  <si>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</si>
  <si>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</si>
  <si>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</si>
  <si>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</si>
  <si>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</si>
  <si>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</si>
  <si>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</si>
  <si>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</si>
  <si>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</si>
  <si>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</si>
  <si>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</si>
  <si>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</si>
  <si>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</si>
  <si>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</si>
  <si>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</si>
  <si>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</si>
  <si>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</si>
  <si>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</si>
  <si>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</si>
  <si>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</si>
  <si>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</si>
  <si>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</si>
  <si>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</si>
  <si>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</si>
  <si>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</si>
  <si>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</si>
  <si>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</si>
  <si>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</si>
  <si>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</si>
  <si>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</si>
  <si>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</si>
  <si>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</si>
  <si>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</si>
  <si>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</si>
  <si>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</si>
  <si>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</si>
  <si>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</si>
  <si>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</si>
  <si>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</si>
  <si>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</si>
  <si>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</si>
  <si>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</si>
  <si>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</si>
  <si>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</si>
  <si>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</si>
  <si>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</si>
  <si>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</si>
  <si>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</si>
  <si>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</si>
  <si>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</si>
  <si>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</si>
  <si>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</si>
  <si>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</si>
  <si>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</si>
  <si>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</si>
  <si>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</si>
  <si>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</si>
  <si>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</si>
  <si>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</si>
  <si>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</si>
  <si>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</si>
  <si>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</si>
  <si>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</si>
  <si>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</si>
  <si>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</si>
  <si>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</si>
  <si>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</si>
  <si>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</si>
  <si>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</si>
  <si>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金沢市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</si>
  <si>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</si>
  <si>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</si>
  <si>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</si>
  <si>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</si>
  <si>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</si>
  <si>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</si>
  <si>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</si>
  <si>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</si>
  <si>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</si>
  <si>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</si>
  <si>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</si>
  <si>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</si>
  <si>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</si>
  <si>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</si>
  <si>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</si>
  <si>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</si>
  <si>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</si>
  <si>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</si>
  <si>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</si>
  <si>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</si>
  <si>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</si>
  <si>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</si>
  <si>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</si>
  <si>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</si>
  <si>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</si>
  <si>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</si>
  <si>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</si>
  <si>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</si>
  <si>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</si>
  <si>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</si>
  <si>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</si>
  <si>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</si>
  <si>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</si>
  <si>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</si>
  <si>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</si>
  <si>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</si>
  <si>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</si>
  <si>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</si>
  <si>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</si>
  <si>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</si>
  <si>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</si>
  <si>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</si>
  <si>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</si>
  <si>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</si>
  <si>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</si>
  <si>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</si>
  <si>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</si>
  <si>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</si>
  <si>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</si>
  <si>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</si>
  <si>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</si>
  <si>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</si>
  <si>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</si>
  <si>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</si>
  <si>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</si>
  <si>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</si>
  <si>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</si>
  <si>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</si>
  <si>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</si>
  <si>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</si>
  <si>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</si>
  <si>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</si>
  <si>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</si>
  <si>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</si>
  <si>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</si>
  <si>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</si>
  <si>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</si>
  <si>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</si>
  <si>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</si>
  <si>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</si>
  <si>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</si>
  <si>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</si>
  <si>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</si>
  <si>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</si>
  <si>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</si>
  <si>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</si>
  <si>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</si>
  <si>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</si>
  <si>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</si>
  <si>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</si>
  <si>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</si>
  <si>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</si>
  <si>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</si>
  <si>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</si>
  <si>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</si>
  <si>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</si>
  <si>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</si>
  <si>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</si>
  <si>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</si>
  <si>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</si>
  <si>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</si>
  <si>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</si>
  <si>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</si>
  <si>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</si>
  <si>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</si>
  <si>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</si>
  <si>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</si>
  <si>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</si>
  <si>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</si>
  <si>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</si>
  <si>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</si>
  <si>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</si>
  <si>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</si>
  <si>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</si>
  <si>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</si>
  <si>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</si>
  <si>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</si>
  <si>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</si>
  <si>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</si>
  <si>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</si>
  <si>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</si>
  <si>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</si>
  <si>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</si>
  <si>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石川県金沢市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</si>
  <si>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</si>
  <si>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</si>
  <si>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</si>
  <si>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</si>
  <si>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</si>
  <si>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</si>
  <si>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</si>
  <si>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</si>
  <si>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</si>
  <si>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</si>
  <si>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</si>
  <si>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</si>
  <si>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</si>
  <si>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</si>
  <si>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</si>
  <si>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</si>
  <si>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</si>
  <si>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</si>
  <si>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</si>
  <si>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</si>
  <si>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</si>
  <si>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</si>
  <si>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</si>
  <si>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</si>
  <si>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</si>
  <si>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</si>
  <si>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</si>
  <si>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</si>
  <si>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</si>
  <si>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</si>
  <si>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</si>
  <si>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</si>
  <si>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</si>
  <si>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</si>
  <si>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</si>
  <si>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</si>
  <si>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</si>
  <si>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</si>
  <si>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</si>
  <si>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</si>
  <si>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</si>
  <si>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</si>
  <si>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</si>
  <si>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</si>
  <si>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</si>
  <si>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</si>
  <si>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</si>
  <si>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</si>
  <si>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</si>
  <si>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</si>
  <si>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</si>
  <si>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</si>
  <si>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</si>
  <si>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</si>
  <si>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</si>
  <si>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</si>
  <si>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</si>
  <si>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</si>
  <si>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</si>
  <si>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</si>
  <si>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</si>
  <si>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</si>
  <si>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</si>
  <si>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</si>
  <si>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t>
    <phoneticPr fontId="5"/>
  </si>
  <si>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</si>
  <si>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</si>
  <si>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</si>
  <si>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</si>
  <si>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</si>
  <si>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</si>
  <si>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</si>
  <si>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</si>
  <si>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</si>
  <si>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</si>
  <si>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</si>
  <si>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</si>
  <si>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</si>
  <si>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</si>
  <si>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</si>
  <si>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</si>
  <si>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</si>
  <si>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</si>
  <si>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</si>
  <si>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</si>
  <si>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</si>
  <si>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</si>
  <si>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</si>
  <si>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</si>
  <si>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</si>
  <si>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</si>
  <si>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</si>
  <si>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</si>
  <si>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</si>
  <si>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</si>
  <si>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</si>
  <si>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</si>
  <si>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</si>
  <si>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</si>
  <si>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</si>
  <si>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</si>
  <si>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</si>
  <si>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</si>
  <si>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</si>
  <si>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</si>
  <si>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</si>
  <si>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</si>
  <si>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</si>
  <si>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</si>
  <si>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</si>
  <si>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</si>
  <si>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</si>
  <si>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</si>
  <si>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</si>
  <si>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</si>
  <si>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</si>
  <si>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</si>
  <si>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</si>
  <si>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</si>
  <si>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</si>
  <si>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</si>
  <si>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</si>
  <si>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</si>
  <si>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</si>
  <si>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</si>
  <si>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</si>
  <si>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</si>
  <si>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</si>
  <si>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</si>
  <si>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</si>
  <si>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</si>
  <si>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</si>
  <si>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</si>
  <si>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</si>
  <si>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</si>
  <si>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</si>
  <si>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</si>
  <si>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</si>
  <si>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</si>
  <si>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</si>
  <si>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</si>
  <si>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</si>
  <si>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</si>
  <si>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</si>
  <si>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</si>
  <si>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</si>
  <si>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</si>
  <si>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</si>
  <si>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</si>
  <si>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</si>
  <si>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</si>
  <si>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石川県金沢市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</si>
  <si>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</si>
  <si>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</si>
  <si>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</si>
  <si>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</si>
  <si>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</si>
  <si>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</si>
  <si>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</si>
  <si>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</si>
  <si>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</si>
  <si>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</si>
  <si>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</si>
  <si>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</si>
  <si>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</si>
  <si>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</si>
  <si>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</si>
  <si>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</si>
  <si>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</si>
  <si>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</si>
  <si>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</si>
  <si>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</si>
  <si>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金沢市公共用地先行取得事業費特別会計</t>
    <phoneticPr fontId="5"/>
  </si>
  <si>
    <t>-</t>
    <phoneticPr fontId="5"/>
  </si>
  <si>
    <t>金沢市母子父子寡婦福祉資金貸付事業費特別会計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</si>
  <si>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</si>
  <si>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</si>
  <si>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</si>
  <si>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</si>
  <si>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</si>
  <si>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</si>
  <si>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</si>
  <si>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</si>
  <si>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</si>
  <si>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</si>
  <si>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</si>
  <si>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</si>
  <si>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</si>
  <si>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</si>
  <si>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金沢市営地方競馬事業費特別会計</t>
    <phoneticPr fontId="5"/>
  </si>
  <si>
    <t>金沢市駐車場事業費特別会計</t>
    <phoneticPr fontId="5"/>
  </si>
  <si>
    <t>金沢市国民健康保険費特別会計</t>
    <phoneticPr fontId="5"/>
  </si>
  <si>
    <t>金沢市後期高齢者医療費特別会計</t>
    <phoneticPr fontId="5"/>
  </si>
  <si>
    <t>金沢市介護保険費特別会計</t>
    <phoneticPr fontId="5"/>
  </si>
  <si>
    <t>金沢市ガス事業特別会計</t>
    <phoneticPr fontId="5"/>
  </si>
  <si>
    <t>法適用企業</t>
    <phoneticPr fontId="5"/>
  </si>
  <si>
    <t>金沢市水道事業特別会計</t>
    <phoneticPr fontId="5"/>
  </si>
  <si>
    <t>金沢市発電事業特別会計</t>
    <phoneticPr fontId="5"/>
  </si>
  <si>
    <t>法適用企業</t>
    <phoneticPr fontId="5"/>
  </si>
  <si>
    <t>金沢市工業用水道事業特別会計</t>
    <phoneticPr fontId="5"/>
  </si>
  <si>
    <t>金沢市公共下水道事業特別会計</t>
    <phoneticPr fontId="5"/>
  </si>
  <si>
    <t>金沢市中央卸売市場事業特別会計</t>
    <phoneticPr fontId="5"/>
  </si>
  <si>
    <t>金沢市公設花き地方卸売市場事業特別会計</t>
    <phoneticPr fontId="5"/>
  </si>
  <si>
    <t>法適用企業</t>
    <phoneticPr fontId="5"/>
  </si>
  <si>
    <t>金沢市病院事業特別会計</t>
    <phoneticPr fontId="5"/>
  </si>
  <si>
    <t>金沢市農村下水道事業費特別会計</t>
    <phoneticPr fontId="5"/>
  </si>
  <si>
    <t>法非適用企業</t>
    <phoneticPr fontId="5"/>
  </si>
  <si>
    <t>金沢市工業団地造成事業費特別会計</t>
    <phoneticPr fontId="5"/>
  </si>
  <si>
    <t>法非適用企業</t>
    <phoneticPr fontId="5"/>
  </si>
  <si>
    <t>金沢市市街地再開発事業費特別会計</t>
    <phoneticPr fontId="5"/>
  </si>
  <si>
    <t>金沢市住宅団地建設事業費特別会計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</si>
  <si>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</si>
  <si>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</si>
  <si>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</si>
  <si>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</si>
  <si>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</si>
  <si>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</si>
  <si>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</si>
  <si>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</si>
  <si>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</si>
  <si>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</si>
  <si>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</si>
  <si>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</si>
  <si>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</si>
  <si>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</si>
  <si>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</si>
  <si>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</si>
  <si>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</si>
  <si>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</si>
  <si>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</si>
  <si>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</si>
  <si>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</si>
  <si>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</si>
  <si>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</si>
  <si>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</si>
  <si>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</si>
  <si>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</si>
  <si>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</si>
  <si>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</si>
  <si>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</si>
  <si>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</si>
  <si>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</si>
  <si>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</si>
  <si>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</si>
  <si>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</si>
  <si>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</si>
  <si>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</si>
  <si>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</si>
  <si>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</si>
  <si>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</si>
  <si>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</si>
  <si>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</si>
  <si>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</si>
  <si>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</si>
  <si>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</si>
  <si>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</si>
  <si>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</si>
  <si>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</si>
  <si>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</si>
  <si>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</si>
  <si>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</si>
  <si>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</si>
  <si>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</si>
  <si>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</si>
  <si>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</si>
  <si>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</si>
  <si>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</si>
  <si>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</si>
  <si>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</si>
  <si>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</si>
  <si>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</si>
  <si>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</si>
  <si>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金沢市公共下水道事業特別会計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</si>
  <si>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</si>
  <si>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</si>
  <si>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金沢市農村下水道事業費特別会計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</si>
  <si>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</si>
  <si>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金沢市病院事業特別会計</t>
    <phoneticPr fontId="5"/>
  </si>
  <si>
    <t>(Ｆ)</t>
    <phoneticPr fontId="5"/>
  </si>
  <si>
    <t>金沢市中央卸売市場事業特別会計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</si>
  <si>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</si>
  <si>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</si>
  <si>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</si>
  <si>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</si>
  <si>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</si>
  <si>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</si>
  <si>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</si>
  <si>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</si>
  <si>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</si>
  <si>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</si>
  <si>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</si>
  <si>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</si>
  <si>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</si>
  <si>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</si>
  <si>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</si>
  <si>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</si>
  <si>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</si>
  <si>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</si>
  <si>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</si>
  <si>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</si>
  <si>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</si>
  <si>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</si>
  <si>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</si>
  <si>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</si>
  <si>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</si>
  <si>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</si>
  <si>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</si>
  <si>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</si>
  <si>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</si>
  <si>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</si>
  <si>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</si>
  <si>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</si>
  <si>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</si>
  <si>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</si>
  <si>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</si>
  <si>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</si>
  <si>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</si>
  <si>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</si>
  <si>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</si>
  <si>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</si>
  <si>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</si>
  <si>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</si>
  <si>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</si>
  <si>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</si>
  <si>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</si>
  <si>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</si>
  <si>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</si>
  <si>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</si>
  <si>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</si>
  <si>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</si>
  <si>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</si>
  <si>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</si>
  <si>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</si>
  <si>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</si>
  <si>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</si>
  <si>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</si>
  <si>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</si>
  <si>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</si>
  <si>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</si>
  <si>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</si>
  <si>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</si>
  <si>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</si>
  <si>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</si>
  <si>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</si>
  <si>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</si>
  <si>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</si>
  <si>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</si>
  <si>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</si>
  <si>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</si>
  <si>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</si>
  <si>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</si>
  <si>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</si>
  <si>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</si>
  <si>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</si>
  <si>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</si>
  <si>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</si>
  <si>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</si>
  <si>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</si>
  <si>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</si>
  <si>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</si>
  <si>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</si>
  <si>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</si>
  <si>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</si>
  <si>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</si>
  <si>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</si>
  <si>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</si>
  <si>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金沢市水道事業特別会計</t>
  </si>
  <si>
    <t>金沢市病院事業特別会計</t>
  </si>
  <si>
    <t>金沢市ガス事業特別会計</t>
  </si>
  <si>
    <t>金沢市公共下水道事業特別会計</t>
  </si>
  <si>
    <t>一般会計</t>
  </si>
  <si>
    <t>金沢市中央卸売市場事業特別会計</t>
  </si>
  <si>
    <t>金沢市発電事業特別会計</t>
  </si>
  <si>
    <t>金沢市介護保険費特別会計</t>
  </si>
  <si>
    <t>その他会計（赤字）</t>
  </si>
  <si>
    <t>その他会計（黒字）</t>
  </si>
  <si>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</si>
  <si>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</si>
  <si>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</si>
  <si>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 xml:space="preserve"> (株)金沢商業活性化センター</t>
  </si>
  <si>
    <t xml:space="preserve"> (公財)石川県音楽文化振興事業団</t>
  </si>
  <si>
    <t xml:space="preserve"> (公財)横浜記念金沢の文化創生財団</t>
  </si>
  <si>
    <t xml:space="preserve"> (公財)金沢芸術創造財団</t>
  </si>
  <si>
    <t xml:space="preserve"> (公財)金沢文化振興財団</t>
  </si>
  <si>
    <t xml:space="preserve"> (公財)金沢国際交流財団</t>
  </si>
  <si>
    <t xml:space="preserve"> (公社)金沢職人大学校</t>
  </si>
  <si>
    <t xml:space="preserve"> 公立大学法人金沢美術工芸大学</t>
  </si>
  <si>
    <t xml:space="preserve"> (一財)石川県文化・産業振興基金</t>
  </si>
  <si>
    <t xml:space="preserve"> (一財)石川県金沢勤労者プラザ</t>
  </si>
  <si>
    <t>(公財)金沢勤労者福祉サービスセンター</t>
  </si>
  <si>
    <t xml:space="preserve"> （一社）石川県金沢食肉公社</t>
  </si>
  <si>
    <t xml:space="preserve"> (公社)金沢ボランティア大学校</t>
  </si>
  <si>
    <t xml:space="preserve"> (公財)金沢市スポーツ事業団</t>
  </si>
  <si>
    <t xml:space="preserve"> (公財)金沢市福祉サービス公社</t>
  </si>
  <si>
    <t xml:space="preserve"> (公財)金沢総合健康センター</t>
  </si>
  <si>
    <t xml:space="preserve"> (一財)石川県県民ふれあい公社</t>
  </si>
  <si>
    <t xml:space="preserve"> (公財)金沢まちづくり財団</t>
  </si>
  <si>
    <t xml:space="preserve"> (公財)金沢子ども科学財団</t>
  </si>
  <si>
    <t xml:space="preserve"> (公財)金沢市水道サービス公社</t>
  </si>
  <si>
    <t>公共施設再整備等積立基金</t>
    <rPh sb="0" eb="2">
      <t>コウキョウ</t>
    </rPh>
    <rPh sb="2" eb="4">
      <t>シセツ</t>
    </rPh>
    <rPh sb="4" eb="7">
      <t>サイセイビ</t>
    </rPh>
    <rPh sb="7" eb="8">
      <t>トウ</t>
    </rPh>
    <rPh sb="8" eb="10">
      <t>ツミタ</t>
    </rPh>
    <rPh sb="10" eb="12">
      <t>キキン</t>
    </rPh>
    <phoneticPr fontId="11"/>
  </si>
  <si>
    <t>金沢市福祉活動育成基金</t>
    <rPh sb="0" eb="3">
      <t>カナザワシ</t>
    </rPh>
    <rPh sb="3" eb="5">
      <t>フクシ</t>
    </rPh>
    <rPh sb="5" eb="7">
      <t>カツドウ</t>
    </rPh>
    <rPh sb="7" eb="9">
      <t>イクセイ</t>
    </rPh>
    <rPh sb="9" eb="11">
      <t>キキン</t>
    </rPh>
    <phoneticPr fontId="11"/>
  </si>
  <si>
    <t>金沢市の文化の人づくり基金</t>
    <rPh sb="0" eb="3">
      <t>カナザワシ</t>
    </rPh>
    <rPh sb="4" eb="6">
      <t>ブンカ</t>
    </rPh>
    <rPh sb="7" eb="8">
      <t>ヒト</t>
    </rPh>
    <rPh sb="11" eb="13">
      <t>キキン</t>
    </rPh>
    <phoneticPr fontId="11"/>
  </si>
  <si>
    <t>金沢市電気事業記念基金</t>
    <rPh sb="0" eb="3">
      <t>カナザワシ</t>
    </rPh>
    <rPh sb="3" eb="5">
      <t>デンキ</t>
    </rPh>
    <rPh sb="5" eb="7">
      <t>ジギョウ</t>
    </rPh>
    <rPh sb="7" eb="9">
      <t>キネン</t>
    </rPh>
    <rPh sb="9" eb="11">
      <t>キキン</t>
    </rPh>
    <phoneticPr fontId="11"/>
  </si>
  <si>
    <t>-</t>
    <phoneticPr fontId="2"/>
  </si>
  <si>
    <t>-</t>
    <phoneticPr fontId="2"/>
  </si>
  <si>
    <t>美術館美術品購入基金</t>
    <rPh sb="0" eb="3">
      <t>ビジュツカン</t>
    </rPh>
    <rPh sb="3" eb="6">
      <t>ビジュツヒン</t>
    </rPh>
    <rPh sb="6" eb="8">
      <t>コウニュウ</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</si>
  <si>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</si>
  <si>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</si>
  <si>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</si>
  <si>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</si>
  <si>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</si>
  <si>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</si>
  <si>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</si>
  <si>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</si>
  <si>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</si>
  <si>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</si>
  <si>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実質公債費比率は前年度の7.9%から0.4%増の8.3%となったものの、早期健全化基準の25.0%を下回っているほか、市債発行に許可が必要な18.0%も下回っている。
また、将来負担比率は62.3%であり、市債の繰上償還に取り組んできたことで将来負担額が大きく減少した。</t>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</si>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</sst>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C493-4C6D-B04E-7A08B4E686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53675</c:v>
                </c:pt>
                <c:pt idx="1">
                  <c:v>57723</c:v>
                </c:pt>
                <c:pt idx="2">
                  <c:v>50419</c:v>
                </c:pt>
                <c:pt idx="3">
                  <c:v>61265</c:v>
                </c:pt>
                <c:pt idx="4">
                  <c:v>54827</c:v>
                </c:pt>
              </c:numCache>
            </c:numRef>
          </c:val>
          <c:smooth val="0"/>
          <c:extLst>
            <c:ext xmlns:c16="http://schemas.microsoft.com/office/drawing/2014/chart" uri="{C3380CC4-5D6E-409C-BE32-E72D297353CC}">
              <c16:uniqueId val="{00000001-C493-4C6D-B04E-7A08B4E686F7}"/>
            </c:ext>
          </c:extLst>
        </c:ser>
        <c:dLbls>
          <c:showLegendKey val="0"/>
          <c:showVal val="0"/>
          <c:showCatName val="0"/>
          <c:showSerName val="0"/>
          <c:showPercent val="0"/>
          <c:showBubbleSize val="0"/>
        </c:dLbls>
        <c:marker val="1"/>
        <c:smooth val="0"/>
        <c:axId val="279586112"/>
        <c:axId val="279586896"/>
      </c:lineChart>
      <c:catAx>
        <c:axId val="279586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9586896"/>
        <c:crosses val="autoZero"/>
        <c:auto val="1"/>
        <c:lblAlgn val="ctr"/>
        <c:lblOffset val="100"/>
        <c:tickLblSkip val="1"/>
        <c:tickMarkSkip val="1"/>
        <c:noMultiLvlLbl val="0"/>
      </c:catAx>
      <c:valAx>
        <c:axId val="2795868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9586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2.09</c:v>
                </c:pt>
                <c:pt idx="1">
                  <c:v>2.11</c:v>
                </c:pt>
                <c:pt idx="2">
                  <c:v>2.0699999999999998</c:v>
                </c:pt>
                <c:pt idx="3">
                  <c:v>1.64</c:v>
                </c:pt>
                <c:pt idx="4">
                  <c:v>1.95</c:v>
                </c:pt>
              </c:numCache>
            </c:numRef>
          </c:val>
          <c:extLst>
            <c:ext xmlns:c16="http://schemas.microsoft.com/office/drawing/2014/chart" uri="{C3380CC4-5D6E-409C-BE32-E72D297353CC}">
              <c16:uniqueId val="{00000000-B22A-4597-8241-ADCAFB54D3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2.63</c:v>
                </c:pt>
                <c:pt idx="1">
                  <c:v>2.63</c:v>
                </c:pt>
                <c:pt idx="2">
                  <c:v>2.96</c:v>
                </c:pt>
                <c:pt idx="3">
                  <c:v>2.95</c:v>
                </c:pt>
                <c:pt idx="4">
                  <c:v>2.96</c:v>
                </c:pt>
              </c:numCache>
            </c:numRef>
          </c:val>
          <c:extLst>
            <c:ext xmlns:c16="http://schemas.microsoft.com/office/drawing/2014/chart" uri="{C3380CC4-5D6E-409C-BE32-E72D297353CC}">
              <c16:uniqueId val="{00000001-B22A-4597-8241-ADCAFB54D3E9}"/>
            </c:ext>
          </c:extLst>
        </c:ser>
        <c:dLbls>
          <c:showLegendKey val="0"/>
          <c:showVal val="0"/>
          <c:showCatName val="0"/>
          <c:showSerName val="0"/>
          <c:showPercent val="0"/>
          <c:showBubbleSize val="0"/>
        </c:dLbls>
        <c:gapWidth val="250"/>
        <c:overlap val="100"/>
        <c:axId val="279583760"/>
        <c:axId val="279585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1.96</c:v>
                </c:pt>
                <c:pt idx="1">
                  <c:v>1.97</c:v>
                </c:pt>
                <c:pt idx="2">
                  <c:v>1.7</c:v>
                </c:pt>
                <c:pt idx="3">
                  <c:v>0.56000000000000005</c:v>
                </c:pt>
                <c:pt idx="4">
                  <c:v>1.78</c:v>
                </c:pt>
              </c:numCache>
            </c:numRef>
          </c:val>
          <c:smooth val="0"/>
          <c:extLst>
            <c:ext xmlns:c16="http://schemas.microsoft.com/office/drawing/2014/chart" uri="{C3380CC4-5D6E-409C-BE32-E72D297353CC}">
              <c16:uniqueId val="{00000002-B22A-4597-8241-ADCAFB54D3E9}"/>
            </c:ext>
          </c:extLst>
        </c:ser>
        <c:dLbls>
          <c:showLegendKey val="0"/>
          <c:showVal val="0"/>
          <c:showCatName val="0"/>
          <c:showSerName val="0"/>
          <c:showPercent val="0"/>
          <c:showBubbleSize val="0"/>
        </c:dLbls>
        <c:marker val="1"/>
        <c:smooth val="0"/>
        <c:axId val="279583760"/>
        <c:axId val="279585328"/>
      </c:lineChart>
      <c:catAx>
        <c:axId val="27958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9585328"/>
        <c:crosses val="autoZero"/>
        <c:auto val="1"/>
        <c:lblAlgn val="ctr"/>
        <c:lblOffset val="100"/>
        <c:tickLblSkip val="1"/>
        <c:tickMarkSkip val="1"/>
        <c:noMultiLvlLbl val="0"/>
      </c:catAx>
      <c:valAx>
        <c:axId val="27958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58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2.42</c:v>
                </c:pt>
                <c:pt idx="2">
                  <c:v>#N/A</c:v>
                </c:pt>
                <c:pt idx="3">
                  <c:v>3.73</c:v>
                </c:pt>
                <c:pt idx="4">
                  <c:v>#N/A</c:v>
                </c:pt>
                <c:pt idx="5">
                  <c:v>2.23</c:v>
                </c:pt>
                <c:pt idx="6">
                  <c:v>#N/A</c:v>
                </c:pt>
                <c:pt idx="7">
                  <c:v>2.5</c:v>
                </c:pt>
                <c:pt idx="8">
                  <c:v>#N/A</c:v>
                </c:pt>
                <c:pt idx="9">
                  <c:v>2.68</c:v>
                </c:pt>
              </c:numCache>
            </c:numRef>
          </c:val>
          <c:extLst>
            <c:ext xmlns:c16="http://schemas.microsoft.com/office/drawing/2014/chart" uri="{C3380CC4-5D6E-409C-BE32-E72D297353CC}">
              <c16:uniqueId val="{00000000-407E-4E33-BB2B-3B53DCCD59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7E-4E33-BB2B-3B53DCCD59BE}"/>
            </c:ext>
          </c:extLst>
        </c:ser>
        <c:ser>
          <c:idx val="2"/>
          <c:order val="2"/>
          <c:tx>
            <c:strRef>
              <c:f>データシート!$A$29</c:f>
              <c:strCache>
                <c:ptCount val="1"/>
                <c:pt idx="0">
                  <c:v>金沢市介護保険費特別会計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0.41</c:v>
                </c:pt>
                <c:pt idx="2">
                  <c:v>#N/A</c:v>
                </c:pt>
                <c:pt idx="3">
                  <c:v>0.45</c:v>
                </c:pt>
                <c:pt idx="4">
                  <c:v>#N/A</c:v>
                </c:pt>
                <c:pt idx="5">
                  <c:v>0.65</c:v>
                </c:pt>
                <c:pt idx="6">
                  <c:v>#N/A</c:v>
                </c:pt>
                <c:pt idx="7">
                  <c:v>0.74</c:v>
                </c:pt>
                <c:pt idx="8">
                  <c:v>#N/A</c:v>
                </c:pt>
                <c:pt idx="9">
                  <c:v>1.42</c:v>
                </c:pt>
              </c:numCache>
            </c:numRef>
          </c:val>
          <c:extLst>
            <c:ext xmlns:c16="http://schemas.microsoft.com/office/drawing/2014/chart" uri="{C3380CC4-5D6E-409C-BE32-E72D297353CC}">
              <c16:uniqueId val="{00000002-407E-4E33-BB2B-3B53DCCD59BE}"/>
            </c:ext>
          </c:extLst>
        </c:ser>
        <c:ser>
          <c:idx val="3"/>
          <c:order val="3"/>
          <c:tx>
            <c:strRef>
              <c:f>データシート!$A$30</c:f>
              <c:strCache>
                <c:ptCount val="1"/>
                <c:pt idx="0">
                  <c:v>金沢市発電事業特別会計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1.72</c:v>
                </c:pt>
                <c:pt idx="2">
                  <c:v>#N/A</c:v>
                </c:pt>
                <c:pt idx="3">
                  <c:v>1.05</c:v>
                </c:pt>
                <c:pt idx="4">
                  <c:v>#N/A</c:v>
                </c:pt>
                <c:pt idx="5">
                  <c:v>1.17</c:v>
                </c:pt>
                <c:pt idx="6">
                  <c:v>#N/A</c:v>
                </c:pt>
                <c:pt idx="7">
                  <c:v>1.48</c:v>
                </c:pt>
                <c:pt idx="8">
                  <c:v>#N/A</c:v>
                </c:pt>
                <c:pt idx="9">
                  <c:v>1.7</c:v>
                </c:pt>
              </c:numCache>
            </c:numRef>
          </c:val>
          <c:extLst>
            <c:ext xmlns:c16="http://schemas.microsoft.com/office/drawing/2014/chart" uri="{C3380CC4-5D6E-409C-BE32-E72D297353CC}">
              <c16:uniqueId val="{00000003-407E-4E33-BB2B-3B53DCCD59BE}"/>
            </c:ext>
          </c:extLst>
        </c:ser>
        <c:ser>
          <c:idx val="4"/>
          <c:order val="4"/>
          <c:tx>
            <c:strRef>
              <c:f>データシート!$A$31</c:f>
              <c:strCache>
                <c:ptCount val="1"/>
                <c:pt idx="0">
                  <c:v>金沢市中央卸売市場事業特別会計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1.4</c:v>
                </c:pt>
                <c:pt idx="2">
                  <c:v>#N/A</c:v>
                </c:pt>
                <c:pt idx="3">
                  <c:v>1.47</c:v>
                </c:pt>
                <c:pt idx="4">
                  <c:v>#N/A</c:v>
                </c:pt>
                <c:pt idx="5">
                  <c:v>1.62</c:v>
                </c:pt>
                <c:pt idx="6">
                  <c:v>#N/A</c:v>
                </c:pt>
                <c:pt idx="7">
                  <c:v>1.73</c:v>
                </c:pt>
                <c:pt idx="8">
                  <c:v>#N/A</c:v>
                </c:pt>
                <c:pt idx="9">
                  <c:v>1.79</c:v>
                </c:pt>
              </c:numCache>
            </c:numRef>
          </c:val>
          <c:extLst>
            <c:ext xmlns:c16="http://schemas.microsoft.com/office/drawing/2014/chart" uri="{C3380CC4-5D6E-409C-BE32-E72D297353CC}">
              <c16:uniqueId val="{00000004-407E-4E33-BB2B-3B53DCCD59BE}"/>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1.99</c:v>
                </c:pt>
                <c:pt idx="2">
                  <c:v>#N/A</c:v>
                </c:pt>
                <c:pt idx="3">
                  <c:v>2.02</c:v>
                </c:pt>
                <c:pt idx="4">
                  <c:v>#N/A</c:v>
                </c:pt>
                <c:pt idx="5">
                  <c:v>2</c:v>
                </c:pt>
                <c:pt idx="6">
                  <c:v>#N/A</c:v>
                </c:pt>
                <c:pt idx="7">
                  <c:v>1.6</c:v>
                </c:pt>
                <c:pt idx="8">
                  <c:v>#N/A</c:v>
                </c:pt>
                <c:pt idx="9">
                  <c:v>1.93</c:v>
                </c:pt>
              </c:numCache>
            </c:numRef>
          </c:val>
          <c:extLst>
            <c:ext xmlns:c16="http://schemas.microsoft.com/office/drawing/2014/chart" uri="{C3380CC4-5D6E-409C-BE32-E72D297353CC}">
              <c16:uniqueId val="{00000005-407E-4E33-BB2B-3B53DCCD59BE}"/>
            </c:ext>
          </c:extLst>
        </c:ser>
        <c:ser>
          <c:idx val="6"/>
          <c:order val="6"/>
          <c:tx>
            <c:strRef>
              <c:f>データシート!$A$33</c:f>
              <c:strCache>
                <c:ptCount val="1"/>
                <c:pt idx="0">
                  <c:v>金沢市公共下水道事業特別会計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3.74</c:v>
                </c:pt>
                <c:pt idx="2">
                  <c:v>#N/A</c:v>
                </c:pt>
                <c:pt idx="3">
                  <c:v>3.48</c:v>
                </c:pt>
                <c:pt idx="4">
                  <c:v>#N/A</c:v>
                </c:pt>
                <c:pt idx="5">
                  <c:v>3.21</c:v>
                </c:pt>
                <c:pt idx="6">
                  <c:v>#N/A</c:v>
                </c:pt>
                <c:pt idx="7">
                  <c:v>3.05</c:v>
                </c:pt>
                <c:pt idx="8">
                  <c:v>#N/A</c:v>
                </c:pt>
                <c:pt idx="9">
                  <c:v>3.25</c:v>
                </c:pt>
              </c:numCache>
            </c:numRef>
          </c:val>
          <c:extLst>
            <c:ext xmlns:c16="http://schemas.microsoft.com/office/drawing/2014/chart" uri="{C3380CC4-5D6E-409C-BE32-E72D297353CC}">
              <c16:uniqueId val="{00000006-407E-4E33-BB2B-3B53DCCD59BE}"/>
            </c:ext>
          </c:extLst>
        </c:ser>
        <c:ser>
          <c:idx val="7"/>
          <c:order val="7"/>
          <c:tx>
            <c:strRef>
              <c:f>データシート!$A$34</c:f>
              <c:strCache>
                <c:ptCount val="1"/>
                <c:pt idx="0">
                  <c:v>金沢市ガス事業特別会計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2.27</c:v>
                </c:pt>
                <c:pt idx="2">
                  <c:v>#N/A</c:v>
                </c:pt>
                <c:pt idx="3">
                  <c:v>2.4500000000000002</c:v>
                </c:pt>
                <c:pt idx="4">
                  <c:v>#N/A</c:v>
                </c:pt>
                <c:pt idx="5">
                  <c:v>2.7</c:v>
                </c:pt>
                <c:pt idx="6">
                  <c:v>#N/A</c:v>
                </c:pt>
                <c:pt idx="7">
                  <c:v>3.03</c:v>
                </c:pt>
                <c:pt idx="8">
                  <c:v>#N/A</c:v>
                </c:pt>
                <c:pt idx="9">
                  <c:v>3.32</c:v>
                </c:pt>
              </c:numCache>
            </c:numRef>
          </c:val>
          <c:extLst>
            <c:ext xmlns:c16="http://schemas.microsoft.com/office/drawing/2014/chart" uri="{C3380CC4-5D6E-409C-BE32-E72D297353CC}">
              <c16:uniqueId val="{00000007-407E-4E33-BB2B-3B53DCCD59BE}"/>
            </c:ext>
          </c:extLst>
        </c:ser>
        <c:ser>
          <c:idx val="8"/>
          <c:order val="8"/>
          <c:tx>
            <c:strRef>
              <c:f>データシート!$A$35</c:f>
              <c:strCache>
                <c:ptCount val="1"/>
                <c:pt idx="0">
                  <c:v>金沢市病院事業特別会計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3.09</c:v>
                </c:pt>
                <c:pt idx="2">
                  <c:v>#N/A</c:v>
                </c:pt>
                <c:pt idx="3">
                  <c:v>3.22</c:v>
                </c:pt>
                <c:pt idx="4">
                  <c:v>#N/A</c:v>
                </c:pt>
                <c:pt idx="5">
                  <c:v>3.62</c:v>
                </c:pt>
                <c:pt idx="6">
                  <c:v>#N/A</c:v>
                </c:pt>
                <c:pt idx="7">
                  <c:v>3.68</c:v>
                </c:pt>
                <c:pt idx="8">
                  <c:v>#N/A</c:v>
                </c:pt>
                <c:pt idx="9">
                  <c:v>3.36</c:v>
                </c:pt>
              </c:numCache>
            </c:numRef>
          </c:val>
          <c:extLst>
            <c:ext xmlns:c16="http://schemas.microsoft.com/office/drawing/2014/chart" uri="{C3380CC4-5D6E-409C-BE32-E72D297353CC}">
              <c16:uniqueId val="{00000008-407E-4E33-BB2B-3B53DCCD59BE}"/>
            </c:ext>
          </c:extLst>
        </c:ser>
        <c:ser>
          <c:idx val="9"/>
          <c:order val="9"/>
          <c:tx>
            <c:strRef>
              <c:f>データシート!$A$36</c:f>
              <c:strCache>
                <c:ptCount val="1"/>
                <c:pt idx="0">
                  <c:v>金沢市水道事業特別会計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5.97</c:v>
                </c:pt>
                <c:pt idx="2">
                  <c:v>#N/A</c:v>
                </c:pt>
                <c:pt idx="3">
                  <c:v>6.09</c:v>
                </c:pt>
                <c:pt idx="4">
                  <c:v>#N/A</c:v>
                </c:pt>
                <c:pt idx="5">
                  <c:v>5.99</c:v>
                </c:pt>
                <c:pt idx="6">
                  <c:v>#N/A</c:v>
                </c:pt>
                <c:pt idx="7">
                  <c:v>6.45</c:v>
                </c:pt>
                <c:pt idx="8">
                  <c:v>#N/A</c:v>
                </c:pt>
                <c:pt idx="9">
                  <c:v>7.14</c:v>
                </c:pt>
              </c:numCache>
            </c:numRef>
          </c:val>
          <c:extLst>
            <c:ext xmlns:c16="http://schemas.microsoft.com/office/drawing/2014/chart" uri="{C3380CC4-5D6E-409C-BE32-E72D297353CC}">
              <c16:uniqueId val="{00000009-407E-4E33-BB2B-3B53DCCD59BE}"/>
            </c:ext>
          </c:extLst>
        </c:ser>
        <c:dLbls>
          <c:showLegendKey val="0"/>
          <c:showVal val="0"/>
          <c:showCatName val="0"/>
          <c:showSerName val="0"/>
          <c:showPercent val="0"/>
          <c:showBubbleSize val="0"/>
        </c:dLbls>
        <c:gapWidth val="150"/>
        <c:overlap val="100"/>
        <c:axId val="279584544"/>
        <c:axId val="373466168"/>
      </c:barChart>
      <c:catAx>
        <c:axId val="27958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3466168"/>
        <c:crosses val="autoZero"/>
        <c:auto val="1"/>
        <c:lblAlgn val="ctr"/>
        <c:lblOffset val="100"/>
        <c:tickLblSkip val="1"/>
        <c:tickMarkSkip val="1"/>
        <c:noMultiLvlLbl val="0"/>
      </c:catAx>
      <c:valAx>
        <c:axId val="373466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584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25610</c:v>
                </c:pt>
                <c:pt idx="5">
                  <c:v>26096</c:v>
                </c:pt>
                <c:pt idx="8">
                  <c:v>24857</c:v>
                </c:pt>
                <c:pt idx="11">
                  <c:v>25141</c:v>
                </c:pt>
                <c:pt idx="14">
                  <c:v>23713</c:v>
                </c:pt>
              </c:numCache>
            </c:numRef>
          </c:val>
          <c:extLst>
            <c:ext xmlns:c16="http://schemas.microsoft.com/office/drawing/2014/chart" uri="{C3380CC4-5D6E-409C-BE32-E72D297353CC}">
              <c16:uniqueId val="{00000000-F28C-471C-9B95-3C89723072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8C-471C-9B95-3C89723072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32</c:v>
                </c:pt>
                <c:pt idx="3">
                  <c:v>24</c:v>
                </c:pt>
                <c:pt idx="6">
                  <c:v>6</c:v>
                </c:pt>
                <c:pt idx="9">
                  <c:v>0</c:v>
                </c:pt>
                <c:pt idx="12">
                  <c:v>0</c:v>
                </c:pt>
              </c:numCache>
            </c:numRef>
          </c:val>
          <c:extLst>
            <c:ext xmlns:c16="http://schemas.microsoft.com/office/drawing/2014/chart" uri="{C3380CC4-5D6E-409C-BE32-E72D297353CC}">
              <c16:uniqueId val="{00000002-F28C-471C-9B95-3C89723072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8C-471C-9B95-3C89723072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6867</c:v>
                </c:pt>
                <c:pt idx="3">
                  <c:v>6379</c:v>
                </c:pt>
                <c:pt idx="6">
                  <c:v>6344</c:v>
                </c:pt>
                <c:pt idx="9">
                  <c:v>6232</c:v>
                </c:pt>
                <c:pt idx="12">
                  <c:v>5841</c:v>
                </c:pt>
              </c:numCache>
            </c:numRef>
          </c:val>
          <c:extLst>
            <c:ext xmlns:c16="http://schemas.microsoft.com/office/drawing/2014/chart" uri="{C3380CC4-5D6E-409C-BE32-E72D297353CC}">
              <c16:uniqueId val="{00000004-F28C-471C-9B95-3C89723072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8C-471C-9B95-3C89723072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8C-471C-9B95-3C89723072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25014</c:v>
                </c:pt>
                <c:pt idx="3">
                  <c:v>25460</c:v>
                </c:pt>
                <c:pt idx="6">
                  <c:v>25465</c:v>
                </c:pt>
                <c:pt idx="9">
                  <c:v>25999</c:v>
                </c:pt>
                <c:pt idx="12">
                  <c:v>24656</c:v>
                </c:pt>
              </c:numCache>
            </c:numRef>
          </c:val>
          <c:extLst>
            <c:ext xmlns:c16="http://schemas.microsoft.com/office/drawing/2014/chart" uri="{C3380CC4-5D6E-409C-BE32-E72D297353CC}">
              <c16:uniqueId val="{00000007-F28C-471C-9B95-3C89723072D3}"/>
            </c:ext>
          </c:extLst>
        </c:ser>
        <c:dLbls>
          <c:showLegendKey val="0"/>
          <c:showVal val="0"/>
          <c:showCatName val="0"/>
          <c:showSerName val="0"/>
          <c:showPercent val="0"/>
          <c:showBubbleSize val="0"/>
        </c:dLbls>
        <c:gapWidth val="100"/>
        <c:overlap val="100"/>
        <c:axId val="373465776"/>
        <c:axId val="373461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6303</c:v>
                </c:pt>
                <c:pt idx="2">
                  <c:v>#N/A</c:v>
                </c:pt>
                <c:pt idx="3">
                  <c:v>#N/A</c:v>
                </c:pt>
                <c:pt idx="4">
                  <c:v>5767</c:v>
                </c:pt>
                <c:pt idx="5">
                  <c:v>#N/A</c:v>
                </c:pt>
                <c:pt idx="6">
                  <c:v>#N/A</c:v>
                </c:pt>
                <c:pt idx="7">
                  <c:v>6958</c:v>
                </c:pt>
                <c:pt idx="8">
                  <c:v>#N/A</c:v>
                </c:pt>
                <c:pt idx="9">
                  <c:v>#N/A</c:v>
                </c:pt>
                <c:pt idx="10">
                  <c:v>7090</c:v>
                </c:pt>
                <c:pt idx="11">
                  <c:v>#N/A</c:v>
                </c:pt>
                <c:pt idx="12">
                  <c:v>#N/A</c:v>
                </c:pt>
                <c:pt idx="13">
                  <c:v>6784</c:v>
                </c:pt>
                <c:pt idx="14">
                  <c:v>#N/A</c:v>
                </c:pt>
              </c:numCache>
            </c:numRef>
          </c:val>
          <c:smooth val="0"/>
          <c:extLst>
            <c:ext xmlns:c16="http://schemas.microsoft.com/office/drawing/2014/chart" uri="{C3380CC4-5D6E-409C-BE32-E72D297353CC}">
              <c16:uniqueId val="{00000008-F28C-471C-9B95-3C89723072D3}"/>
            </c:ext>
          </c:extLst>
        </c:ser>
        <c:dLbls>
          <c:showLegendKey val="0"/>
          <c:showVal val="0"/>
          <c:showCatName val="0"/>
          <c:showSerName val="0"/>
          <c:showPercent val="0"/>
          <c:showBubbleSize val="0"/>
        </c:dLbls>
        <c:marker val="1"/>
        <c:smooth val="0"/>
        <c:axId val="373465776"/>
        <c:axId val="373461856"/>
      </c:lineChart>
      <c:catAx>
        <c:axId val="37346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3461856"/>
        <c:crosses val="autoZero"/>
        <c:auto val="1"/>
        <c:lblAlgn val="ctr"/>
        <c:lblOffset val="100"/>
        <c:tickLblSkip val="1"/>
        <c:tickMarkSkip val="1"/>
        <c:noMultiLvlLbl val="0"/>
      </c:catAx>
      <c:valAx>
        <c:axId val="37346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46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211144</c:v>
                </c:pt>
                <c:pt idx="5">
                  <c:v>206729</c:v>
                </c:pt>
                <c:pt idx="8">
                  <c:v>202108</c:v>
                </c:pt>
                <c:pt idx="11">
                  <c:v>197669</c:v>
                </c:pt>
                <c:pt idx="14">
                  <c:v>193067</c:v>
                </c:pt>
              </c:numCache>
            </c:numRef>
          </c:val>
          <c:extLst>
            <c:ext xmlns:c16="http://schemas.microsoft.com/office/drawing/2014/chart" uri="{C3380CC4-5D6E-409C-BE32-E72D297353CC}">
              <c16:uniqueId val="{00000000-60CE-42BD-89C5-1115472F6B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57845</c:v>
                </c:pt>
                <c:pt idx="5">
                  <c:v>55048</c:v>
                </c:pt>
                <c:pt idx="8">
                  <c:v>52818</c:v>
                </c:pt>
                <c:pt idx="11">
                  <c:v>51383</c:v>
                </c:pt>
                <c:pt idx="14">
                  <c:v>49923</c:v>
                </c:pt>
              </c:numCache>
            </c:numRef>
          </c:val>
          <c:extLst>
            <c:ext xmlns:c16="http://schemas.microsoft.com/office/drawing/2014/chart" uri="{C3380CC4-5D6E-409C-BE32-E72D297353CC}">
              <c16:uniqueId val="{00000001-60CE-42BD-89C5-1115472F6B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13336</c:v>
                </c:pt>
                <c:pt idx="5">
                  <c:v>12141</c:v>
                </c:pt>
                <c:pt idx="8">
                  <c:v>12909</c:v>
                </c:pt>
                <c:pt idx="11">
                  <c:v>12300</c:v>
                </c:pt>
                <c:pt idx="14">
                  <c:v>14762</c:v>
                </c:pt>
              </c:numCache>
            </c:numRef>
          </c:val>
          <c:extLst>
            <c:ext xmlns:c16="http://schemas.microsoft.com/office/drawing/2014/chart" uri="{C3380CC4-5D6E-409C-BE32-E72D297353CC}">
              <c16:uniqueId val="{00000002-60CE-42BD-89C5-1115472F6B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CE-42BD-89C5-1115472F6B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CE-42BD-89C5-1115472F6B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CE-42BD-89C5-1115472F6B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20195</c:v>
                </c:pt>
                <c:pt idx="3">
                  <c:v>18480</c:v>
                </c:pt>
                <c:pt idx="6">
                  <c:v>17054</c:v>
                </c:pt>
                <c:pt idx="9">
                  <c:v>16791</c:v>
                </c:pt>
                <c:pt idx="12">
                  <c:v>16201</c:v>
                </c:pt>
              </c:numCache>
            </c:numRef>
          </c:val>
          <c:extLst>
            <c:ext xmlns:c16="http://schemas.microsoft.com/office/drawing/2014/chart" uri="{C3380CC4-5D6E-409C-BE32-E72D297353CC}">
              <c16:uniqueId val="{00000006-60CE-42BD-89C5-1115472F6B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0CE-42BD-89C5-1115472F6B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88640</c:v>
                </c:pt>
                <c:pt idx="3">
                  <c:v>86103</c:v>
                </c:pt>
                <c:pt idx="6">
                  <c:v>82606</c:v>
                </c:pt>
                <c:pt idx="9">
                  <c:v>78865</c:v>
                </c:pt>
                <c:pt idx="12">
                  <c:v>75980</c:v>
                </c:pt>
              </c:numCache>
            </c:numRef>
          </c:val>
          <c:extLst>
            <c:ext xmlns:c16="http://schemas.microsoft.com/office/drawing/2014/chart" uri="{C3380CC4-5D6E-409C-BE32-E72D297353CC}">
              <c16:uniqueId val="{00000008-60CE-42BD-89C5-1115472F6B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6410</c:v>
                </c:pt>
                <c:pt idx="3">
                  <c:v>1103</c:v>
                </c:pt>
                <c:pt idx="6">
                  <c:v>980</c:v>
                </c:pt>
                <c:pt idx="9">
                  <c:v>880</c:v>
                </c:pt>
                <c:pt idx="12">
                  <c:v>1916</c:v>
                </c:pt>
              </c:numCache>
            </c:numRef>
          </c:val>
          <c:extLst>
            <c:ext xmlns:c16="http://schemas.microsoft.com/office/drawing/2014/chart" uri="{C3380CC4-5D6E-409C-BE32-E72D297353CC}">
              <c16:uniqueId val="{00000009-60CE-42BD-89C5-1115472F6B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240729</c:v>
                </c:pt>
                <c:pt idx="3">
                  <c:v>236614</c:v>
                </c:pt>
                <c:pt idx="6">
                  <c:v>227452</c:v>
                </c:pt>
                <c:pt idx="9">
                  <c:v>221882</c:v>
                </c:pt>
                <c:pt idx="12">
                  <c:v>215791</c:v>
                </c:pt>
              </c:numCache>
            </c:numRef>
          </c:val>
          <c:extLst>
            <c:ext xmlns:c16="http://schemas.microsoft.com/office/drawing/2014/chart" uri="{C3380CC4-5D6E-409C-BE32-E72D297353CC}">
              <c16:uniqueId val="{0000000A-60CE-42BD-89C5-1115472F6BC9}"/>
            </c:ext>
          </c:extLst>
        </c:ser>
        <c:dLbls>
          <c:showLegendKey val="0"/>
          <c:showVal val="0"/>
          <c:showCatName val="0"/>
          <c:showSerName val="0"/>
          <c:showPercent val="0"/>
          <c:showBubbleSize val="0"/>
        </c:dLbls>
        <c:gapWidth val="100"/>
        <c:overlap val="100"/>
        <c:axId val="373466952"/>
        <c:axId val="373462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73650</c:v>
                </c:pt>
                <c:pt idx="2">
                  <c:v>#N/A</c:v>
                </c:pt>
                <c:pt idx="3">
                  <c:v>#N/A</c:v>
                </c:pt>
                <c:pt idx="4">
                  <c:v>68381</c:v>
                </c:pt>
                <c:pt idx="5">
                  <c:v>#N/A</c:v>
                </c:pt>
                <c:pt idx="6">
                  <c:v>#N/A</c:v>
                </c:pt>
                <c:pt idx="7">
                  <c:v>60257</c:v>
                </c:pt>
                <c:pt idx="8">
                  <c:v>#N/A</c:v>
                </c:pt>
                <c:pt idx="9">
                  <c:v>#N/A</c:v>
                </c:pt>
                <c:pt idx="10">
                  <c:v>57067</c:v>
                </c:pt>
                <c:pt idx="11">
                  <c:v>#N/A</c:v>
                </c:pt>
                <c:pt idx="12">
                  <c:v>#N/A</c:v>
                </c:pt>
                <c:pt idx="13">
                  <c:v>52137</c:v>
                </c:pt>
                <c:pt idx="14">
                  <c:v>#N/A</c:v>
                </c:pt>
              </c:numCache>
            </c:numRef>
          </c:val>
          <c:smooth val="0"/>
          <c:extLst>
            <c:ext xmlns:c16="http://schemas.microsoft.com/office/drawing/2014/chart" uri="{C3380CC4-5D6E-409C-BE32-E72D297353CC}">
              <c16:uniqueId val="{0000000B-60CE-42BD-89C5-1115472F6BC9}"/>
            </c:ext>
          </c:extLst>
        </c:ser>
        <c:dLbls>
          <c:showLegendKey val="0"/>
          <c:showVal val="0"/>
          <c:showCatName val="0"/>
          <c:showSerName val="0"/>
          <c:showPercent val="0"/>
          <c:showBubbleSize val="0"/>
        </c:dLbls>
        <c:marker val="1"/>
        <c:smooth val="0"/>
        <c:axId val="373466952"/>
        <c:axId val="373462640"/>
      </c:lineChart>
      <c:catAx>
        <c:axId val="373466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3462640"/>
        <c:crosses val="autoZero"/>
        <c:auto val="1"/>
        <c:lblAlgn val="ctr"/>
        <c:lblOffset val="100"/>
        <c:tickLblSkip val="1"/>
        <c:tickMarkSkip val="1"/>
        <c:noMultiLvlLbl val="0"/>
      </c:catAx>
      <c:valAx>
        <c:axId val="373462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466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3005</c:v>
                </c:pt>
                <c:pt idx="1">
                  <c:v>3005</c:v>
                </c:pt>
                <c:pt idx="2">
                  <c:v>3006</c:v>
                </c:pt>
              </c:numCache>
            </c:numRef>
          </c:val>
          <c:extLst>
            <c:ext xmlns:c16="http://schemas.microsoft.com/office/drawing/2014/chart" uri="{C3380CC4-5D6E-409C-BE32-E72D297353CC}">
              <c16:uniqueId val="{00000000-B50C-49F9-B9EF-252013D812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604</c:v>
                </c:pt>
                <c:pt idx="1">
                  <c:v>104</c:v>
                </c:pt>
                <c:pt idx="2">
                  <c:v>104</c:v>
                </c:pt>
              </c:numCache>
            </c:numRef>
          </c:val>
          <c:extLst>
            <c:ext xmlns:c16="http://schemas.microsoft.com/office/drawing/2014/chart" uri="{C3380CC4-5D6E-409C-BE32-E72D297353CC}">
              <c16:uniqueId val="{00000001-B50C-49F9-B9EF-252013D812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11121</c:v>
                </c:pt>
                <c:pt idx="1">
                  <c:v>10826</c:v>
                </c:pt>
                <c:pt idx="2">
                  <c:v>12535</c:v>
                </c:pt>
              </c:numCache>
            </c:numRef>
          </c:val>
          <c:extLst>
            <c:ext xmlns:c16="http://schemas.microsoft.com/office/drawing/2014/chart" uri="{C3380CC4-5D6E-409C-BE32-E72D297353CC}">
              <c16:uniqueId val="{00000002-B50C-49F9-B9EF-252013D812C1}"/>
            </c:ext>
          </c:extLst>
        </c:ser>
        <c:dLbls>
          <c:showLegendKey val="0"/>
          <c:showVal val="0"/>
          <c:showCatName val="0"/>
          <c:showSerName val="0"/>
          <c:showPercent val="0"/>
          <c:showBubbleSize val="0"/>
        </c:dLbls>
        <c:gapWidth val="120"/>
        <c:overlap val="100"/>
        <c:axId val="373466560"/>
        <c:axId val="373464600"/>
      </c:barChart>
      <c:catAx>
        <c:axId val="37346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3464600"/>
        <c:crosses val="autoZero"/>
        <c:auto val="1"/>
        <c:lblAlgn val="ctr"/>
        <c:lblOffset val="100"/>
        <c:tickLblSkip val="1"/>
        <c:tickMarkSkip val="1"/>
        <c:noMultiLvlLbl val="0"/>
      </c:catAx>
      <c:valAx>
        <c:axId val="373464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346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{E6761EF9-5975-4D58-A1ED-46468708F448}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3E3-4E96-B611-C7719744E7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{EDEA0E40-46B6-4082-B91C-A24C3157278C}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E3-4E96-B611-C7719744E7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{7BD62AB8-E336-4732-8072-938CF1491A4C}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E3-4E96-B611-C7719744E7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{C70DA8E4-461C-49DF-8A22-0871C40F7D58}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E3-4E96-B611-C7719744E7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{040E4A7B-5659-4496-8BFA-9FA38ECFA176}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E3-4E96-B611-C7719744E79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{E3798581-6996-4C7F-B1C4-2BEDD9F02898}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3E3-4E96-B611-C7719744E79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{19111D3B-18CC-4B7B-8296-9B4EB98F6041}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3E3-4E96-B611-C7719744E79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{00C7C9EC-076C-4D64-98B0-90EC24AFBD05}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3E3-4E96-B611-C7719744E79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{77413614-4BB2-4E9E-9D81-43A01B290655}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3E3-4E96-B611-C7719744E7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3E3-4E96-B611-C7719744E7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{54975F9E-723A-41BC-92C6-166FDBA8825D}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3E3-4E96-B611-C7719744E7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{36D6B877-A4EE-4F83-88E3-417808339BDC}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E3-4E96-B611-C7719744E7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{1CDA6B45-643B-47A3-8EF8-D1BC2B3ADD82}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E3-4E96-B611-C7719744E7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{2307F051-F432-48AA-9DA9-1E04C923FAD0}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E3-4E96-B611-C7719744E7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{F9FF334C-CC92-4E6E-A11A-8D40EB31D6D5}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E3-4E96-B611-C7719744E79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{415BEB31-8BBE-4D8D-9D40-C69E6A1E6C09}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3E3-4E96-B611-C7719744E79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{E1CF810E-2E56-423E-9CB4-A2D4A02948B0}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3E3-4E96-B611-C7719744E79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{0B0B3DE0-6A4F-4CC7-8D3D-0AC1AB59522F}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3E3-4E96-B611-C7719744E79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{42BA056F-D622-4870-9DB0-DEBE154A330A}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3E3-4E96-B611-C7719744E7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83E3-4E96-B611-C7719744E790}"/>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{AD4158C6-E87B-4320-9636-946E16E7B198}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33C-48D1-9CCB-255FA88E91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{8C55220D-8402-463F-B8D7-774EF27731BD}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3C-48D1-9CCB-255FA88E91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{2811E350-4201-414C-A1E1-130C5CCFEFF7}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3C-48D1-9CCB-255FA88E91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{779482E3-11F6-4D89-862C-6E59FB3A3D50}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3C-48D1-9CCB-255FA88E91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{85605D1C-593E-4429-93DD-59DF5FC8A60A}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3C-48D1-9CCB-255FA88E91B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{3ACBC094-39D8-432E-A00F-EC44052AFD73}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33C-48D1-9CCB-255FA88E91B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{CCB4512C-7903-4373-BCCB-4546282EB56C}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33C-48D1-9CCB-255FA88E91B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{46909BFE-776E-4249-A461-BF975A44262F}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33C-48D1-9CCB-255FA88E91B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{67A1366A-AD40-4756-A5D1-2CDE8AE75F96}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33C-48D1-9CCB-255FA88E91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7.6</c:v>
                </c:pt>
                <c:pt idx="16">
                  <c:v>7.6</c:v>
                </c:pt>
                <c:pt idx="24">
                  <c:v>7.9</c:v>
                </c:pt>
                <c:pt idx="32">
                  <c:v>8.3000000000000007</c:v>
                </c:pt>
              </c:numCache>
            </c:numRef>
          </c:xVal>
          <c:yVal>
            <c:numRef>
              <c:f>公会計指標分析・財政指標組合せ分析表!$BP$73:$DC$73</c:f>
              <c:numCache>
                <c:formatCode>#,##0.0;"▲ "#,##0.0</c:formatCode>
                <c:ptCount val="40"/>
                <c:pt idx="0">
                  <c:v>88.6</c:v>
                </c:pt>
                <c:pt idx="8">
                  <c:v>82.6</c:v>
                </c:pt>
                <c:pt idx="16">
                  <c:v>73.099999999999994</c:v>
                </c:pt>
                <c:pt idx="24">
                  <c:v>68.400000000000006</c:v>
                </c:pt>
                <c:pt idx="32">
                  <c:v>62.3</c:v>
                </c:pt>
              </c:numCache>
            </c:numRef>
          </c:yVal>
          <c:smooth val="0"/>
          <c:extLst>
            <c:ext xmlns:c16="http://schemas.microsoft.com/office/drawing/2014/chart" uri="{C3380CC4-5D6E-409C-BE32-E72D297353CC}">
              <c16:uniqueId val="{00000009-533C-48D1-9CCB-255FA88E91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{F21CB425-E00A-41D9-AB1F-016AF51F14AC}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33C-48D1-9CCB-255FA88E91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{2D2730F6-1474-4501-A04B-FCAF251B4A8A}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3C-48D1-9CCB-255FA88E91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{C59B6AE6-D60E-4D64-BF7D-7BF407966EB7}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3C-48D1-9CCB-255FA88E91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{C25D8B46-C5D5-4B8A-8041-05A614B77A05}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3C-48D1-9CCB-255FA88E91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{D31D944D-7709-4EB7-AF8F-E382B2194FE4}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3C-48D1-9CCB-255FA88E91B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{5CC66821-3990-4253-BF44-FEF21A2DC426}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33C-48D1-9CCB-255FA88E91B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{25A35DA3-1FF1-42A1-B12C-99D7950D4853}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33C-48D1-9CCB-255FA88E91B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{B53062DD-6635-4308-9F59-206F80FC7945}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33C-48D1-9CCB-255FA88E91B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{3FFF1E07-5F7F-46FD-A934-E271A4480413}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33C-48D1-9CCB-255FA88E91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533C-48D1-9CCB-255FA88E91B8}"/>
            </c:ext>
          </c:extLst>
        </c:ser>
        <c:dLbls>
          <c:showLegendKey val="0"/>
          <c:showVal val="1"/>
          <c:showCatName val="0"/>
          <c:showSerName val="0"/>
          <c:showPercent val="0"/>
          <c:showBubbleSize val="0"/>
        </c:dLbls>
        <c:axId val="84219776"/>
        <c:axId val="84234240"/>
      </c:scatterChart>
      <c:valAx>
        <c:axId val="84219776"/>
        <c:scaling>
          <c:orientation val="minMax"/>
          <c:max val="8.5"/>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8"/>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8.3</a:t>
          </a:r>
          <a:r>
            <a:rPr kumimoji="1" lang="ja-JP" altLang="en-US" sz="1400">
              <a:latin typeface="ＭＳ ゴシック" pitchFamily="49" charset="-128"/>
              <a:ea typeface="ＭＳ ゴシック" pitchFamily="49" charset="-128"/>
            </a:rPr>
            <a:t>％と前年度の</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ポイント増と若干上回ったが、中期財政計画の実践により、引き続き起債発行に許可が必要な</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％を大きく下回っており、健全性を堅持している。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62.3</a:t>
          </a:r>
          <a:r>
            <a:rPr kumimoji="1" lang="ja-JP" altLang="en-US" sz="1400">
              <a:latin typeface="ＭＳ ゴシック" pitchFamily="49" charset="-128"/>
              <a:ea typeface="ＭＳ ゴシック" pitchFamily="49" charset="-128"/>
            </a:rPr>
            <a:t>％と対前年比</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ポイントの減となっているが、その要因としては繰上償還や新規発行抑制など市債残高の減少に積極的に取り組んできたことが挙げられる。今後も、中期財政計画を着実に実践し、財政基盤の強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石川県金沢市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家庭ごみの指定ごみ袋収集制度の導入による手数料を原資とし、地域コミュニティ活性化に資する地域コミュニティ活性化基金を新たに設置したほか、老朽化が進む公共施設の再整備や時代の変化に対応した新たな施設整備に備えるため、既存の基金を統廃合し、公共施設再整備等積立て基金を設置するなど、基金の有効活用に向けた計画的な積み立てを実施した結果、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今後の財政需要を見据え、特定目的基金の新設のほか既存の基金への積み立てを実施し基金の有効活用に努める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地域コミュニティ活性化基金：地域におけるコミュニティの充実と市民協働の推進を図り、良好な地域社会の維持及び形成に資するため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公共施設再整備等積立基金：公共施設の再整備等に充てる資金を積み立てるため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地域コミュニティ活性化基金：市民協働推進基金（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万円）を継承し、新たに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家庭ごみの指定ごみ袋収集制度の導入による手数料を原資とし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ことで増加した一方、指定ごみ袋制度事業にかかる経費及び地域コミュニティ活性化に資する事業に２億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公共施設再整備等積立基金：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公共施設維持補修基金（６億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万円）、学校等公共施設整備積立基金（９憶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万円）、スポーツ施設整備積立基金（２億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万円）を統合したほか、新規に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万円を積み立てたことで増加した一方、公共施設の再整備のため２億円を充当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地域コミュニティ活性化基金：指定ごみ袋販売による廃棄物処理手数料の使途を明確にするため、手数料の全額を毎年度積み立て、対象事業に充当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整備等積立基金：スポーツ施設整備計画や公共施設等総合管理計画の策定等を踏まえ、中期財政計画と併せ、毎年度ローリングし、大規模施設の再整備等にかかる一般財源所要額が平準化されるよう積み立て・取り崩し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運用利子収入による増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決算状況を踏まえ、可能な範囲で積み立て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454,416
449,120
468.64
180,043,836
177,128,247
1,979,627
101,413,038
214,144,753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定時償還の進捗や計画的な繰上償還の実施により地方債残高が減少傾向にあり、債務償還可能年数は類似団体平均並の水準となっている。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今後も、事業費精査による借入額の圧縮や、交付税措置のある地方債を中心とした借入を行い、将来負担の軽減に努める。</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7" name="テキスト ボックス 6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69" name="テキスト ボックス 6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1" name="テキスト ボックス 7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3" name="テキスト ボックス 7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77" name="直線コネクタ 76"/>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80"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81" name="直線コネクタ 80"/>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82"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83" name="フローチャート: 判断 82"/>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89" name="楕円 88"/>
        <xdr:cNvSpPr/>
      </xdr:nvSpPr>
      <xdr:spPr>
        <a:xfrm>
          <a:off x="14744700" y="5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156580</xdr:rowOff>
    </xdr:from>
    <xdr:ext cx="340478" cy="259045"/>
    <xdr:sp macro="" textlink="">
      <xdr:nvSpPr>
        <xdr:cNvPr id="90" name="債務償還可能年数該当値テキスト"/>
        <xdr:cNvSpPr txBox="1"/>
      </xdr:nvSpPr>
      <xdr:spPr>
        <a:xfrm>
          <a:off x="14846300" y="59001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454,416
449,120
468.64
180,043,836
177,128,247
1,979,627
101,413,038
214,144,753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454,416
449,120
468.64
180,043,836
177,128,247
1,979,627
101,413,038
214,144,753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454,416
449,120
468.64
180,043,836
177,128,247
1,979,627
101,413,038
214,144,753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類似団体の平均とほぼ同水準であり、今後も歳出削減や徴収率の向上等に取り組み、税財政基盤の強化に努めていく。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49389</xdr:rowOff>
    </xdr:to>
    <xdr:cxnSp macro="">
      <xdr:nvCxnSpPr>
        <xdr:cNvPr id="69" name="直線コネクタ 68"/>
        <xdr:cNvCxnSpPr/>
      </xdr:nvCxnSpPr>
      <xdr:spPr>
        <a:xfrm flipV="1">
          <a:off x="4114800" y="70520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76200</xdr:rowOff>
    </xdr:to>
    <xdr:cxnSp macro="">
      <xdr:nvCxnSpPr>
        <xdr:cNvPr id="72" name="直線コネクタ 71"/>
        <xdr:cNvCxnSpPr/>
      </xdr:nvCxnSpPr>
      <xdr:spPr>
        <a:xfrm flipV="1">
          <a:off x="3225800" y="707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89605</xdr:rowOff>
    </xdr:to>
    <xdr:cxnSp macro="">
      <xdr:nvCxnSpPr>
        <xdr:cNvPr id="75" name="直線コネクタ 74"/>
        <xdr:cNvCxnSpPr/>
      </xdr:nvCxnSpPr>
      <xdr:spPr>
        <a:xfrm flipV="1">
          <a:off x="2336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8" name="直線コネクタ 77"/>
        <xdr:cNvCxnSpPr/>
      </xdr:nvCxnSpPr>
      <xdr:spPr>
        <a:xfrm flipV="1">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類似団体に比べて財政の弾力性、健全性は保たれている。引き続き、扶助費や公債費などの義務的経費の増嵩が予想されることから、行財政改革を徹底し、弾力性の維持に努めていく。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64</xdr:row>
      <xdr:rowOff>106934</xdr:rowOff>
    </xdr:to>
    <xdr:cxnSp macro="">
      <xdr:nvCxnSpPr>
        <xdr:cNvPr id="130" name="直線コネクタ 129"/>
        <xdr:cNvCxnSpPr/>
      </xdr:nvCxnSpPr>
      <xdr:spPr>
        <a:xfrm flipV="1">
          <a:off x="4114800" y="1106525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44196</xdr:rowOff>
    </xdr:from>
    <xdr:to>
      <xdr:col>19</xdr:col>
      <xdr:colOff>133350</xdr:colOff>
      <xdr:row>64</xdr:row>
      <xdr:rowOff>106934</xdr:rowOff>
    </xdr:to>
    <xdr:cxnSp macro="">
      <xdr:nvCxnSpPr>
        <xdr:cNvPr id="133" name="直線コネクタ 132"/>
        <xdr:cNvCxnSpPr/>
      </xdr:nvCxnSpPr>
      <xdr:spPr>
        <a:xfrm>
          <a:off x="3225800" y="1101699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64</xdr:row>
      <xdr:rowOff>58674</xdr:rowOff>
    </xdr:to>
    <xdr:cxnSp macro="">
      <xdr:nvCxnSpPr>
        <xdr:cNvPr id="136" name="直線コネクタ 135"/>
        <xdr:cNvCxnSpPr/>
      </xdr:nvCxnSpPr>
      <xdr:spPr>
        <a:xfrm flipV="1">
          <a:off x="2336800" y="11016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167386</xdr:rowOff>
    </xdr:from>
    <xdr:to>
      <xdr:col>11</xdr:col>
      <xdr:colOff>31750</xdr:colOff>
      <xdr:row>64</xdr:row>
      <xdr:rowOff>58674</xdr:rowOff>
    </xdr:to>
    <xdr:cxnSp macro="">
      <xdr:nvCxnSpPr>
        <xdr:cNvPr id="139" name="直線コネクタ 138"/>
        <xdr:cNvCxnSpPr/>
      </xdr:nvCxnSpPr>
      <xdr:spPr>
        <a:xfrm>
          <a:off x="1447800" y="1096873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49" name="楕円 148"/>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58183</xdr:rowOff>
    </xdr:from>
    <xdr:ext cx="762000" cy="259045"/>
    <xdr:sp macro="" textlink="">
      <xdr:nvSpPr>
        <xdr:cNvPr id="150" name="財政構造の弾力性該当値テキスト"/>
        <xdr:cNvSpPr txBox="1"/>
      </xdr:nvSpPr>
      <xdr:spPr>
        <a:xfrm>
          <a:off x="50419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56134</xdr:rowOff>
    </xdr:from>
    <xdr:to>
      <xdr:col>19</xdr:col>
      <xdr:colOff>184150</xdr:colOff>
      <xdr:row>64</xdr:row>
      <xdr:rowOff>157734</xdr:rowOff>
    </xdr:to>
    <xdr:sp macro="" textlink="">
      <xdr:nvSpPr>
        <xdr:cNvPr id="151" name="楕円 150"/>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167911</xdr:rowOff>
    </xdr:from>
    <xdr:ext cx="736600" cy="259045"/>
    <xdr:sp macro="" textlink="">
      <xdr:nvSpPr>
        <xdr:cNvPr id="152" name="テキスト ボックス 151"/>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53" name="楕円 152"/>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79773</xdr:rowOff>
    </xdr:from>
    <xdr:ext cx="762000" cy="259045"/>
    <xdr:sp macro="" textlink="">
      <xdr:nvSpPr>
        <xdr:cNvPr id="154" name="テキスト ボックス 153"/>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5" name="楕円 154"/>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119651</xdr:rowOff>
    </xdr:from>
    <xdr:ext cx="762000" cy="259045"/>
    <xdr:sp macro="" textlink="">
      <xdr:nvSpPr>
        <xdr:cNvPr id="156" name="テキスト ボックス 155"/>
        <xdr:cNvSpPr txBox="1"/>
      </xdr:nvSpPr>
      <xdr:spPr>
        <a:xfrm>
          <a:off x="1955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57" name="楕円 156"/>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58" name="テキスト ボックス 157"/>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定員の適正化や行政経費の削減、事務事業の見直しに努めてきた結果、類似団体の平均を下回っている。引き続き、行財政改革を徹底し、コストの削減に努めていく。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52997</xdr:rowOff>
    </xdr:from>
    <xdr:to>
      <xdr:col>23</xdr:col>
      <xdr:colOff>133350</xdr:colOff>
      <xdr:row>83</xdr:row>
      <xdr:rowOff>147104</xdr:rowOff>
    </xdr:to>
    <xdr:cxnSp macro="">
      <xdr:nvCxnSpPr>
        <xdr:cNvPr id="191" name="直線コネクタ 190"/>
        <xdr:cNvCxnSpPr/>
      </xdr:nvCxnSpPr>
      <xdr:spPr>
        <a:xfrm>
          <a:off x="4114800" y="14283347"/>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52997</xdr:rowOff>
    </xdr:from>
    <xdr:to>
      <xdr:col>19</xdr:col>
      <xdr:colOff>133350</xdr:colOff>
      <xdr:row>83</xdr:row>
      <xdr:rowOff>68850</xdr:rowOff>
    </xdr:to>
    <xdr:cxnSp macro="">
      <xdr:nvCxnSpPr>
        <xdr:cNvPr id="194" name="直線コネクタ 193"/>
        <xdr:cNvCxnSpPr/>
      </xdr:nvCxnSpPr>
      <xdr:spPr>
        <a:xfrm flipV="1">
          <a:off x="3225800" y="14283347"/>
          <a:ext cx="889000" cy="1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47206</xdr:rowOff>
    </xdr:from>
    <xdr:to>
      <xdr:col>15</xdr:col>
      <xdr:colOff>82550</xdr:colOff>
      <xdr:row>83</xdr:row>
      <xdr:rowOff>68850</xdr:rowOff>
    </xdr:to>
    <xdr:cxnSp macro="">
      <xdr:nvCxnSpPr>
        <xdr:cNvPr id="197" name="直線コネクタ 196"/>
        <xdr:cNvCxnSpPr/>
      </xdr:nvCxnSpPr>
      <xdr:spPr>
        <a:xfrm>
          <a:off x="2336800" y="14277556"/>
          <a:ext cx="889000" cy="2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97620</xdr:rowOff>
    </xdr:from>
    <xdr:to>
      <xdr:col>11</xdr:col>
      <xdr:colOff>31750</xdr:colOff>
      <xdr:row>83</xdr:row>
      <xdr:rowOff>47206</xdr:rowOff>
    </xdr:to>
    <xdr:cxnSp macro="">
      <xdr:nvCxnSpPr>
        <xdr:cNvPr id="200" name="直線コネクタ 199"/>
        <xdr:cNvCxnSpPr/>
      </xdr:nvCxnSpPr>
      <xdr:spPr>
        <a:xfrm>
          <a:off x="1447800" y="14156520"/>
          <a:ext cx="889000" cy="12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96304</xdr:rowOff>
    </xdr:from>
    <xdr:to>
      <xdr:col>23</xdr:col>
      <xdr:colOff>184150</xdr:colOff>
      <xdr:row>84</xdr:row>
      <xdr:rowOff>26454</xdr:rowOff>
    </xdr:to>
    <xdr:sp macro="" textlink="">
      <xdr:nvSpPr>
        <xdr:cNvPr id="210" name="楕円 209"/>
        <xdr:cNvSpPr/>
      </xdr:nvSpPr>
      <xdr:spPr>
        <a:xfrm>
          <a:off x="4902200" y="1432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112831</xdr:rowOff>
    </xdr:from>
    <xdr:ext cx="762000" cy="259045"/>
    <xdr:sp macro="" textlink="">
      <xdr:nvSpPr>
        <xdr:cNvPr id="211" name="人件費・物件費等の状況該当値テキスト"/>
        <xdr:cNvSpPr txBox="1"/>
      </xdr:nvSpPr>
      <xdr:spPr>
        <a:xfrm>
          <a:off x="5041900" y="1417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2197</xdr:rowOff>
    </xdr:from>
    <xdr:to>
      <xdr:col>19</xdr:col>
      <xdr:colOff>184150</xdr:colOff>
      <xdr:row>83</xdr:row>
      <xdr:rowOff>103797</xdr:rowOff>
    </xdr:to>
    <xdr:sp macro="" textlink="">
      <xdr:nvSpPr>
        <xdr:cNvPr id="212" name="楕円 211"/>
        <xdr:cNvSpPr/>
      </xdr:nvSpPr>
      <xdr:spPr>
        <a:xfrm>
          <a:off x="4064000" y="1423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113974</xdr:rowOff>
    </xdr:from>
    <xdr:ext cx="736600" cy="259045"/>
    <xdr:sp macro="" textlink="">
      <xdr:nvSpPr>
        <xdr:cNvPr id="213" name="テキスト ボックス 212"/>
        <xdr:cNvSpPr txBox="1"/>
      </xdr:nvSpPr>
      <xdr:spPr>
        <a:xfrm>
          <a:off x="3733800" y="1400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18050</xdr:rowOff>
    </xdr:from>
    <xdr:to>
      <xdr:col>15</xdr:col>
      <xdr:colOff>133350</xdr:colOff>
      <xdr:row>83</xdr:row>
      <xdr:rowOff>119650</xdr:rowOff>
    </xdr:to>
    <xdr:sp macro="" textlink="">
      <xdr:nvSpPr>
        <xdr:cNvPr id="214" name="楕円 213"/>
        <xdr:cNvSpPr/>
      </xdr:nvSpPr>
      <xdr:spPr>
        <a:xfrm>
          <a:off x="3175000" y="14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129827</xdr:rowOff>
    </xdr:from>
    <xdr:ext cx="762000" cy="259045"/>
    <xdr:sp macro="" textlink="">
      <xdr:nvSpPr>
        <xdr:cNvPr id="215" name="テキスト ボックス 214"/>
        <xdr:cNvSpPr txBox="1"/>
      </xdr:nvSpPr>
      <xdr:spPr>
        <a:xfrm>
          <a:off x="2844800" y="14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167856</xdr:rowOff>
    </xdr:from>
    <xdr:to>
      <xdr:col>11</xdr:col>
      <xdr:colOff>82550</xdr:colOff>
      <xdr:row>83</xdr:row>
      <xdr:rowOff>98006</xdr:rowOff>
    </xdr:to>
    <xdr:sp macro="" textlink="">
      <xdr:nvSpPr>
        <xdr:cNvPr id="216" name="楕円 215"/>
        <xdr:cNvSpPr/>
      </xdr:nvSpPr>
      <xdr:spPr>
        <a:xfrm>
          <a:off x="2286000" y="1422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108183</xdr:rowOff>
    </xdr:from>
    <xdr:ext cx="762000" cy="259045"/>
    <xdr:sp macro="" textlink="">
      <xdr:nvSpPr>
        <xdr:cNvPr id="217" name="テキスト ボックス 216"/>
        <xdr:cNvSpPr txBox="1"/>
      </xdr:nvSpPr>
      <xdr:spPr>
        <a:xfrm>
          <a:off x="1955800" y="1399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46820</xdr:rowOff>
    </xdr:from>
    <xdr:to>
      <xdr:col>7</xdr:col>
      <xdr:colOff>31750</xdr:colOff>
      <xdr:row>82</xdr:row>
      <xdr:rowOff>148420</xdr:rowOff>
    </xdr:to>
    <xdr:sp macro="" textlink="">
      <xdr:nvSpPr>
        <xdr:cNvPr id="218" name="楕円 217"/>
        <xdr:cNvSpPr/>
      </xdr:nvSpPr>
      <xdr:spPr>
        <a:xfrm>
          <a:off x="1397000" y="141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158597</xdr:rowOff>
    </xdr:from>
    <xdr:ext cx="762000" cy="259045"/>
    <xdr:sp macro="" textlink="">
      <xdr:nvSpPr>
        <xdr:cNvPr id="219" name="テキスト ボックス 218"/>
        <xdr:cNvSpPr txBox="1"/>
      </xdr:nvSpPr>
      <xdr:spPr>
        <a:xfrm>
          <a:off x="1066800" y="1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国家公務員及び類似団体の平均を下回っている。引き続き、人事院勧告準拠を基本とし、適正な給与制度運用に努めていく。</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55" name="直線コネクタ 254"/>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117929</xdr:rowOff>
    </xdr:to>
    <xdr:cxnSp macro="">
      <xdr:nvCxnSpPr>
        <xdr:cNvPr id="258" name="直線コネクタ 257"/>
        <xdr:cNvCxnSpPr/>
      </xdr:nvCxnSpPr>
      <xdr:spPr>
        <a:xfrm>
          <a:off x="15290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100693</xdr:rowOff>
    </xdr:to>
    <xdr:cxnSp macro="">
      <xdr:nvCxnSpPr>
        <xdr:cNvPr id="261" name="直線コネクタ 260"/>
        <xdr:cNvCxnSpPr/>
      </xdr:nvCxnSpPr>
      <xdr:spPr>
        <a:xfrm>
          <a:off x="14401800" y="145705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169636</xdr:rowOff>
    </xdr:to>
    <xdr:cxnSp macro="">
      <xdr:nvCxnSpPr>
        <xdr:cNvPr id="264" name="直線コネクタ 263"/>
        <xdr:cNvCxnSpPr/>
      </xdr:nvCxnSpPr>
      <xdr:spPr>
        <a:xfrm flipV="1">
          <a:off x="13512800" y="145705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6" name="テキスト ボックス 265"/>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4" name="楕円 273"/>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5"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6" name="楕円 275"/>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77" name="テキスト ボックス 276"/>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78" name="楕円 277"/>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79" name="テキスト ボックス 27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0" name="楕円 279"/>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1" name="テキスト ボックス 280"/>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2" name="楕円 281"/>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3" name="テキスト ボックス 282"/>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組織の簡素化や民間委託化の推進等により定員の適正化に努めてきた結果、類似団体の平均を大きく下回っている。今後さらに事務事業の見直し等に努め、職員定数の適正化に努めていく。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68156</xdr:rowOff>
    </xdr:from>
    <xdr:to>
      <xdr:col>81</xdr:col>
      <xdr:colOff>44450</xdr:colOff>
      <xdr:row>59</xdr:row>
      <xdr:rowOff>68156</xdr:rowOff>
    </xdr:to>
    <xdr:cxnSp macro="">
      <xdr:nvCxnSpPr>
        <xdr:cNvPr id="318" name="直線コネクタ 317"/>
        <xdr:cNvCxnSpPr/>
      </xdr:nvCxnSpPr>
      <xdr:spPr>
        <a:xfrm>
          <a:off x="16179800" y="101837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68156</xdr:rowOff>
    </xdr:from>
    <xdr:to>
      <xdr:col>77</xdr:col>
      <xdr:colOff>44450</xdr:colOff>
      <xdr:row>59</xdr:row>
      <xdr:rowOff>72179</xdr:rowOff>
    </xdr:to>
    <xdr:cxnSp macro="">
      <xdr:nvCxnSpPr>
        <xdr:cNvPr id="321" name="直線コネクタ 320"/>
        <xdr:cNvCxnSpPr/>
      </xdr:nvCxnSpPr>
      <xdr:spPr>
        <a:xfrm flipV="1">
          <a:off x="15290800" y="101837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72179</xdr:rowOff>
    </xdr:from>
    <xdr:to>
      <xdr:col>72</xdr:col>
      <xdr:colOff>203200</xdr:colOff>
      <xdr:row>59</xdr:row>
      <xdr:rowOff>76200</xdr:rowOff>
    </xdr:to>
    <xdr:cxnSp macro="">
      <xdr:nvCxnSpPr>
        <xdr:cNvPr id="324" name="直線コネクタ 323"/>
        <xdr:cNvCxnSpPr/>
      </xdr:nvCxnSpPr>
      <xdr:spPr>
        <a:xfrm flipV="1">
          <a:off x="14401800" y="1018772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76200</xdr:rowOff>
    </xdr:from>
    <xdr:to>
      <xdr:col>68</xdr:col>
      <xdr:colOff>152400</xdr:colOff>
      <xdr:row>59</xdr:row>
      <xdr:rowOff>76200</xdr:rowOff>
    </xdr:to>
    <xdr:cxnSp macro="">
      <xdr:nvCxnSpPr>
        <xdr:cNvPr id="327" name="直線コネクタ 326"/>
        <xdr:cNvCxnSpPr/>
      </xdr:nvCxnSpPr>
      <xdr:spPr>
        <a:xfrm>
          <a:off x="13512800" y="1019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17356</xdr:rowOff>
    </xdr:from>
    <xdr:to>
      <xdr:col>81</xdr:col>
      <xdr:colOff>95250</xdr:colOff>
      <xdr:row>59</xdr:row>
      <xdr:rowOff>118956</xdr:rowOff>
    </xdr:to>
    <xdr:sp macro="" textlink="">
      <xdr:nvSpPr>
        <xdr:cNvPr id="337" name="楕円 336"/>
        <xdr:cNvSpPr/>
      </xdr:nvSpPr>
      <xdr:spPr>
        <a:xfrm>
          <a:off x="169672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33883</xdr:rowOff>
    </xdr:from>
    <xdr:ext cx="762000" cy="259045"/>
    <xdr:sp macro="" textlink="">
      <xdr:nvSpPr>
        <xdr:cNvPr id="338" name="定員管理の状況該当値テキスト"/>
        <xdr:cNvSpPr txBox="1"/>
      </xdr:nvSpPr>
      <xdr:spPr>
        <a:xfrm>
          <a:off x="17106900" y="997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17356</xdr:rowOff>
    </xdr:from>
    <xdr:to>
      <xdr:col>77</xdr:col>
      <xdr:colOff>95250</xdr:colOff>
      <xdr:row>59</xdr:row>
      <xdr:rowOff>118956</xdr:rowOff>
    </xdr:to>
    <xdr:sp macro="" textlink="">
      <xdr:nvSpPr>
        <xdr:cNvPr id="339" name="楕円 338"/>
        <xdr:cNvSpPr/>
      </xdr:nvSpPr>
      <xdr:spPr>
        <a:xfrm>
          <a:off x="16129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129133</xdr:rowOff>
    </xdr:from>
    <xdr:ext cx="736600" cy="259045"/>
    <xdr:sp macro="" textlink="">
      <xdr:nvSpPr>
        <xdr:cNvPr id="340" name="テキスト ボックス 339"/>
        <xdr:cNvSpPr txBox="1"/>
      </xdr:nvSpPr>
      <xdr:spPr>
        <a:xfrm>
          <a:off x="15798800" y="990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21379</xdr:rowOff>
    </xdr:from>
    <xdr:to>
      <xdr:col>73</xdr:col>
      <xdr:colOff>44450</xdr:colOff>
      <xdr:row>59</xdr:row>
      <xdr:rowOff>122979</xdr:rowOff>
    </xdr:to>
    <xdr:sp macro="" textlink="">
      <xdr:nvSpPr>
        <xdr:cNvPr id="341" name="楕円 340"/>
        <xdr:cNvSpPr/>
      </xdr:nvSpPr>
      <xdr:spPr>
        <a:xfrm>
          <a:off x="15240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133156</xdr:rowOff>
    </xdr:from>
    <xdr:ext cx="762000" cy="259045"/>
    <xdr:sp macro="" textlink="">
      <xdr:nvSpPr>
        <xdr:cNvPr id="342" name="テキスト ボックス 341"/>
        <xdr:cNvSpPr txBox="1"/>
      </xdr:nvSpPr>
      <xdr:spPr>
        <a:xfrm>
          <a:off x="14909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25400</xdr:rowOff>
    </xdr:from>
    <xdr:to>
      <xdr:col>68</xdr:col>
      <xdr:colOff>203200</xdr:colOff>
      <xdr:row>59</xdr:row>
      <xdr:rowOff>127000</xdr:rowOff>
    </xdr:to>
    <xdr:sp macro="" textlink="">
      <xdr:nvSpPr>
        <xdr:cNvPr id="343" name="楕円 342"/>
        <xdr:cNvSpPr/>
      </xdr:nvSpPr>
      <xdr:spPr>
        <a:xfrm>
          <a:off x="14351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137177</xdr:rowOff>
    </xdr:from>
    <xdr:ext cx="762000" cy="259045"/>
    <xdr:sp macro="" textlink="">
      <xdr:nvSpPr>
        <xdr:cNvPr id="344" name="テキスト ボックス 343"/>
        <xdr:cNvSpPr txBox="1"/>
      </xdr:nvSpPr>
      <xdr:spPr>
        <a:xfrm>
          <a:off x="14020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25400</xdr:rowOff>
    </xdr:from>
    <xdr:to>
      <xdr:col>64</xdr:col>
      <xdr:colOff>152400</xdr:colOff>
      <xdr:row>59</xdr:row>
      <xdr:rowOff>127000</xdr:rowOff>
    </xdr:to>
    <xdr:sp macro="" textlink="">
      <xdr:nvSpPr>
        <xdr:cNvPr id="345" name="楕円 344"/>
        <xdr:cNvSpPr/>
      </xdr:nvSpPr>
      <xdr:spPr>
        <a:xfrm>
          <a:off x="13462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137177</xdr:rowOff>
    </xdr:from>
    <xdr:ext cx="762000" cy="259045"/>
    <xdr:sp macro="" textlink="">
      <xdr:nvSpPr>
        <xdr:cNvPr id="346" name="テキスト ボックス 345"/>
        <xdr:cNvSpPr txBox="1"/>
      </xdr:nvSpPr>
      <xdr:spPr>
        <a:xfrm>
          <a:off x="13131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類似団体の平均を上回っているものの、前年度とほぼ同水準である。今後も中期財政計画の実践により、繰上償還の実施や地方債の新規発行抑制等による財政基盤の強化に努めていく。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32766</xdr:rowOff>
    </xdr:to>
    <xdr:cxnSp macro="">
      <xdr:nvCxnSpPr>
        <xdr:cNvPr id="378" name="直線コネクタ 377"/>
        <xdr:cNvCxnSpPr/>
      </xdr:nvCxnSpPr>
      <xdr:spPr>
        <a:xfrm>
          <a:off x="16179800" y="70236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40</xdr:row>
      <xdr:rowOff>165608</xdr:rowOff>
    </xdr:to>
    <xdr:cxnSp macro="">
      <xdr:nvCxnSpPr>
        <xdr:cNvPr id="381" name="直線コネクタ 380"/>
        <xdr:cNvCxnSpPr/>
      </xdr:nvCxnSpPr>
      <xdr:spPr>
        <a:xfrm>
          <a:off x="15290800" y="69946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40</xdr:row>
      <xdr:rowOff>136652</xdr:rowOff>
    </xdr:to>
    <xdr:cxnSp macro="">
      <xdr:nvCxnSpPr>
        <xdr:cNvPr id="384" name="直線コネクタ 383"/>
        <xdr:cNvCxnSpPr/>
      </xdr:nvCxnSpPr>
      <xdr:spPr>
        <a:xfrm>
          <a:off x="14401800" y="699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86" name="テキスト ボックス 385"/>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13462</xdr:rowOff>
    </xdr:to>
    <xdr:cxnSp macro="">
      <xdr:nvCxnSpPr>
        <xdr:cNvPr id="387" name="直線コネクタ 386"/>
        <xdr:cNvCxnSpPr/>
      </xdr:nvCxnSpPr>
      <xdr:spPr>
        <a:xfrm flipV="1">
          <a:off x="13512800" y="69946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9" name="テキスト ボックス 388"/>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97" name="楕円 396"/>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125493</xdr:rowOff>
    </xdr:from>
    <xdr:ext cx="762000" cy="259045"/>
    <xdr:sp macro="" textlink="">
      <xdr:nvSpPr>
        <xdr:cNvPr id="398" name="公債費負担の状況該当値テキスト"/>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399" name="楕円 398"/>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400" name="テキスト ボックス 399"/>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1" name="楕円 400"/>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779</xdr:rowOff>
    </xdr:from>
    <xdr:ext cx="762000" cy="259045"/>
    <xdr:sp macro="" textlink="">
      <xdr:nvSpPr>
        <xdr:cNvPr id="402" name="テキスト ボックス 401"/>
        <xdr:cNvSpPr txBox="1"/>
      </xdr:nvSpPr>
      <xdr:spPr>
        <a:xfrm>
          <a:off x="14909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3" name="楕円 402"/>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779</xdr:rowOff>
    </xdr:from>
    <xdr:ext cx="762000" cy="259045"/>
    <xdr:sp macro="" textlink="">
      <xdr:nvSpPr>
        <xdr:cNvPr id="404" name="テキスト ボックス 403"/>
        <xdr:cNvSpPr txBox="1"/>
      </xdr:nvSpPr>
      <xdr:spPr>
        <a:xfrm>
          <a:off x="14020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5" name="楕円 404"/>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406" name="テキスト ボックス 405"/>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類似団体の平均を上回っているが、地方債現在高の減等により、減少している。今後も中期財政計画の実践により繰上償還の実施や地方債の新規発行抑制等による財政基盤の強化に努めていく。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128566</xdr:rowOff>
    </xdr:from>
    <xdr:to>
      <xdr:col>81</xdr:col>
      <xdr:colOff>44450</xdr:colOff>
      <xdr:row>17</xdr:row>
      <xdr:rowOff>6181</xdr:rowOff>
    </xdr:to>
    <xdr:cxnSp macro="">
      <xdr:nvCxnSpPr>
        <xdr:cNvPr id="440" name="直線コネクタ 439"/>
        <xdr:cNvCxnSpPr/>
      </xdr:nvCxnSpPr>
      <xdr:spPr>
        <a:xfrm flipV="1">
          <a:off x="16179800" y="2871766"/>
          <a:ext cx="8382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6181</xdr:rowOff>
    </xdr:from>
    <xdr:to>
      <xdr:col>77</xdr:col>
      <xdr:colOff>44450</xdr:colOff>
      <xdr:row>17</xdr:row>
      <xdr:rowOff>43984</xdr:rowOff>
    </xdr:to>
    <xdr:cxnSp macro="">
      <xdr:nvCxnSpPr>
        <xdr:cNvPr id="443" name="直線コネクタ 442"/>
        <xdr:cNvCxnSpPr/>
      </xdr:nvCxnSpPr>
      <xdr:spPr>
        <a:xfrm flipV="1">
          <a:off x="15290800" y="2920831"/>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43984</xdr:rowOff>
    </xdr:from>
    <xdr:to>
      <xdr:col>72</xdr:col>
      <xdr:colOff>203200</xdr:colOff>
      <xdr:row>17</xdr:row>
      <xdr:rowOff>120396</xdr:rowOff>
    </xdr:to>
    <xdr:cxnSp macro="">
      <xdr:nvCxnSpPr>
        <xdr:cNvPr id="446" name="直線コネクタ 445"/>
        <xdr:cNvCxnSpPr/>
      </xdr:nvCxnSpPr>
      <xdr:spPr>
        <a:xfrm flipV="1">
          <a:off x="14401800" y="295863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120396</xdr:rowOff>
    </xdr:from>
    <xdr:to>
      <xdr:col>68</xdr:col>
      <xdr:colOff>152400</xdr:colOff>
      <xdr:row>17</xdr:row>
      <xdr:rowOff>168656</xdr:rowOff>
    </xdr:to>
    <xdr:cxnSp macro="">
      <xdr:nvCxnSpPr>
        <xdr:cNvPr id="449" name="直線コネクタ 448"/>
        <xdr:cNvCxnSpPr/>
      </xdr:nvCxnSpPr>
      <xdr:spPr>
        <a:xfrm flipV="1">
          <a:off x="13512800" y="30350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77766</xdr:rowOff>
    </xdr:from>
    <xdr:to>
      <xdr:col>81</xdr:col>
      <xdr:colOff>95250</xdr:colOff>
      <xdr:row>17</xdr:row>
      <xdr:rowOff>7916</xdr:rowOff>
    </xdr:to>
    <xdr:sp macro="" textlink="">
      <xdr:nvSpPr>
        <xdr:cNvPr id="459" name="楕円 458"/>
        <xdr:cNvSpPr/>
      </xdr:nvSpPr>
      <xdr:spPr>
        <a:xfrm>
          <a:off x="16967200" y="2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49843</xdr:rowOff>
    </xdr:from>
    <xdr:ext cx="762000" cy="259045"/>
    <xdr:sp macro="" textlink="">
      <xdr:nvSpPr>
        <xdr:cNvPr id="460" name="将来負担の状況該当値テキスト"/>
        <xdr:cNvSpPr txBox="1"/>
      </xdr:nvSpPr>
      <xdr:spPr>
        <a:xfrm>
          <a:off x="17106900" y="279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126831</xdr:rowOff>
    </xdr:from>
    <xdr:to>
      <xdr:col>77</xdr:col>
      <xdr:colOff>95250</xdr:colOff>
      <xdr:row>17</xdr:row>
      <xdr:rowOff>56981</xdr:rowOff>
    </xdr:to>
    <xdr:sp macro="" textlink="">
      <xdr:nvSpPr>
        <xdr:cNvPr id="461" name="楕円 460"/>
        <xdr:cNvSpPr/>
      </xdr:nvSpPr>
      <xdr:spPr>
        <a:xfrm>
          <a:off x="16129000" y="28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41758</xdr:rowOff>
    </xdr:from>
    <xdr:ext cx="736600" cy="259045"/>
    <xdr:sp macro="" textlink="">
      <xdr:nvSpPr>
        <xdr:cNvPr id="462" name="テキスト ボックス 461"/>
        <xdr:cNvSpPr txBox="1"/>
      </xdr:nvSpPr>
      <xdr:spPr>
        <a:xfrm>
          <a:off x="15798800" y="2956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164634</xdr:rowOff>
    </xdr:from>
    <xdr:to>
      <xdr:col>73</xdr:col>
      <xdr:colOff>44450</xdr:colOff>
      <xdr:row>17</xdr:row>
      <xdr:rowOff>94784</xdr:rowOff>
    </xdr:to>
    <xdr:sp macro="" textlink="">
      <xdr:nvSpPr>
        <xdr:cNvPr id="463" name="楕円 462"/>
        <xdr:cNvSpPr/>
      </xdr:nvSpPr>
      <xdr:spPr>
        <a:xfrm>
          <a:off x="15240000" y="29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79561</xdr:rowOff>
    </xdr:from>
    <xdr:ext cx="762000" cy="259045"/>
    <xdr:sp macro="" textlink="">
      <xdr:nvSpPr>
        <xdr:cNvPr id="464" name="テキスト ボックス 463"/>
        <xdr:cNvSpPr txBox="1"/>
      </xdr:nvSpPr>
      <xdr:spPr>
        <a:xfrm>
          <a:off x="14909800" y="299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69596</xdr:rowOff>
    </xdr:from>
    <xdr:to>
      <xdr:col>68</xdr:col>
      <xdr:colOff>203200</xdr:colOff>
      <xdr:row>17</xdr:row>
      <xdr:rowOff>171196</xdr:rowOff>
    </xdr:to>
    <xdr:sp macro="" textlink="">
      <xdr:nvSpPr>
        <xdr:cNvPr id="465" name="楕円 464"/>
        <xdr:cNvSpPr/>
      </xdr:nvSpPr>
      <xdr:spPr>
        <a:xfrm>
          <a:off x="143510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155973</xdr:rowOff>
    </xdr:from>
    <xdr:ext cx="762000" cy="259045"/>
    <xdr:sp macro="" textlink="">
      <xdr:nvSpPr>
        <xdr:cNvPr id="466" name="テキスト ボックス 465"/>
        <xdr:cNvSpPr txBox="1"/>
      </xdr:nvSpPr>
      <xdr:spPr>
        <a:xfrm>
          <a:off x="14020800" y="30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117856</xdr:rowOff>
    </xdr:from>
    <xdr:to>
      <xdr:col>64</xdr:col>
      <xdr:colOff>152400</xdr:colOff>
      <xdr:row>18</xdr:row>
      <xdr:rowOff>48006</xdr:rowOff>
    </xdr:to>
    <xdr:sp macro="" textlink="">
      <xdr:nvSpPr>
        <xdr:cNvPr id="467" name="楕円 466"/>
        <xdr:cNvSpPr/>
      </xdr:nvSpPr>
      <xdr:spPr>
        <a:xfrm>
          <a:off x="13462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32783</xdr:rowOff>
    </xdr:from>
    <xdr:ext cx="762000" cy="259045"/>
    <xdr:sp macro="" textlink="">
      <xdr:nvSpPr>
        <xdr:cNvPr id="468" name="テキスト ボックス 467"/>
        <xdr:cNvSpPr txBox="1"/>
      </xdr:nvSpPr>
      <xdr:spPr>
        <a:xfrm>
          <a:off x="13131800" y="31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454,416
449,120
468.64
180,043,836
177,128,247
1,979,627
101,413,038
214,144,753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職員定員適正化計画の実践により、類似団体の平均を大きく下回っている。引き続き事務事業の見直し等に努め、職員定数の適正化を図っていく。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34</xdr:row>
      <xdr:rowOff>157480</xdr:rowOff>
    </xdr:to>
    <xdr:cxnSp macro="">
      <xdr:nvCxnSpPr>
        <xdr:cNvPr id="66" name="直線コネクタ 65"/>
        <xdr:cNvCxnSpPr/>
      </xdr:nvCxnSpPr>
      <xdr:spPr>
        <a:xfrm flipV="1">
          <a:off x="3987800" y="596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34</xdr:row>
      <xdr:rowOff>157480</xdr:rowOff>
    </xdr:to>
    <xdr:cxnSp macro="">
      <xdr:nvCxnSpPr>
        <xdr:cNvPr id="69" name="直線コネクタ 68"/>
        <xdr:cNvCxnSpPr/>
      </xdr:nvCxnSpPr>
      <xdr:spPr>
        <a:xfrm>
          <a:off x="3098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119380</xdr:rowOff>
    </xdr:from>
    <xdr:to>
      <xdr:col>15</xdr:col>
      <xdr:colOff>98425</xdr:colOff>
      <xdr:row>34</xdr:row>
      <xdr:rowOff>149860</xdr:rowOff>
    </xdr:to>
    <xdr:cxnSp macro="">
      <xdr:nvCxnSpPr>
        <xdr:cNvPr id="72" name="直線コネクタ 71"/>
        <xdr:cNvCxnSpPr/>
      </xdr:nvCxnSpPr>
      <xdr:spPr>
        <a:xfrm>
          <a:off x="2209800" y="5948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119380</xdr:rowOff>
    </xdr:to>
    <xdr:cxnSp macro="">
      <xdr:nvCxnSpPr>
        <xdr:cNvPr id="75" name="直線コネクタ 74"/>
        <xdr:cNvCxnSpPr/>
      </xdr:nvCxnSpPr>
      <xdr:spPr>
        <a:xfrm>
          <a:off x="1320800" y="591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類似団体の平均を下回っており、引き続き行財政改革を徹底し、事務事業の見直し等によりコストの低減に努めていく。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96520</xdr:rowOff>
    </xdr:from>
    <xdr:to>
      <xdr:col>82</xdr:col>
      <xdr:colOff>107950</xdr:colOff>
      <xdr:row>14</xdr:row>
      <xdr:rowOff>142240</xdr:rowOff>
    </xdr:to>
    <xdr:cxnSp macro="">
      <xdr:nvCxnSpPr>
        <xdr:cNvPr id="125" name="直線コネクタ 124"/>
        <xdr:cNvCxnSpPr/>
      </xdr:nvCxnSpPr>
      <xdr:spPr>
        <a:xfrm>
          <a:off x="15671800" y="2496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66040</xdr:rowOff>
    </xdr:from>
    <xdr:to>
      <xdr:col>78</xdr:col>
      <xdr:colOff>69850</xdr:colOff>
      <xdr:row>14</xdr:row>
      <xdr:rowOff>96520</xdr:rowOff>
    </xdr:to>
    <xdr:cxnSp macro="">
      <xdr:nvCxnSpPr>
        <xdr:cNvPr id="128" name="直線コネクタ 127"/>
        <xdr:cNvCxnSpPr/>
      </xdr:nvCxnSpPr>
      <xdr:spPr>
        <a:xfrm>
          <a:off x="14782800" y="246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66040</xdr:rowOff>
    </xdr:from>
    <xdr:to>
      <xdr:col>73</xdr:col>
      <xdr:colOff>180975</xdr:colOff>
      <xdr:row>14</xdr:row>
      <xdr:rowOff>127000</xdr:rowOff>
    </xdr:to>
    <xdr:cxnSp macro="">
      <xdr:nvCxnSpPr>
        <xdr:cNvPr id="131" name="直線コネクタ 130"/>
        <xdr:cNvCxnSpPr/>
      </xdr:nvCxnSpPr>
      <xdr:spPr>
        <a:xfrm flipV="1">
          <a:off x="13893800" y="246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113047</xdr:rowOff>
    </xdr:from>
    <xdr:ext cx="762000" cy="259045"/>
    <xdr:sp macro="" textlink="">
      <xdr:nvSpPr>
        <xdr:cNvPr id="133" name="テキスト ボックス 132"/>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127000</xdr:rowOff>
    </xdr:to>
    <xdr:cxnSp macro="">
      <xdr:nvCxnSpPr>
        <xdr:cNvPr id="134" name="直線コネクタ 133"/>
        <xdr:cNvCxnSpPr/>
      </xdr:nvCxnSpPr>
      <xdr:spPr>
        <a:xfrm>
          <a:off x="13004800" y="252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97807</xdr:rowOff>
    </xdr:from>
    <xdr:ext cx="762000" cy="259045"/>
    <xdr:sp macro="" textlink="">
      <xdr:nvSpPr>
        <xdr:cNvPr id="136" name="テキスト ボックス 135"/>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8" name="テキスト ボックス 137"/>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91440</xdr:rowOff>
    </xdr:from>
    <xdr:to>
      <xdr:col>82</xdr:col>
      <xdr:colOff>158750</xdr:colOff>
      <xdr:row>15</xdr:row>
      <xdr:rowOff>21590</xdr:rowOff>
    </xdr:to>
    <xdr:sp macro="" textlink="">
      <xdr:nvSpPr>
        <xdr:cNvPr id="144" name="楕円 143"/>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107967</xdr:rowOff>
    </xdr:from>
    <xdr:ext cx="762000" cy="259045"/>
    <xdr:sp macro="" textlink="">
      <xdr:nvSpPr>
        <xdr:cNvPr id="145" name="物件費該当値テキスト"/>
        <xdr:cNvSpPr txBox="1"/>
      </xdr:nvSpPr>
      <xdr:spPr>
        <a:xfrm>
          <a:off x="165989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45720</xdr:rowOff>
    </xdr:from>
    <xdr:to>
      <xdr:col>78</xdr:col>
      <xdr:colOff>120650</xdr:colOff>
      <xdr:row>14</xdr:row>
      <xdr:rowOff>147320</xdr:rowOff>
    </xdr:to>
    <xdr:sp macro="" textlink="">
      <xdr:nvSpPr>
        <xdr:cNvPr id="146" name="楕円 145"/>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157497</xdr:rowOff>
    </xdr:from>
    <xdr:ext cx="736600" cy="259045"/>
    <xdr:sp macro="" textlink="">
      <xdr:nvSpPr>
        <xdr:cNvPr id="147" name="テキスト ボックス 146"/>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xdr:rowOff>
    </xdr:from>
    <xdr:to>
      <xdr:col>74</xdr:col>
      <xdr:colOff>31750</xdr:colOff>
      <xdr:row>14</xdr:row>
      <xdr:rowOff>116840</xdr:rowOff>
    </xdr:to>
    <xdr:sp macro="" textlink="">
      <xdr:nvSpPr>
        <xdr:cNvPr id="148" name="楕円 147"/>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127017</xdr:rowOff>
    </xdr:from>
    <xdr:ext cx="762000" cy="259045"/>
    <xdr:sp macro="" textlink="">
      <xdr:nvSpPr>
        <xdr:cNvPr id="149" name="テキスト ボックス 148"/>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類似団体の平均を下回って</a:t>
          </a:r>
          <a:r>
            <a:rPr kumimoji="1" lang="ja-JP" altLang="en-US" sz="1100">
              <a:solidFill>
                <a:schemeClr val="dk1"/>
              </a:solidFill>
              <a:effectLst/>
              <a:latin typeface="+mn-lt"/>
              <a:ea typeface="+mn-ea"/>
              <a:cs typeface="+mn-cs"/>
            </a:rPr>
            <a:t>いるが、私立保育所運営費の増などにより増加傾向にある。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25400</xdr:rowOff>
    </xdr:to>
    <xdr:cxnSp macro="">
      <xdr:nvCxnSpPr>
        <xdr:cNvPr id="186" name="直線コネクタ 185"/>
        <xdr:cNvCxnSpPr/>
      </xdr:nvCxnSpPr>
      <xdr:spPr>
        <a:xfrm>
          <a:off x="3987800" y="9537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89" name="直線コネクタ 188"/>
        <xdr:cNvCxnSpPr/>
      </xdr:nvCxnSpPr>
      <xdr:spPr>
        <a:xfrm>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107950</xdr:rowOff>
    </xdr:to>
    <xdr:cxnSp macro="">
      <xdr:nvCxnSpPr>
        <xdr:cNvPr id="192" name="直線コネクタ 191"/>
        <xdr:cNvCxnSpPr/>
      </xdr:nvCxnSpPr>
      <xdr:spPr>
        <a:xfrm flipV="1">
          <a:off x="2209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107950</xdr:rowOff>
    </xdr:to>
    <xdr:cxnSp macro="">
      <xdr:nvCxnSpPr>
        <xdr:cNvPr id="195" name="直線コネクタ 194"/>
        <xdr:cNvCxnSpPr/>
      </xdr:nvCxnSpPr>
      <xdr:spPr>
        <a:xfrm>
          <a:off x="1320800" y="948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5" name="楕円 204"/>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6"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7" name="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8" name="テキスト ボックス 207"/>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2" name="テキスト ボックス 211"/>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13" name="楕円 212"/>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118127</xdr:rowOff>
    </xdr:from>
    <xdr:ext cx="762000" cy="259045"/>
    <xdr:sp macro="" textlink="">
      <xdr:nvSpPr>
        <xdr:cNvPr id="214" name="テキスト ボックス 213"/>
        <xdr:cNvSpPr txBox="1"/>
      </xdr:nvSpPr>
      <xdr:spPr>
        <a:xfrm>
          <a:off x="939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類似団体の平均を下回っているものの、後期高齢者医療費特別会計への繰出金の増などにより、増加傾向にある。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12700</xdr:rowOff>
    </xdr:to>
    <xdr:cxnSp macro="">
      <xdr:nvCxnSpPr>
        <xdr:cNvPr id="247" name="直線コネクタ 246"/>
        <xdr:cNvCxnSpPr/>
      </xdr:nvCxnSpPr>
      <xdr:spPr>
        <a:xfrm>
          <a:off x="15671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55</xdr:row>
      <xdr:rowOff>146050</xdr:rowOff>
    </xdr:to>
    <xdr:cxnSp macro="">
      <xdr:nvCxnSpPr>
        <xdr:cNvPr id="250" name="直線コネクタ 249"/>
        <xdr:cNvCxnSpPr/>
      </xdr:nvCxnSpPr>
      <xdr:spPr>
        <a:xfrm>
          <a:off x="14782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123190</xdr:rowOff>
    </xdr:to>
    <xdr:cxnSp macro="">
      <xdr:nvCxnSpPr>
        <xdr:cNvPr id="253" name="直線コネクタ 252"/>
        <xdr:cNvCxnSpPr/>
      </xdr:nvCxnSpPr>
      <xdr:spPr>
        <a:xfrm>
          <a:off x="13893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100330</xdr:rowOff>
    </xdr:to>
    <xdr:cxnSp macro="">
      <xdr:nvCxnSpPr>
        <xdr:cNvPr id="256" name="直線コネクタ 255"/>
        <xdr:cNvCxnSpPr/>
      </xdr:nvCxnSpPr>
      <xdr:spPr>
        <a:xfrm>
          <a:off x="13004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6" name="楕円 265"/>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7"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68" name="楕円 267"/>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69" name="テキスト ボックス 268"/>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0" name="楕円 269"/>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1" name="テキスト ボックス 270"/>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2" name="楕円 271"/>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3" name="テキスト ボックス 272"/>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4" name="楕円 273"/>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5" name="テキスト ボックス 274"/>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類似団体の平均を下回って</a:t>
          </a:r>
          <a:r>
            <a:rPr kumimoji="1" lang="ja-JP" altLang="en-US" sz="1100">
              <a:solidFill>
                <a:schemeClr val="dk1"/>
              </a:solidFill>
              <a:effectLst/>
              <a:latin typeface="+mn-lt"/>
              <a:ea typeface="+mn-ea"/>
              <a:cs typeface="+mn-cs"/>
            </a:rPr>
            <a:t>いるが、ほぼ横ばいとなっている。引き続き低減に努めていく。</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99786</xdr:rowOff>
    </xdr:from>
    <xdr:to>
      <xdr:col>82</xdr:col>
      <xdr:colOff>107950</xdr:colOff>
      <xdr:row>37</xdr:row>
      <xdr:rowOff>26307</xdr:rowOff>
    </xdr:to>
    <xdr:cxnSp macro="">
      <xdr:nvCxnSpPr>
        <xdr:cNvPr id="310" name="直線コネクタ 309"/>
        <xdr:cNvCxnSpPr/>
      </xdr:nvCxnSpPr>
      <xdr:spPr>
        <a:xfrm flipV="1">
          <a:off x="15671800" y="62719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1"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26307</xdr:rowOff>
    </xdr:from>
    <xdr:to>
      <xdr:col>78</xdr:col>
      <xdr:colOff>69850</xdr:colOff>
      <xdr:row>37</xdr:row>
      <xdr:rowOff>37193</xdr:rowOff>
    </xdr:to>
    <xdr:cxnSp macro="">
      <xdr:nvCxnSpPr>
        <xdr:cNvPr id="313" name="直線コネクタ 312"/>
        <xdr:cNvCxnSpPr/>
      </xdr:nvCxnSpPr>
      <xdr:spPr>
        <a:xfrm flipV="1">
          <a:off x="14782800" y="636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5" name="テキスト ボックス 314"/>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37193</xdr:rowOff>
    </xdr:from>
    <xdr:to>
      <xdr:col>73</xdr:col>
      <xdr:colOff>180975</xdr:colOff>
      <xdr:row>37</xdr:row>
      <xdr:rowOff>69850</xdr:rowOff>
    </xdr:to>
    <xdr:cxnSp macro="">
      <xdr:nvCxnSpPr>
        <xdr:cNvPr id="316" name="直線コネクタ 315"/>
        <xdr:cNvCxnSpPr/>
      </xdr:nvCxnSpPr>
      <xdr:spPr>
        <a:xfrm flipV="1">
          <a:off x="13893800" y="638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58964</xdr:rowOff>
    </xdr:from>
    <xdr:to>
      <xdr:col>69</xdr:col>
      <xdr:colOff>92075</xdr:colOff>
      <xdr:row>37</xdr:row>
      <xdr:rowOff>69850</xdr:rowOff>
    </xdr:to>
    <xdr:cxnSp macro="">
      <xdr:nvCxnSpPr>
        <xdr:cNvPr id="319" name="直線コネクタ 318"/>
        <xdr:cNvCxnSpPr/>
      </xdr:nvCxnSpPr>
      <xdr:spPr>
        <a:xfrm>
          <a:off x="13004800" y="640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48986</xdr:rowOff>
    </xdr:from>
    <xdr:to>
      <xdr:col>82</xdr:col>
      <xdr:colOff>158750</xdr:colOff>
      <xdr:row>36</xdr:row>
      <xdr:rowOff>150586</xdr:rowOff>
    </xdr:to>
    <xdr:sp macro="" textlink="">
      <xdr:nvSpPr>
        <xdr:cNvPr id="329" name="楕円 328"/>
        <xdr:cNvSpPr/>
      </xdr:nvSpPr>
      <xdr:spPr>
        <a:xfrm>
          <a:off x="16459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21063</xdr:rowOff>
    </xdr:from>
    <xdr:ext cx="762000" cy="259045"/>
    <xdr:sp macro="" textlink="">
      <xdr:nvSpPr>
        <xdr:cNvPr id="330" name="補助費等該当値テキスト"/>
        <xdr:cNvSpPr txBox="1"/>
      </xdr:nvSpPr>
      <xdr:spPr>
        <a:xfrm>
          <a:off x="16598900" y="61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146957</xdr:rowOff>
    </xdr:from>
    <xdr:to>
      <xdr:col>78</xdr:col>
      <xdr:colOff>120650</xdr:colOff>
      <xdr:row>37</xdr:row>
      <xdr:rowOff>77107</xdr:rowOff>
    </xdr:to>
    <xdr:sp macro="" textlink="">
      <xdr:nvSpPr>
        <xdr:cNvPr id="331" name="楕円 330"/>
        <xdr:cNvSpPr/>
      </xdr:nvSpPr>
      <xdr:spPr>
        <a:xfrm>
          <a:off x="15621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61884</xdr:rowOff>
    </xdr:from>
    <xdr:ext cx="736600" cy="259045"/>
    <xdr:sp macro="" textlink="">
      <xdr:nvSpPr>
        <xdr:cNvPr id="332" name="テキスト ボックス 331"/>
        <xdr:cNvSpPr txBox="1"/>
      </xdr:nvSpPr>
      <xdr:spPr>
        <a:xfrm>
          <a:off x="15290800" y="640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157843</xdr:rowOff>
    </xdr:from>
    <xdr:to>
      <xdr:col>74</xdr:col>
      <xdr:colOff>31750</xdr:colOff>
      <xdr:row>37</xdr:row>
      <xdr:rowOff>87993</xdr:rowOff>
    </xdr:to>
    <xdr:sp macro="" textlink="">
      <xdr:nvSpPr>
        <xdr:cNvPr id="333" name="楕円 332"/>
        <xdr:cNvSpPr/>
      </xdr:nvSpPr>
      <xdr:spPr>
        <a:xfrm>
          <a:off x="14732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72770</xdr:rowOff>
    </xdr:from>
    <xdr:ext cx="762000" cy="259045"/>
    <xdr:sp macro="" textlink="">
      <xdr:nvSpPr>
        <xdr:cNvPr id="334" name="テキスト ボックス 333"/>
        <xdr:cNvSpPr txBox="1"/>
      </xdr:nvSpPr>
      <xdr:spPr>
        <a:xfrm>
          <a:off x="14401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5" name="楕円 334"/>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6" name="テキスト ボックス 335"/>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8164</xdr:rowOff>
    </xdr:from>
    <xdr:to>
      <xdr:col>65</xdr:col>
      <xdr:colOff>53975</xdr:colOff>
      <xdr:row>37</xdr:row>
      <xdr:rowOff>109764</xdr:rowOff>
    </xdr:to>
    <xdr:sp macro="" textlink="">
      <xdr:nvSpPr>
        <xdr:cNvPr id="337" name="楕円 336"/>
        <xdr:cNvSpPr/>
      </xdr:nvSpPr>
      <xdr:spPr>
        <a:xfrm>
          <a:off x="12954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94542</xdr:rowOff>
    </xdr:from>
    <xdr:ext cx="762000" cy="259045"/>
    <xdr:sp macro="" textlink="">
      <xdr:nvSpPr>
        <xdr:cNvPr id="338" name="テキスト ボックス 337"/>
        <xdr:cNvSpPr txBox="1"/>
      </xdr:nvSpPr>
      <xdr:spPr>
        <a:xfrm>
          <a:off x="12623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国の景気対策に積極的に呼応してきたため、類似団体平均を上回っているが、財源措置のある地方債の発行に努めていることから、実際の負担となるのは約４割である。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年度より中期財政計画を策定し、繰上償還や地方債の新規発行抑制に取り組んできており、地方債現在高は平成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年度から減少傾向に転じている。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24130</xdr:rowOff>
    </xdr:from>
    <xdr:to>
      <xdr:col>24</xdr:col>
      <xdr:colOff>25400</xdr:colOff>
      <xdr:row>81</xdr:row>
      <xdr:rowOff>69850</xdr:rowOff>
    </xdr:to>
    <xdr:cxnSp macro="">
      <xdr:nvCxnSpPr>
        <xdr:cNvPr id="371" name="直線コネクタ 370"/>
        <xdr:cNvCxnSpPr/>
      </xdr:nvCxnSpPr>
      <xdr:spPr>
        <a:xfrm flipV="1">
          <a:off x="3987800" y="13911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2"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31750</xdr:rowOff>
    </xdr:from>
    <xdr:to>
      <xdr:col>19</xdr:col>
      <xdr:colOff>187325</xdr:colOff>
      <xdr:row>81</xdr:row>
      <xdr:rowOff>69850</xdr:rowOff>
    </xdr:to>
    <xdr:cxnSp macro="">
      <xdr:nvCxnSpPr>
        <xdr:cNvPr id="374" name="直線コネクタ 373"/>
        <xdr:cNvCxnSpPr/>
      </xdr:nvCxnSpPr>
      <xdr:spPr>
        <a:xfrm>
          <a:off x="3098800" y="1391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6" name="テキスト ボックス 375"/>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31750</xdr:rowOff>
    </xdr:from>
    <xdr:to>
      <xdr:col>15</xdr:col>
      <xdr:colOff>98425</xdr:colOff>
      <xdr:row>81</xdr:row>
      <xdr:rowOff>31750</xdr:rowOff>
    </xdr:to>
    <xdr:cxnSp macro="">
      <xdr:nvCxnSpPr>
        <xdr:cNvPr id="377" name="直線コネクタ 376"/>
        <xdr:cNvCxnSpPr/>
      </xdr:nvCxnSpPr>
      <xdr:spPr>
        <a:xfrm>
          <a:off x="2209800" y="1391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79" name="テキスト ボックス 378"/>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16511</xdr:rowOff>
    </xdr:from>
    <xdr:to>
      <xdr:col>11</xdr:col>
      <xdr:colOff>9525</xdr:colOff>
      <xdr:row>81</xdr:row>
      <xdr:rowOff>31750</xdr:rowOff>
    </xdr:to>
    <xdr:cxnSp macro="">
      <xdr:nvCxnSpPr>
        <xdr:cNvPr id="380" name="直線コネクタ 379"/>
        <xdr:cNvCxnSpPr/>
      </xdr:nvCxnSpPr>
      <xdr:spPr>
        <a:xfrm>
          <a:off x="1320800" y="13903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4" name="テキスト ボックス 383"/>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144780</xdr:rowOff>
    </xdr:from>
    <xdr:to>
      <xdr:col>24</xdr:col>
      <xdr:colOff>76200</xdr:colOff>
      <xdr:row>81</xdr:row>
      <xdr:rowOff>74930</xdr:rowOff>
    </xdr:to>
    <xdr:sp macro="" textlink="">
      <xdr:nvSpPr>
        <xdr:cNvPr id="390" name="楕円 389"/>
        <xdr:cNvSpPr/>
      </xdr:nvSpPr>
      <xdr:spPr>
        <a:xfrm>
          <a:off x="47752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53357</xdr:rowOff>
    </xdr:from>
    <xdr:ext cx="762000" cy="259045"/>
    <xdr:sp macro="" textlink="">
      <xdr:nvSpPr>
        <xdr:cNvPr id="391" name="公債費該当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19050</xdr:rowOff>
    </xdr:from>
    <xdr:to>
      <xdr:col>20</xdr:col>
      <xdr:colOff>38100</xdr:colOff>
      <xdr:row>81</xdr:row>
      <xdr:rowOff>120650</xdr:rowOff>
    </xdr:to>
    <xdr:sp macro="" textlink="">
      <xdr:nvSpPr>
        <xdr:cNvPr id="392" name="楕円 391"/>
        <xdr:cNvSpPr/>
      </xdr:nvSpPr>
      <xdr:spPr>
        <a:xfrm>
          <a:off x="3937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105427</xdr:rowOff>
    </xdr:from>
    <xdr:ext cx="736600" cy="259045"/>
    <xdr:sp macro="" textlink="">
      <xdr:nvSpPr>
        <xdr:cNvPr id="393" name="テキスト ボックス 392"/>
        <xdr:cNvSpPr txBox="1"/>
      </xdr:nvSpPr>
      <xdr:spPr>
        <a:xfrm>
          <a:off x="3606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152400</xdr:rowOff>
    </xdr:from>
    <xdr:to>
      <xdr:col>15</xdr:col>
      <xdr:colOff>149225</xdr:colOff>
      <xdr:row>81</xdr:row>
      <xdr:rowOff>82550</xdr:rowOff>
    </xdr:to>
    <xdr:sp macro="" textlink="">
      <xdr:nvSpPr>
        <xdr:cNvPr id="394" name="楕円 393"/>
        <xdr:cNvSpPr/>
      </xdr:nvSpPr>
      <xdr:spPr>
        <a:xfrm>
          <a:off x="3048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67327</xdr:rowOff>
    </xdr:from>
    <xdr:ext cx="762000" cy="259045"/>
    <xdr:sp macro="" textlink="">
      <xdr:nvSpPr>
        <xdr:cNvPr id="395" name="テキスト ボックス 394"/>
        <xdr:cNvSpPr txBox="1"/>
      </xdr:nvSpPr>
      <xdr:spPr>
        <a:xfrm>
          <a:off x="2717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152400</xdr:rowOff>
    </xdr:from>
    <xdr:to>
      <xdr:col>11</xdr:col>
      <xdr:colOff>60325</xdr:colOff>
      <xdr:row>81</xdr:row>
      <xdr:rowOff>82550</xdr:rowOff>
    </xdr:to>
    <xdr:sp macro="" textlink="">
      <xdr:nvSpPr>
        <xdr:cNvPr id="396" name="楕円 395"/>
        <xdr:cNvSpPr/>
      </xdr:nvSpPr>
      <xdr:spPr>
        <a:xfrm>
          <a:off x="2159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67327</xdr:rowOff>
    </xdr:from>
    <xdr:ext cx="762000" cy="259045"/>
    <xdr:sp macro="" textlink="">
      <xdr:nvSpPr>
        <xdr:cNvPr id="397" name="テキスト ボックス 396"/>
        <xdr:cNvSpPr txBox="1"/>
      </xdr:nvSpPr>
      <xdr:spPr>
        <a:xfrm>
          <a:off x="1828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137161</xdr:rowOff>
    </xdr:from>
    <xdr:to>
      <xdr:col>6</xdr:col>
      <xdr:colOff>171450</xdr:colOff>
      <xdr:row>81</xdr:row>
      <xdr:rowOff>67311</xdr:rowOff>
    </xdr:to>
    <xdr:sp macro="" textlink="">
      <xdr:nvSpPr>
        <xdr:cNvPr id="398" name="楕円 397"/>
        <xdr:cNvSpPr/>
      </xdr:nvSpPr>
      <xdr:spPr>
        <a:xfrm>
          <a:off x="1270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52088</xdr:rowOff>
    </xdr:from>
    <xdr:ext cx="762000" cy="259045"/>
    <xdr:sp macro="" textlink="">
      <xdr:nvSpPr>
        <xdr:cNvPr id="399" name="テキスト ボックス 398"/>
        <xdr:cNvSpPr txBox="1"/>
      </xdr:nvSpPr>
      <xdr:spPr>
        <a:xfrm>
          <a:off x="939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類似団体の平均を下回っているが、引き続き行財政改革を徹底し、事務事業の見直し等によりコストの低減に努めていく。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138430</xdr:rowOff>
    </xdr:from>
    <xdr:to>
      <xdr:col>82</xdr:col>
      <xdr:colOff>107950</xdr:colOff>
      <xdr:row>73</xdr:row>
      <xdr:rowOff>161290</xdr:rowOff>
    </xdr:to>
    <xdr:cxnSp macro="">
      <xdr:nvCxnSpPr>
        <xdr:cNvPr id="432" name="直線コネクタ 431"/>
        <xdr:cNvCxnSpPr/>
      </xdr:nvCxnSpPr>
      <xdr:spPr>
        <a:xfrm>
          <a:off x="15671800" y="12654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77470</xdr:rowOff>
    </xdr:from>
    <xdr:to>
      <xdr:col>78</xdr:col>
      <xdr:colOff>69850</xdr:colOff>
      <xdr:row>73</xdr:row>
      <xdr:rowOff>138430</xdr:rowOff>
    </xdr:to>
    <xdr:cxnSp macro="">
      <xdr:nvCxnSpPr>
        <xdr:cNvPr id="435" name="直線コネクタ 434"/>
        <xdr:cNvCxnSpPr/>
      </xdr:nvCxnSpPr>
      <xdr:spPr>
        <a:xfrm>
          <a:off x="14782800" y="12593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77470</xdr:rowOff>
    </xdr:from>
    <xdr:to>
      <xdr:col>73</xdr:col>
      <xdr:colOff>180975</xdr:colOff>
      <xdr:row>73</xdr:row>
      <xdr:rowOff>100330</xdr:rowOff>
    </xdr:to>
    <xdr:cxnSp macro="">
      <xdr:nvCxnSpPr>
        <xdr:cNvPr id="438" name="直線コネクタ 437"/>
        <xdr:cNvCxnSpPr/>
      </xdr:nvCxnSpPr>
      <xdr:spPr>
        <a:xfrm flipV="1">
          <a:off x="13893800" y="12593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0" name="テキスト ボックス 439"/>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16510</xdr:rowOff>
    </xdr:from>
    <xdr:to>
      <xdr:col>69</xdr:col>
      <xdr:colOff>92075</xdr:colOff>
      <xdr:row>73</xdr:row>
      <xdr:rowOff>100330</xdr:rowOff>
    </xdr:to>
    <xdr:cxnSp macro="">
      <xdr:nvCxnSpPr>
        <xdr:cNvPr id="441" name="直線コネクタ 440"/>
        <xdr:cNvCxnSpPr/>
      </xdr:nvCxnSpPr>
      <xdr:spPr>
        <a:xfrm>
          <a:off x="13004800" y="12532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3" name="テキスト ボックス 442"/>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5" name="テキスト ボックス 444"/>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110490</xdr:rowOff>
    </xdr:from>
    <xdr:to>
      <xdr:col>82</xdr:col>
      <xdr:colOff>158750</xdr:colOff>
      <xdr:row>74</xdr:row>
      <xdr:rowOff>40640</xdr:rowOff>
    </xdr:to>
    <xdr:sp macro="" textlink="">
      <xdr:nvSpPr>
        <xdr:cNvPr id="451" name="楕円 450"/>
        <xdr:cNvSpPr/>
      </xdr:nvSpPr>
      <xdr:spPr>
        <a:xfrm>
          <a:off x="16459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19067</xdr:rowOff>
    </xdr:from>
    <xdr:ext cx="762000" cy="259045"/>
    <xdr:sp macro="" textlink="">
      <xdr:nvSpPr>
        <xdr:cNvPr id="452" name="公債費以外該当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87630</xdr:rowOff>
    </xdr:from>
    <xdr:to>
      <xdr:col>78</xdr:col>
      <xdr:colOff>120650</xdr:colOff>
      <xdr:row>74</xdr:row>
      <xdr:rowOff>17780</xdr:rowOff>
    </xdr:to>
    <xdr:sp macro="" textlink="">
      <xdr:nvSpPr>
        <xdr:cNvPr id="453" name="楕円 452"/>
        <xdr:cNvSpPr/>
      </xdr:nvSpPr>
      <xdr:spPr>
        <a:xfrm>
          <a:off x="15621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27957</xdr:rowOff>
    </xdr:from>
    <xdr:ext cx="736600" cy="259045"/>
    <xdr:sp macro="" textlink="">
      <xdr:nvSpPr>
        <xdr:cNvPr id="454" name="テキスト ボックス 453"/>
        <xdr:cNvSpPr txBox="1"/>
      </xdr:nvSpPr>
      <xdr:spPr>
        <a:xfrm>
          <a:off x="15290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26670</xdr:rowOff>
    </xdr:from>
    <xdr:to>
      <xdr:col>74</xdr:col>
      <xdr:colOff>31750</xdr:colOff>
      <xdr:row>73</xdr:row>
      <xdr:rowOff>128270</xdr:rowOff>
    </xdr:to>
    <xdr:sp macro="" textlink="">
      <xdr:nvSpPr>
        <xdr:cNvPr id="455" name="楕円 454"/>
        <xdr:cNvSpPr/>
      </xdr:nvSpPr>
      <xdr:spPr>
        <a:xfrm>
          <a:off x="14732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138447</xdr:rowOff>
    </xdr:from>
    <xdr:ext cx="762000" cy="259045"/>
    <xdr:sp macro="" textlink="">
      <xdr:nvSpPr>
        <xdr:cNvPr id="456" name="テキスト ボックス 455"/>
        <xdr:cNvSpPr txBox="1"/>
      </xdr:nvSpPr>
      <xdr:spPr>
        <a:xfrm>
          <a:off x="14401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49530</xdr:rowOff>
    </xdr:from>
    <xdr:to>
      <xdr:col>69</xdr:col>
      <xdr:colOff>142875</xdr:colOff>
      <xdr:row>73</xdr:row>
      <xdr:rowOff>151130</xdr:rowOff>
    </xdr:to>
    <xdr:sp macro="" textlink="">
      <xdr:nvSpPr>
        <xdr:cNvPr id="457" name="楕円 456"/>
        <xdr:cNvSpPr/>
      </xdr:nvSpPr>
      <xdr:spPr>
        <a:xfrm>
          <a:off x="13843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161307</xdr:rowOff>
    </xdr:from>
    <xdr:ext cx="762000" cy="259045"/>
    <xdr:sp macro="" textlink="">
      <xdr:nvSpPr>
        <xdr:cNvPr id="458" name="テキスト ボックス 457"/>
        <xdr:cNvSpPr txBox="1"/>
      </xdr:nvSpPr>
      <xdr:spPr>
        <a:xfrm>
          <a:off x="13512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137160</xdr:rowOff>
    </xdr:from>
    <xdr:to>
      <xdr:col>65</xdr:col>
      <xdr:colOff>53975</xdr:colOff>
      <xdr:row>73</xdr:row>
      <xdr:rowOff>67310</xdr:rowOff>
    </xdr:to>
    <xdr:sp macro="" textlink="">
      <xdr:nvSpPr>
        <xdr:cNvPr id="459" name="楕円 458"/>
        <xdr:cNvSpPr/>
      </xdr:nvSpPr>
      <xdr:spPr>
        <a:xfrm>
          <a:off x="129540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77487</xdr:rowOff>
    </xdr:from>
    <xdr:ext cx="762000" cy="259045"/>
    <xdr:sp macro="" textlink="">
      <xdr:nvSpPr>
        <xdr:cNvPr id="460" name="テキスト ボックス 459"/>
        <xdr:cNvSpPr txBox="1"/>
      </xdr:nvSpPr>
      <xdr:spPr>
        <a:xfrm>
          <a:off x="12623800" y="1225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125362</xdr:rowOff>
    </xdr:from>
    <xdr:to>
      <xdr:col>29</xdr:col>
      <xdr:colOff>127000</xdr:colOff>
      <xdr:row>18</xdr:row>
      <xdr:rowOff>73165</xdr:rowOff>
    </xdr:to>
    <xdr:cxnSp macro="">
      <xdr:nvCxnSpPr>
        <xdr:cNvPr id="45" name="直線コネクタ 44"/>
        <xdr:cNvCxnSpPr/>
      </xdr:nvCxnSpPr>
      <xdr:spPr bwMode="auto">
        <a:xfrm flipV="1">
          <a:off x="5651500" y="2058937"/>
          <a:ext cx="0" cy="11479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83342</xdr:rowOff>
    </xdr:from>
    <xdr:ext cx="762000" cy="259045"/>
    <xdr:sp macro="" textlink="">
      <xdr:nvSpPr>
        <xdr:cNvPr id="46" name="人口1人当たり決算額の推移最小値テキスト130"/>
        <xdr:cNvSpPr txBox="1"/>
      </xdr:nvSpPr>
      <xdr:spPr>
        <a:xfrm>
          <a:off x="5740400" y="321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73165</xdr:rowOff>
    </xdr:from>
    <xdr:to>
      <xdr:col>30</xdr:col>
      <xdr:colOff>25400</xdr:colOff>
      <xdr:row>18</xdr:row>
      <xdr:rowOff>73165</xdr:rowOff>
    </xdr:to>
    <xdr:cxnSp macro="">
      <xdr:nvCxnSpPr>
        <xdr:cNvPr id="47" name="直線コネクタ 46"/>
        <xdr:cNvCxnSpPr/>
      </xdr:nvCxnSpPr>
      <xdr:spPr bwMode="auto">
        <a:xfrm>
          <a:off x="5562600" y="3206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40289</xdr:rowOff>
    </xdr:from>
    <xdr:ext cx="762000" cy="259045"/>
    <xdr:sp macro="" textlink="">
      <xdr:nvSpPr>
        <xdr:cNvPr id="48" name="人口1人当たり決算額の推移最大値テキスト130"/>
        <xdr:cNvSpPr txBox="1"/>
      </xdr:nvSpPr>
      <xdr:spPr>
        <a:xfrm>
          <a:off x="5740400" y="180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125362</xdr:rowOff>
    </xdr:from>
    <xdr:to>
      <xdr:col>30</xdr:col>
      <xdr:colOff>25400</xdr:colOff>
      <xdr:row>11</xdr:row>
      <xdr:rowOff>125362</xdr:rowOff>
    </xdr:to>
    <xdr:cxnSp macro="">
      <xdr:nvCxnSpPr>
        <xdr:cNvPr id="49" name="直線コネクタ 48"/>
        <xdr:cNvCxnSpPr/>
      </xdr:nvCxnSpPr>
      <xdr:spPr bwMode="auto">
        <a:xfrm>
          <a:off x="5562600" y="20589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73165</xdr:rowOff>
    </xdr:from>
    <xdr:to>
      <xdr:col>29</xdr:col>
      <xdr:colOff>127000</xdr:colOff>
      <xdr:row>18</xdr:row>
      <xdr:rowOff>97473</xdr:rowOff>
    </xdr:to>
    <xdr:cxnSp macro="">
      <xdr:nvCxnSpPr>
        <xdr:cNvPr id="50" name="直線コネクタ 49"/>
        <xdr:cNvCxnSpPr/>
      </xdr:nvCxnSpPr>
      <xdr:spPr bwMode="auto">
        <a:xfrm flipV="1">
          <a:off x="5003800" y="3206890"/>
          <a:ext cx="647700" cy="24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95204</xdr:rowOff>
    </xdr:from>
    <xdr:ext cx="762000" cy="259045"/>
    <xdr:sp macro="" textlink="">
      <xdr:nvSpPr>
        <xdr:cNvPr id="51" name="人口1人当たり決算額の推移平均値テキスト130"/>
        <xdr:cNvSpPr txBox="1"/>
      </xdr:nvSpPr>
      <xdr:spPr>
        <a:xfrm>
          <a:off x="5740400" y="25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78677</xdr:rowOff>
    </xdr:from>
    <xdr:to>
      <xdr:col>29</xdr:col>
      <xdr:colOff>177800</xdr:colOff>
      <xdr:row>16</xdr:row>
      <xdr:rowOff>8827</xdr:rowOff>
    </xdr:to>
    <xdr:sp macro="" textlink="">
      <xdr:nvSpPr>
        <xdr:cNvPr id="52" name="フローチャート: 判断 51"/>
        <xdr:cNvSpPr/>
      </xdr:nvSpPr>
      <xdr:spPr bwMode="auto">
        <a:xfrm>
          <a:off x="5600700" y="2698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62802</xdr:rowOff>
    </xdr:from>
    <xdr:to>
      <xdr:col>26</xdr:col>
      <xdr:colOff>50800</xdr:colOff>
      <xdr:row>18</xdr:row>
      <xdr:rowOff>97473</xdr:rowOff>
    </xdr:to>
    <xdr:cxnSp macro="">
      <xdr:nvCxnSpPr>
        <xdr:cNvPr id="53" name="直線コネクタ 52"/>
        <xdr:cNvCxnSpPr/>
      </xdr:nvCxnSpPr>
      <xdr:spPr bwMode="auto">
        <a:xfrm>
          <a:off x="4305300" y="3196527"/>
          <a:ext cx="698500" cy="3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97003</xdr:rowOff>
    </xdr:from>
    <xdr:to>
      <xdr:col>26</xdr:col>
      <xdr:colOff>101600</xdr:colOff>
      <xdr:row>16</xdr:row>
      <xdr:rowOff>27153</xdr:rowOff>
    </xdr:to>
    <xdr:sp macro="" textlink="">
      <xdr:nvSpPr>
        <xdr:cNvPr id="54" name="フローチャート: 判断 53"/>
        <xdr:cNvSpPr/>
      </xdr:nvSpPr>
      <xdr:spPr bwMode="auto">
        <a:xfrm>
          <a:off x="4953000" y="271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37330</xdr:rowOff>
    </xdr:from>
    <xdr:ext cx="736600" cy="259045"/>
    <xdr:sp macro="" textlink="">
      <xdr:nvSpPr>
        <xdr:cNvPr id="55" name="テキスト ボックス 54"/>
        <xdr:cNvSpPr txBox="1"/>
      </xdr:nvSpPr>
      <xdr:spPr>
        <a:xfrm>
          <a:off x="4622800" y="248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62802</xdr:rowOff>
    </xdr:from>
    <xdr:to>
      <xdr:col>22</xdr:col>
      <xdr:colOff>114300</xdr:colOff>
      <xdr:row>18</xdr:row>
      <xdr:rowOff>73431</xdr:rowOff>
    </xdr:to>
    <xdr:cxnSp macro="">
      <xdr:nvCxnSpPr>
        <xdr:cNvPr id="56" name="直線コネクタ 55"/>
        <xdr:cNvCxnSpPr/>
      </xdr:nvCxnSpPr>
      <xdr:spPr bwMode="auto">
        <a:xfrm flipV="1">
          <a:off x="3606800" y="3196527"/>
          <a:ext cx="698500" cy="10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94679</xdr:rowOff>
    </xdr:from>
    <xdr:to>
      <xdr:col>22</xdr:col>
      <xdr:colOff>165100</xdr:colOff>
      <xdr:row>16</xdr:row>
      <xdr:rowOff>24829</xdr:rowOff>
    </xdr:to>
    <xdr:sp macro="" textlink="">
      <xdr:nvSpPr>
        <xdr:cNvPr id="57" name="フローチャート: 判断 56"/>
        <xdr:cNvSpPr/>
      </xdr:nvSpPr>
      <xdr:spPr bwMode="auto">
        <a:xfrm>
          <a:off x="4254500" y="2714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35006</xdr:rowOff>
    </xdr:from>
    <xdr:ext cx="762000" cy="259045"/>
    <xdr:sp macro="" textlink="">
      <xdr:nvSpPr>
        <xdr:cNvPr id="58" name="テキスト ボックス 57"/>
        <xdr:cNvSpPr txBox="1"/>
      </xdr:nvSpPr>
      <xdr:spPr>
        <a:xfrm>
          <a:off x="3924300" y="2482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73431</xdr:rowOff>
    </xdr:from>
    <xdr:to>
      <xdr:col>18</xdr:col>
      <xdr:colOff>177800</xdr:colOff>
      <xdr:row>19</xdr:row>
      <xdr:rowOff>14338</xdr:rowOff>
    </xdr:to>
    <xdr:cxnSp macro="">
      <xdr:nvCxnSpPr>
        <xdr:cNvPr id="59" name="直線コネクタ 58"/>
        <xdr:cNvCxnSpPr/>
      </xdr:nvCxnSpPr>
      <xdr:spPr bwMode="auto">
        <a:xfrm flipV="1">
          <a:off x="2908300" y="3207156"/>
          <a:ext cx="698500" cy="112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108776</xdr:rowOff>
    </xdr:from>
    <xdr:to>
      <xdr:col>19</xdr:col>
      <xdr:colOff>38100</xdr:colOff>
      <xdr:row>16</xdr:row>
      <xdr:rowOff>38926</xdr:rowOff>
    </xdr:to>
    <xdr:sp macro="" textlink="">
      <xdr:nvSpPr>
        <xdr:cNvPr id="60" name="フローチャート: 判断 59"/>
        <xdr:cNvSpPr/>
      </xdr:nvSpPr>
      <xdr:spPr bwMode="auto">
        <a:xfrm>
          <a:off x="3556000" y="2728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49103</xdr:rowOff>
    </xdr:from>
    <xdr:ext cx="762000" cy="259045"/>
    <xdr:sp macro="" textlink="">
      <xdr:nvSpPr>
        <xdr:cNvPr id="61" name="テキスト ボックス 60"/>
        <xdr:cNvSpPr txBox="1"/>
      </xdr:nvSpPr>
      <xdr:spPr>
        <a:xfrm>
          <a:off x="3225800" y="249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3505</xdr:rowOff>
    </xdr:from>
    <xdr:to>
      <xdr:col>15</xdr:col>
      <xdr:colOff>101600</xdr:colOff>
      <xdr:row>16</xdr:row>
      <xdr:rowOff>105105</xdr:rowOff>
    </xdr:to>
    <xdr:sp macro="" textlink="">
      <xdr:nvSpPr>
        <xdr:cNvPr id="62" name="フローチャート: 判断 61"/>
        <xdr:cNvSpPr/>
      </xdr:nvSpPr>
      <xdr:spPr bwMode="auto">
        <a:xfrm>
          <a:off x="28575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115282</xdr:rowOff>
    </xdr:from>
    <xdr:ext cx="762000" cy="259045"/>
    <xdr:sp macro="" textlink="">
      <xdr:nvSpPr>
        <xdr:cNvPr id="63" name="テキスト ボックス 62"/>
        <xdr:cNvSpPr txBox="1"/>
      </xdr:nvSpPr>
      <xdr:spPr>
        <a:xfrm>
          <a:off x="2527300" y="256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22365</xdr:rowOff>
    </xdr:from>
    <xdr:to>
      <xdr:col>29</xdr:col>
      <xdr:colOff>177800</xdr:colOff>
      <xdr:row>18</xdr:row>
      <xdr:rowOff>123965</xdr:rowOff>
    </xdr:to>
    <xdr:sp macro="" textlink="">
      <xdr:nvSpPr>
        <xdr:cNvPr id="69" name="楕円 68"/>
        <xdr:cNvSpPr/>
      </xdr:nvSpPr>
      <xdr:spPr bwMode="auto">
        <a:xfrm>
          <a:off x="5600700" y="315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102392</xdr:rowOff>
    </xdr:from>
    <xdr:ext cx="762000" cy="259045"/>
    <xdr:sp macro="" textlink="">
      <xdr:nvSpPr>
        <xdr:cNvPr id="70" name="人口1人当たり決算額の推移該当値テキスト130"/>
        <xdr:cNvSpPr txBox="1"/>
      </xdr:nvSpPr>
      <xdr:spPr>
        <a:xfrm>
          <a:off x="5740400" y="306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46673</xdr:rowOff>
    </xdr:from>
    <xdr:to>
      <xdr:col>26</xdr:col>
      <xdr:colOff>101600</xdr:colOff>
      <xdr:row>18</xdr:row>
      <xdr:rowOff>148272</xdr:rowOff>
    </xdr:to>
    <xdr:sp macro="" textlink="">
      <xdr:nvSpPr>
        <xdr:cNvPr id="71" name="楕円 70"/>
        <xdr:cNvSpPr/>
      </xdr:nvSpPr>
      <xdr:spPr bwMode="auto">
        <a:xfrm>
          <a:off x="4953000" y="31803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133049</xdr:rowOff>
    </xdr:from>
    <xdr:ext cx="736600" cy="259045"/>
    <xdr:sp macro="" textlink="">
      <xdr:nvSpPr>
        <xdr:cNvPr id="72" name="テキスト ボックス 71"/>
        <xdr:cNvSpPr txBox="1"/>
      </xdr:nvSpPr>
      <xdr:spPr>
        <a:xfrm>
          <a:off x="4622800" y="326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12002</xdr:rowOff>
    </xdr:from>
    <xdr:to>
      <xdr:col>22</xdr:col>
      <xdr:colOff>165100</xdr:colOff>
      <xdr:row>18</xdr:row>
      <xdr:rowOff>113602</xdr:rowOff>
    </xdr:to>
    <xdr:sp macro="" textlink="">
      <xdr:nvSpPr>
        <xdr:cNvPr id="73" name="楕円 72"/>
        <xdr:cNvSpPr/>
      </xdr:nvSpPr>
      <xdr:spPr bwMode="auto">
        <a:xfrm>
          <a:off x="4254500" y="3145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98379</xdr:rowOff>
    </xdr:from>
    <xdr:ext cx="762000" cy="259045"/>
    <xdr:sp macro="" textlink="">
      <xdr:nvSpPr>
        <xdr:cNvPr id="74" name="テキスト ボックス 73"/>
        <xdr:cNvSpPr txBox="1"/>
      </xdr:nvSpPr>
      <xdr:spPr>
        <a:xfrm>
          <a:off x="3924300" y="323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22631</xdr:rowOff>
    </xdr:from>
    <xdr:to>
      <xdr:col>19</xdr:col>
      <xdr:colOff>38100</xdr:colOff>
      <xdr:row>18</xdr:row>
      <xdr:rowOff>124231</xdr:rowOff>
    </xdr:to>
    <xdr:sp macro="" textlink="">
      <xdr:nvSpPr>
        <xdr:cNvPr id="75" name="楕円 74"/>
        <xdr:cNvSpPr/>
      </xdr:nvSpPr>
      <xdr:spPr bwMode="auto">
        <a:xfrm>
          <a:off x="3556000" y="3156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109009</xdr:rowOff>
    </xdr:from>
    <xdr:ext cx="762000" cy="259045"/>
    <xdr:sp macro="" textlink="">
      <xdr:nvSpPr>
        <xdr:cNvPr id="76" name="テキスト ボックス 75"/>
        <xdr:cNvSpPr txBox="1"/>
      </xdr:nvSpPr>
      <xdr:spPr>
        <a:xfrm>
          <a:off x="3225800" y="324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134988</xdr:rowOff>
    </xdr:from>
    <xdr:to>
      <xdr:col>15</xdr:col>
      <xdr:colOff>101600</xdr:colOff>
      <xdr:row>19</xdr:row>
      <xdr:rowOff>65138</xdr:rowOff>
    </xdr:to>
    <xdr:sp macro="" textlink="">
      <xdr:nvSpPr>
        <xdr:cNvPr id="77" name="楕円 76"/>
        <xdr:cNvSpPr/>
      </xdr:nvSpPr>
      <xdr:spPr bwMode="auto">
        <a:xfrm>
          <a:off x="2857500" y="3268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49915</xdr:rowOff>
    </xdr:from>
    <xdr:ext cx="762000" cy="259045"/>
    <xdr:sp macro="" textlink="">
      <xdr:nvSpPr>
        <xdr:cNvPr id="78" name="テキスト ボックス 77"/>
        <xdr:cNvSpPr txBox="1"/>
      </xdr:nvSpPr>
      <xdr:spPr>
        <a:xfrm>
          <a:off x="2527300" y="335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6" name="直線コネクタ 105"/>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7"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8" name="直線コネクタ 107"/>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9"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10" name="直線コネクタ 109"/>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313766</xdr:rowOff>
    </xdr:from>
    <xdr:to>
      <xdr:col>29</xdr:col>
      <xdr:colOff>127000</xdr:colOff>
      <xdr:row>34</xdr:row>
      <xdr:rowOff>339293</xdr:rowOff>
    </xdr:to>
    <xdr:cxnSp macro="">
      <xdr:nvCxnSpPr>
        <xdr:cNvPr id="111" name="直線コネクタ 110"/>
        <xdr:cNvCxnSpPr/>
      </xdr:nvCxnSpPr>
      <xdr:spPr bwMode="auto">
        <a:xfrm>
          <a:off x="5003800" y="6581216"/>
          <a:ext cx="647700" cy="25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2"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3" name="フローチャート: 判断 112"/>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313766</xdr:rowOff>
    </xdr:from>
    <xdr:to>
      <xdr:col>26</xdr:col>
      <xdr:colOff>50800</xdr:colOff>
      <xdr:row>34</xdr:row>
      <xdr:rowOff>324586</xdr:rowOff>
    </xdr:to>
    <xdr:cxnSp macro="">
      <xdr:nvCxnSpPr>
        <xdr:cNvPr id="114" name="直線コネクタ 113"/>
        <xdr:cNvCxnSpPr/>
      </xdr:nvCxnSpPr>
      <xdr:spPr bwMode="auto">
        <a:xfrm flipV="1">
          <a:off x="4305300" y="6581216"/>
          <a:ext cx="698500" cy="10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5" name="フローチャート: 判断 114"/>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6" name="テキスト ボックス 115"/>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324586</xdr:rowOff>
    </xdr:from>
    <xdr:to>
      <xdr:col>22</xdr:col>
      <xdr:colOff>114300</xdr:colOff>
      <xdr:row>35</xdr:row>
      <xdr:rowOff>80366</xdr:rowOff>
    </xdr:to>
    <xdr:cxnSp macro="">
      <xdr:nvCxnSpPr>
        <xdr:cNvPr id="117" name="直線コネクタ 116"/>
        <xdr:cNvCxnSpPr/>
      </xdr:nvCxnSpPr>
      <xdr:spPr bwMode="auto">
        <a:xfrm flipV="1">
          <a:off x="3606800" y="6592036"/>
          <a:ext cx="698500" cy="98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8" name="フローチャート: 判断 117"/>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9" name="テキスト ボックス 118"/>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34074</xdr:rowOff>
    </xdr:from>
    <xdr:to>
      <xdr:col>18</xdr:col>
      <xdr:colOff>177800</xdr:colOff>
      <xdr:row>35</xdr:row>
      <xdr:rowOff>80366</xdr:rowOff>
    </xdr:to>
    <xdr:cxnSp macro="">
      <xdr:nvCxnSpPr>
        <xdr:cNvPr id="120" name="直線コネクタ 119"/>
        <xdr:cNvCxnSpPr/>
      </xdr:nvCxnSpPr>
      <xdr:spPr bwMode="auto">
        <a:xfrm>
          <a:off x="2908300" y="6644424"/>
          <a:ext cx="698500" cy="46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21" name="フローチャート: 判断 120"/>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140936</xdr:rowOff>
    </xdr:from>
    <xdr:ext cx="762000" cy="259045"/>
    <xdr:sp macro="" textlink="">
      <xdr:nvSpPr>
        <xdr:cNvPr id="122" name="テキスト ボックス 121"/>
        <xdr:cNvSpPr txBox="1"/>
      </xdr:nvSpPr>
      <xdr:spPr>
        <a:xfrm>
          <a:off x="3225800" y="67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3" name="フローチャート: 判断 122"/>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4" name="テキスト ボックス 123"/>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288493</xdr:rowOff>
    </xdr:from>
    <xdr:to>
      <xdr:col>29</xdr:col>
      <xdr:colOff>177800</xdr:colOff>
      <xdr:row>35</xdr:row>
      <xdr:rowOff>47193</xdr:rowOff>
    </xdr:to>
    <xdr:sp macro="" textlink="">
      <xdr:nvSpPr>
        <xdr:cNvPr id="130" name="楕円 129"/>
        <xdr:cNvSpPr/>
      </xdr:nvSpPr>
      <xdr:spPr bwMode="auto">
        <a:xfrm>
          <a:off x="5600700" y="655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133570</xdr:rowOff>
    </xdr:from>
    <xdr:ext cx="762000" cy="259045"/>
    <xdr:sp macro="" textlink="">
      <xdr:nvSpPr>
        <xdr:cNvPr id="131" name="人口1人当たり決算額の推移該当値テキスト445"/>
        <xdr:cNvSpPr txBox="1"/>
      </xdr:nvSpPr>
      <xdr:spPr>
        <a:xfrm>
          <a:off x="5740400" y="640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262966</xdr:rowOff>
    </xdr:from>
    <xdr:to>
      <xdr:col>26</xdr:col>
      <xdr:colOff>101600</xdr:colOff>
      <xdr:row>35</xdr:row>
      <xdr:rowOff>21666</xdr:rowOff>
    </xdr:to>
    <xdr:sp macro="" textlink="">
      <xdr:nvSpPr>
        <xdr:cNvPr id="132" name="楕円 131"/>
        <xdr:cNvSpPr/>
      </xdr:nvSpPr>
      <xdr:spPr bwMode="auto">
        <a:xfrm>
          <a:off x="4953000" y="653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31843</xdr:rowOff>
    </xdr:from>
    <xdr:ext cx="736600" cy="259045"/>
    <xdr:sp macro="" textlink="">
      <xdr:nvSpPr>
        <xdr:cNvPr id="133" name="テキスト ボックス 132"/>
        <xdr:cNvSpPr txBox="1"/>
      </xdr:nvSpPr>
      <xdr:spPr>
        <a:xfrm>
          <a:off x="4622800" y="629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273786</xdr:rowOff>
    </xdr:from>
    <xdr:to>
      <xdr:col>22</xdr:col>
      <xdr:colOff>165100</xdr:colOff>
      <xdr:row>35</xdr:row>
      <xdr:rowOff>32486</xdr:rowOff>
    </xdr:to>
    <xdr:sp macro="" textlink="">
      <xdr:nvSpPr>
        <xdr:cNvPr id="134" name="楕円 133"/>
        <xdr:cNvSpPr/>
      </xdr:nvSpPr>
      <xdr:spPr bwMode="auto">
        <a:xfrm>
          <a:off x="4254500" y="654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42664</xdr:rowOff>
    </xdr:from>
    <xdr:ext cx="762000" cy="259045"/>
    <xdr:sp macro="" textlink="">
      <xdr:nvSpPr>
        <xdr:cNvPr id="135" name="テキスト ボックス 134"/>
        <xdr:cNvSpPr txBox="1"/>
      </xdr:nvSpPr>
      <xdr:spPr>
        <a:xfrm>
          <a:off x="3924300" y="631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29566</xdr:rowOff>
    </xdr:from>
    <xdr:to>
      <xdr:col>19</xdr:col>
      <xdr:colOff>38100</xdr:colOff>
      <xdr:row>35</xdr:row>
      <xdr:rowOff>131166</xdr:rowOff>
    </xdr:to>
    <xdr:sp macro="" textlink="">
      <xdr:nvSpPr>
        <xdr:cNvPr id="136" name="楕円 135"/>
        <xdr:cNvSpPr/>
      </xdr:nvSpPr>
      <xdr:spPr bwMode="auto">
        <a:xfrm>
          <a:off x="3556000" y="6639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141343</xdr:rowOff>
    </xdr:from>
    <xdr:ext cx="762000" cy="259045"/>
    <xdr:sp macro="" textlink="">
      <xdr:nvSpPr>
        <xdr:cNvPr id="137" name="テキスト ボックス 136"/>
        <xdr:cNvSpPr txBox="1"/>
      </xdr:nvSpPr>
      <xdr:spPr>
        <a:xfrm>
          <a:off x="3225800" y="640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326174</xdr:rowOff>
    </xdr:from>
    <xdr:to>
      <xdr:col>15</xdr:col>
      <xdr:colOff>101600</xdr:colOff>
      <xdr:row>35</xdr:row>
      <xdr:rowOff>84874</xdr:rowOff>
    </xdr:to>
    <xdr:sp macro="" textlink="">
      <xdr:nvSpPr>
        <xdr:cNvPr id="138" name="楕円 137"/>
        <xdr:cNvSpPr/>
      </xdr:nvSpPr>
      <xdr:spPr bwMode="auto">
        <a:xfrm>
          <a:off x="2857500" y="659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95051</xdr:rowOff>
    </xdr:from>
    <xdr:ext cx="762000" cy="259045"/>
    <xdr:sp macro="" textlink="">
      <xdr:nvSpPr>
        <xdr:cNvPr id="139" name="テキスト ボックス 138"/>
        <xdr:cNvSpPr txBox="1"/>
      </xdr:nvSpPr>
      <xdr:spPr>
        <a:xfrm>
          <a:off x="2527300" y="636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454,416
449,120
468.64
180,043,836
177,128,247
1,979,627
101,413,038
214,144,753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66281</xdr:rowOff>
    </xdr:from>
    <xdr:to>
      <xdr:col>24</xdr:col>
      <xdr:colOff>63500</xdr:colOff>
      <xdr:row>37</xdr:row>
      <xdr:rowOff>76226</xdr:rowOff>
    </xdr:to>
    <xdr:cxnSp macro="">
      <xdr:nvCxnSpPr>
        <xdr:cNvPr id="61" name="直線コネクタ 60"/>
        <xdr:cNvCxnSpPr/>
      </xdr:nvCxnSpPr>
      <xdr:spPr>
        <a:xfrm>
          <a:off x="3797300" y="6409931"/>
          <a:ext cx="8382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169837</xdr:rowOff>
    </xdr:from>
    <xdr:to>
      <xdr:col>19</xdr:col>
      <xdr:colOff>177800</xdr:colOff>
      <xdr:row>37</xdr:row>
      <xdr:rowOff>66281</xdr:rowOff>
    </xdr:to>
    <xdr:cxnSp macro="">
      <xdr:nvCxnSpPr>
        <xdr:cNvPr id="64" name="直線コネクタ 63"/>
        <xdr:cNvCxnSpPr/>
      </xdr:nvCxnSpPr>
      <xdr:spPr>
        <a:xfrm>
          <a:off x="2908300" y="6342037"/>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169837</xdr:rowOff>
    </xdr:from>
    <xdr:to>
      <xdr:col>15</xdr:col>
      <xdr:colOff>50800</xdr:colOff>
      <xdr:row>37</xdr:row>
      <xdr:rowOff>10198</xdr:rowOff>
    </xdr:to>
    <xdr:cxnSp macro="">
      <xdr:nvCxnSpPr>
        <xdr:cNvPr id="67" name="直線コネクタ 66"/>
        <xdr:cNvCxnSpPr/>
      </xdr:nvCxnSpPr>
      <xdr:spPr>
        <a:xfrm flipV="1">
          <a:off x="2019300" y="634203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10198</xdr:rowOff>
    </xdr:from>
    <xdr:to>
      <xdr:col>10</xdr:col>
      <xdr:colOff>114300</xdr:colOff>
      <xdr:row>37</xdr:row>
      <xdr:rowOff>77102</xdr:rowOff>
    </xdr:to>
    <xdr:cxnSp macro="">
      <xdr:nvCxnSpPr>
        <xdr:cNvPr id="70" name="直線コネクタ 69"/>
        <xdr:cNvCxnSpPr/>
      </xdr:nvCxnSpPr>
      <xdr:spPr>
        <a:xfrm flipV="1">
          <a:off x="1130300" y="6353848"/>
          <a:ext cx="8890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25426</xdr:rowOff>
    </xdr:from>
    <xdr:to>
      <xdr:col>24</xdr:col>
      <xdr:colOff>114300</xdr:colOff>
      <xdr:row>37</xdr:row>
      <xdr:rowOff>127026</xdr:rowOff>
    </xdr:to>
    <xdr:sp macro="" textlink="">
      <xdr:nvSpPr>
        <xdr:cNvPr id="80" name="楕円 79"/>
        <xdr:cNvSpPr/>
      </xdr:nvSpPr>
      <xdr:spPr>
        <a:xfrm>
          <a:off x="4584700" y="63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3853</xdr:rowOff>
    </xdr:from>
    <xdr:ext cx="534377" cy="259045"/>
    <xdr:sp macro="" textlink="">
      <xdr:nvSpPr>
        <xdr:cNvPr id="81" name="人件費該当値テキスト"/>
        <xdr:cNvSpPr txBox="1"/>
      </xdr:nvSpPr>
      <xdr:spPr>
        <a:xfrm>
          <a:off x="4686300" y="63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15481</xdr:rowOff>
    </xdr:from>
    <xdr:to>
      <xdr:col>20</xdr:col>
      <xdr:colOff>38100</xdr:colOff>
      <xdr:row>37</xdr:row>
      <xdr:rowOff>117081</xdr:rowOff>
    </xdr:to>
    <xdr:sp macro="" textlink="">
      <xdr:nvSpPr>
        <xdr:cNvPr id="82" name="楕円 81"/>
        <xdr:cNvSpPr/>
      </xdr:nvSpPr>
      <xdr:spPr>
        <a:xfrm>
          <a:off x="3746500" y="63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108208</xdr:rowOff>
    </xdr:from>
    <xdr:ext cx="534377" cy="259045"/>
    <xdr:sp macro="" textlink="">
      <xdr:nvSpPr>
        <xdr:cNvPr id="83" name="テキスト ボックス 82"/>
        <xdr:cNvSpPr txBox="1"/>
      </xdr:nvSpPr>
      <xdr:spPr>
        <a:xfrm>
          <a:off x="3530111" y="64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119037</xdr:rowOff>
    </xdr:from>
    <xdr:to>
      <xdr:col>15</xdr:col>
      <xdr:colOff>101600</xdr:colOff>
      <xdr:row>37</xdr:row>
      <xdr:rowOff>49187</xdr:rowOff>
    </xdr:to>
    <xdr:sp macro="" textlink="">
      <xdr:nvSpPr>
        <xdr:cNvPr id="84" name="楕円 83"/>
        <xdr:cNvSpPr/>
      </xdr:nvSpPr>
      <xdr:spPr>
        <a:xfrm>
          <a:off x="2857500" y="62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40314</xdr:rowOff>
    </xdr:from>
    <xdr:ext cx="534377" cy="259045"/>
    <xdr:sp macro="" textlink="">
      <xdr:nvSpPr>
        <xdr:cNvPr id="85" name="テキスト ボックス 84"/>
        <xdr:cNvSpPr txBox="1"/>
      </xdr:nvSpPr>
      <xdr:spPr>
        <a:xfrm>
          <a:off x="2641111" y="638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130848</xdr:rowOff>
    </xdr:from>
    <xdr:to>
      <xdr:col>10</xdr:col>
      <xdr:colOff>165100</xdr:colOff>
      <xdr:row>37</xdr:row>
      <xdr:rowOff>60998</xdr:rowOff>
    </xdr:to>
    <xdr:sp macro="" textlink="">
      <xdr:nvSpPr>
        <xdr:cNvPr id="86" name="楕円 85"/>
        <xdr:cNvSpPr/>
      </xdr:nvSpPr>
      <xdr:spPr>
        <a:xfrm>
          <a:off x="1968500" y="63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52125</xdr:rowOff>
    </xdr:from>
    <xdr:ext cx="534377" cy="259045"/>
    <xdr:sp macro="" textlink="">
      <xdr:nvSpPr>
        <xdr:cNvPr id="87" name="テキスト ボックス 86"/>
        <xdr:cNvSpPr txBox="1"/>
      </xdr:nvSpPr>
      <xdr:spPr>
        <a:xfrm>
          <a:off x="1752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26302</xdr:rowOff>
    </xdr:from>
    <xdr:to>
      <xdr:col>6</xdr:col>
      <xdr:colOff>38100</xdr:colOff>
      <xdr:row>37</xdr:row>
      <xdr:rowOff>127902</xdr:rowOff>
    </xdr:to>
    <xdr:sp macro="" textlink="">
      <xdr:nvSpPr>
        <xdr:cNvPr id="88" name="楕円 87"/>
        <xdr:cNvSpPr/>
      </xdr:nvSpPr>
      <xdr:spPr>
        <a:xfrm>
          <a:off x="1079500" y="63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119029</xdr:rowOff>
    </xdr:from>
    <xdr:ext cx="534377" cy="259045"/>
    <xdr:sp macro="" textlink="">
      <xdr:nvSpPr>
        <xdr:cNvPr id="89" name="テキスト ボックス 88"/>
        <xdr:cNvSpPr txBox="1"/>
      </xdr:nvSpPr>
      <xdr:spPr>
        <a:xfrm>
          <a:off x="863111" y="64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164884</xdr:rowOff>
    </xdr:from>
    <xdr:to>
      <xdr:col>24</xdr:col>
      <xdr:colOff>63500</xdr:colOff>
      <xdr:row>55</xdr:row>
      <xdr:rowOff>47955</xdr:rowOff>
    </xdr:to>
    <xdr:cxnSp macro="">
      <xdr:nvCxnSpPr>
        <xdr:cNvPr id="119" name="直線コネクタ 118"/>
        <xdr:cNvCxnSpPr/>
      </xdr:nvCxnSpPr>
      <xdr:spPr>
        <a:xfrm flipV="1">
          <a:off x="3797300" y="9423184"/>
          <a:ext cx="8382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47955</xdr:rowOff>
    </xdr:from>
    <xdr:to>
      <xdr:col>19</xdr:col>
      <xdr:colOff>177800</xdr:colOff>
      <xdr:row>55</xdr:row>
      <xdr:rowOff>51308</xdr:rowOff>
    </xdr:to>
    <xdr:cxnSp macro="">
      <xdr:nvCxnSpPr>
        <xdr:cNvPr id="122" name="直線コネクタ 121"/>
        <xdr:cNvCxnSpPr/>
      </xdr:nvCxnSpPr>
      <xdr:spPr>
        <a:xfrm flipV="1">
          <a:off x="2908300" y="9477705"/>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51308</xdr:rowOff>
    </xdr:from>
    <xdr:to>
      <xdr:col>15</xdr:col>
      <xdr:colOff>50800</xdr:colOff>
      <xdr:row>55</xdr:row>
      <xdr:rowOff>74930</xdr:rowOff>
    </xdr:to>
    <xdr:cxnSp macro="">
      <xdr:nvCxnSpPr>
        <xdr:cNvPr id="125" name="直線コネクタ 124"/>
        <xdr:cNvCxnSpPr/>
      </xdr:nvCxnSpPr>
      <xdr:spPr>
        <a:xfrm flipV="1">
          <a:off x="2019300" y="948105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74930</xdr:rowOff>
    </xdr:from>
    <xdr:to>
      <xdr:col>10</xdr:col>
      <xdr:colOff>114300</xdr:colOff>
      <xdr:row>56</xdr:row>
      <xdr:rowOff>5474</xdr:rowOff>
    </xdr:to>
    <xdr:cxnSp macro="">
      <xdr:nvCxnSpPr>
        <xdr:cNvPr id="128" name="直線コネクタ 127"/>
        <xdr:cNvCxnSpPr/>
      </xdr:nvCxnSpPr>
      <xdr:spPr>
        <a:xfrm flipV="1">
          <a:off x="1130300" y="9504680"/>
          <a:ext cx="8890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114084</xdr:rowOff>
    </xdr:from>
    <xdr:to>
      <xdr:col>24</xdr:col>
      <xdr:colOff>114300</xdr:colOff>
      <xdr:row>55</xdr:row>
      <xdr:rowOff>44234</xdr:rowOff>
    </xdr:to>
    <xdr:sp macro="" textlink="">
      <xdr:nvSpPr>
        <xdr:cNvPr id="138" name="楕円 137"/>
        <xdr:cNvSpPr/>
      </xdr:nvSpPr>
      <xdr:spPr>
        <a:xfrm>
          <a:off x="4584700" y="937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136961</xdr:rowOff>
    </xdr:from>
    <xdr:ext cx="534377" cy="259045"/>
    <xdr:sp macro="" textlink="">
      <xdr:nvSpPr>
        <xdr:cNvPr id="139" name="物件費該当値テキスト"/>
        <xdr:cNvSpPr txBox="1"/>
      </xdr:nvSpPr>
      <xdr:spPr>
        <a:xfrm>
          <a:off x="4686300" y="922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168605</xdr:rowOff>
    </xdr:from>
    <xdr:to>
      <xdr:col>20</xdr:col>
      <xdr:colOff>38100</xdr:colOff>
      <xdr:row>55</xdr:row>
      <xdr:rowOff>98755</xdr:rowOff>
    </xdr:to>
    <xdr:sp macro="" textlink="">
      <xdr:nvSpPr>
        <xdr:cNvPr id="140" name="楕円 139"/>
        <xdr:cNvSpPr/>
      </xdr:nvSpPr>
      <xdr:spPr>
        <a:xfrm>
          <a:off x="3746500" y="942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89882</xdr:rowOff>
    </xdr:from>
    <xdr:ext cx="534377" cy="259045"/>
    <xdr:sp macro="" textlink="">
      <xdr:nvSpPr>
        <xdr:cNvPr id="141" name="テキスト ボックス 140"/>
        <xdr:cNvSpPr txBox="1"/>
      </xdr:nvSpPr>
      <xdr:spPr>
        <a:xfrm>
          <a:off x="3530111" y="951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508</xdr:rowOff>
    </xdr:from>
    <xdr:to>
      <xdr:col>15</xdr:col>
      <xdr:colOff>101600</xdr:colOff>
      <xdr:row>55</xdr:row>
      <xdr:rowOff>102108</xdr:rowOff>
    </xdr:to>
    <xdr:sp macro="" textlink="">
      <xdr:nvSpPr>
        <xdr:cNvPr id="142" name="楕円 141"/>
        <xdr:cNvSpPr/>
      </xdr:nvSpPr>
      <xdr:spPr>
        <a:xfrm>
          <a:off x="2857500" y="94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118635</xdr:rowOff>
    </xdr:from>
    <xdr:ext cx="534377" cy="259045"/>
    <xdr:sp macro="" textlink="">
      <xdr:nvSpPr>
        <xdr:cNvPr id="143" name="テキスト ボックス 142"/>
        <xdr:cNvSpPr txBox="1"/>
      </xdr:nvSpPr>
      <xdr:spPr>
        <a:xfrm>
          <a:off x="2641111" y="92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24130</xdr:rowOff>
    </xdr:from>
    <xdr:to>
      <xdr:col>10</xdr:col>
      <xdr:colOff>165100</xdr:colOff>
      <xdr:row>55</xdr:row>
      <xdr:rowOff>125730</xdr:rowOff>
    </xdr:to>
    <xdr:sp macro="" textlink="">
      <xdr:nvSpPr>
        <xdr:cNvPr id="144" name="楕円 143"/>
        <xdr:cNvSpPr/>
      </xdr:nvSpPr>
      <xdr:spPr>
        <a:xfrm>
          <a:off x="1968500" y="94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116857</xdr:rowOff>
    </xdr:from>
    <xdr:ext cx="534377" cy="259045"/>
    <xdr:sp macro="" textlink="">
      <xdr:nvSpPr>
        <xdr:cNvPr id="145" name="テキスト ボックス 144"/>
        <xdr:cNvSpPr txBox="1"/>
      </xdr:nvSpPr>
      <xdr:spPr>
        <a:xfrm>
          <a:off x="1752111" y="954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126124</xdr:rowOff>
    </xdr:from>
    <xdr:to>
      <xdr:col>6</xdr:col>
      <xdr:colOff>38100</xdr:colOff>
      <xdr:row>56</xdr:row>
      <xdr:rowOff>56274</xdr:rowOff>
    </xdr:to>
    <xdr:sp macro="" textlink="">
      <xdr:nvSpPr>
        <xdr:cNvPr id="146" name="楕円 145"/>
        <xdr:cNvSpPr/>
      </xdr:nvSpPr>
      <xdr:spPr>
        <a:xfrm>
          <a:off x="1079500" y="955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47401</xdr:rowOff>
    </xdr:from>
    <xdr:ext cx="534377" cy="259045"/>
    <xdr:sp macro="" textlink="">
      <xdr:nvSpPr>
        <xdr:cNvPr id="147" name="テキスト ボックス 146"/>
        <xdr:cNvSpPr txBox="1"/>
      </xdr:nvSpPr>
      <xdr:spPr>
        <a:xfrm>
          <a:off x="863111" y="964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16622</xdr:rowOff>
    </xdr:from>
    <xdr:to>
      <xdr:col>24</xdr:col>
      <xdr:colOff>63500</xdr:colOff>
      <xdr:row>77</xdr:row>
      <xdr:rowOff>17993</xdr:rowOff>
    </xdr:to>
    <xdr:cxnSp macro="">
      <xdr:nvCxnSpPr>
        <xdr:cNvPr id="174" name="直線コネクタ 173"/>
        <xdr:cNvCxnSpPr/>
      </xdr:nvCxnSpPr>
      <xdr:spPr>
        <a:xfrm flipV="1">
          <a:off x="3797300" y="13046822"/>
          <a:ext cx="838200" cy="17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23801</xdr:rowOff>
    </xdr:from>
    <xdr:ext cx="469744" cy="259045"/>
    <xdr:sp macro="" textlink="">
      <xdr:nvSpPr>
        <xdr:cNvPr id="175" name="維持補修費平均値テキスト"/>
        <xdr:cNvSpPr txBox="1"/>
      </xdr:nvSpPr>
      <xdr:spPr>
        <a:xfrm>
          <a:off x="4686300" y="1305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17993</xdr:rowOff>
    </xdr:from>
    <xdr:to>
      <xdr:col>19</xdr:col>
      <xdr:colOff>177800</xdr:colOff>
      <xdr:row>77</xdr:row>
      <xdr:rowOff>38933</xdr:rowOff>
    </xdr:to>
    <xdr:cxnSp macro="">
      <xdr:nvCxnSpPr>
        <xdr:cNvPr id="177" name="直線コネクタ 176"/>
        <xdr:cNvCxnSpPr/>
      </xdr:nvCxnSpPr>
      <xdr:spPr>
        <a:xfrm flipV="1">
          <a:off x="2908300" y="13219643"/>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31801</xdr:rowOff>
    </xdr:from>
    <xdr:to>
      <xdr:col>15</xdr:col>
      <xdr:colOff>50800</xdr:colOff>
      <xdr:row>77</xdr:row>
      <xdr:rowOff>38933</xdr:rowOff>
    </xdr:to>
    <xdr:cxnSp macro="">
      <xdr:nvCxnSpPr>
        <xdr:cNvPr id="180" name="直線コネクタ 179"/>
        <xdr:cNvCxnSpPr/>
      </xdr:nvCxnSpPr>
      <xdr:spPr>
        <a:xfrm>
          <a:off x="2019300" y="13233451"/>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31801</xdr:rowOff>
    </xdr:from>
    <xdr:to>
      <xdr:col>10</xdr:col>
      <xdr:colOff>114300</xdr:colOff>
      <xdr:row>77</xdr:row>
      <xdr:rowOff>65816</xdr:rowOff>
    </xdr:to>
    <xdr:cxnSp macro="">
      <xdr:nvCxnSpPr>
        <xdr:cNvPr id="183" name="直線コネクタ 182"/>
        <xdr:cNvCxnSpPr/>
      </xdr:nvCxnSpPr>
      <xdr:spPr>
        <a:xfrm flipV="1">
          <a:off x="1130300" y="13233451"/>
          <a:ext cx="8890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137271</xdr:rowOff>
    </xdr:from>
    <xdr:to>
      <xdr:col>24</xdr:col>
      <xdr:colOff>114300</xdr:colOff>
      <xdr:row>76</xdr:row>
      <xdr:rowOff>67422</xdr:rowOff>
    </xdr:to>
    <xdr:sp macro="" textlink="">
      <xdr:nvSpPr>
        <xdr:cNvPr id="193" name="楕円 192"/>
        <xdr:cNvSpPr/>
      </xdr:nvSpPr>
      <xdr:spPr>
        <a:xfrm>
          <a:off x="4584700" y="129960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160148</xdr:rowOff>
    </xdr:from>
    <xdr:ext cx="469744" cy="259045"/>
    <xdr:sp macro="" textlink="">
      <xdr:nvSpPr>
        <xdr:cNvPr id="194" name="維持補修費該当値テキスト"/>
        <xdr:cNvSpPr txBox="1"/>
      </xdr:nvSpPr>
      <xdr:spPr>
        <a:xfrm>
          <a:off x="4686300" y="1284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138643</xdr:rowOff>
    </xdr:from>
    <xdr:to>
      <xdr:col>20</xdr:col>
      <xdr:colOff>38100</xdr:colOff>
      <xdr:row>77</xdr:row>
      <xdr:rowOff>68793</xdr:rowOff>
    </xdr:to>
    <xdr:sp macro="" textlink="">
      <xdr:nvSpPr>
        <xdr:cNvPr id="195" name="楕円 194"/>
        <xdr:cNvSpPr/>
      </xdr:nvSpPr>
      <xdr:spPr>
        <a:xfrm>
          <a:off x="3746500" y="131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59920</xdr:rowOff>
    </xdr:from>
    <xdr:ext cx="469744" cy="259045"/>
    <xdr:sp macro="" textlink="">
      <xdr:nvSpPr>
        <xdr:cNvPr id="196" name="テキスト ボックス 195"/>
        <xdr:cNvSpPr txBox="1"/>
      </xdr:nvSpPr>
      <xdr:spPr>
        <a:xfrm>
          <a:off x="3562428" y="1326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159583</xdr:rowOff>
    </xdr:from>
    <xdr:to>
      <xdr:col>15</xdr:col>
      <xdr:colOff>101600</xdr:colOff>
      <xdr:row>77</xdr:row>
      <xdr:rowOff>89733</xdr:rowOff>
    </xdr:to>
    <xdr:sp macro="" textlink="">
      <xdr:nvSpPr>
        <xdr:cNvPr id="197" name="楕円 196"/>
        <xdr:cNvSpPr/>
      </xdr:nvSpPr>
      <xdr:spPr>
        <a:xfrm>
          <a:off x="2857500" y="131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80860</xdr:rowOff>
    </xdr:from>
    <xdr:ext cx="469744" cy="259045"/>
    <xdr:sp macro="" textlink="">
      <xdr:nvSpPr>
        <xdr:cNvPr id="198" name="テキスト ボックス 197"/>
        <xdr:cNvSpPr txBox="1"/>
      </xdr:nvSpPr>
      <xdr:spPr>
        <a:xfrm>
          <a:off x="2673428" y="1328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152451</xdr:rowOff>
    </xdr:from>
    <xdr:to>
      <xdr:col>10</xdr:col>
      <xdr:colOff>165100</xdr:colOff>
      <xdr:row>77</xdr:row>
      <xdr:rowOff>82601</xdr:rowOff>
    </xdr:to>
    <xdr:sp macro="" textlink="">
      <xdr:nvSpPr>
        <xdr:cNvPr id="199" name="楕円 198"/>
        <xdr:cNvSpPr/>
      </xdr:nvSpPr>
      <xdr:spPr>
        <a:xfrm>
          <a:off x="1968500" y="1318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73728</xdr:rowOff>
    </xdr:from>
    <xdr:ext cx="469744" cy="259045"/>
    <xdr:sp macro="" textlink="">
      <xdr:nvSpPr>
        <xdr:cNvPr id="200" name="テキスト ボックス 199"/>
        <xdr:cNvSpPr txBox="1"/>
      </xdr:nvSpPr>
      <xdr:spPr>
        <a:xfrm>
          <a:off x="1784428" y="1327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15016</xdr:rowOff>
    </xdr:from>
    <xdr:to>
      <xdr:col>6</xdr:col>
      <xdr:colOff>38100</xdr:colOff>
      <xdr:row>77</xdr:row>
      <xdr:rowOff>116616</xdr:rowOff>
    </xdr:to>
    <xdr:sp macro="" textlink="">
      <xdr:nvSpPr>
        <xdr:cNvPr id="201" name="楕円 200"/>
        <xdr:cNvSpPr/>
      </xdr:nvSpPr>
      <xdr:spPr>
        <a:xfrm>
          <a:off x="1079500" y="132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107743</xdr:rowOff>
    </xdr:from>
    <xdr:ext cx="469744" cy="259045"/>
    <xdr:sp macro="" textlink="">
      <xdr:nvSpPr>
        <xdr:cNvPr id="202" name="テキスト ボックス 201"/>
        <xdr:cNvSpPr txBox="1"/>
      </xdr:nvSpPr>
      <xdr:spPr>
        <a:xfrm>
          <a:off x="895428" y="133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81508</xdr:rowOff>
    </xdr:from>
    <xdr:to>
      <xdr:col>24</xdr:col>
      <xdr:colOff>63500</xdr:colOff>
      <xdr:row>96</xdr:row>
      <xdr:rowOff>114669</xdr:rowOff>
    </xdr:to>
    <xdr:cxnSp macro="">
      <xdr:nvCxnSpPr>
        <xdr:cNvPr id="232" name="直線コネクタ 231"/>
        <xdr:cNvCxnSpPr/>
      </xdr:nvCxnSpPr>
      <xdr:spPr>
        <a:xfrm flipV="1">
          <a:off x="3797300" y="16540708"/>
          <a:ext cx="838200" cy="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114669</xdr:rowOff>
    </xdr:from>
    <xdr:to>
      <xdr:col>19</xdr:col>
      <xdr:colOff>177800</xdr:colOff>
      <xdr:row>96</xdr:row>
      <xdr:rowOff>151664</xdr:rowOff>
    </xdr:to>
    <xdr:cxnSp macro="">
      <xdr:nvCxnSpPr>
        <xdr:cNvPr id="235" name="直線コネクタ 234"/>
        <xdr:cNvCxnSpPr/>
      </xdr:nvCxnSpPr>
      <xdr:spPr>
        <a:xfrm flipV="1">
          <a:off x="2908300" y="16573869"/>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151664</xdr:rowOff>
    </xdr:from>
    <xdr:to>
      <xdr:col>15</xdr:col>
      <xdr:colOff>50800</xdr:colOff>
      <xdr:row>97</xdr:row>
      <xdr:rowOff>12433</xdr:rowOff>
    </xdr:to>
    <xdr:cxnSp macro="">
      <xdr:nvCxnSpPr>
        <xdr:cNvPr id="238" name="直線コネクタ 237"/>
        <xdr:cNvCxnSpPr/>
      </xdr:nvCxnSpPr>
      <xdr:spPr>
        <a:xfrm flipV="1">
          <a:off x="2019300" y="16610864"/>
          <a:ext cx="889000" cy="3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12433</xdr:rowOff>
    </xdr:from>
    <xdr:to>
      <xdr:col>10</xdr:col>
      <xdr:colOff>114300</xdr:colOff>
      <xdr:row>97</xdr:row>
      <xdr:rowOff>82169</xdr:rowOff>
    </xdr:to>
    <xdr:cxnSp macro="">
      <xdr:nvCxnSpPr>
        <xdr:cNvPr id="241" name="直線コネクタ 240"/>
        <xdr:cNvCxnSpPr/>
      </xdr:nvCxnSpPr>
      <xdr:spPr>
        <a:xfrm flipV="1">
          <a:off x="1130300" y="16643083"/>
          <a:ext cx="889000" cy="6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30708</xdr:rowOff>
    </xdr:from>
    <xdr:to>
      <xdr:col>24</xdr:col>
      <xdr:colOff>114300</xdr:colOff>
      <xdr:row>96</xdr:row>
      <xdr:rowOff>132308</xdr:rowOff>
    </xdr:to>
    <xdr:sp macro="" textlink="">
      <xdr:nvSpPr>
        <xdr:cNvPr id="251" name="楕円 250"/>
        <xdr:cNvSpPr/>
      </xdr:nvSpPr>
      <xdr:spPr>
        <a:xfrm>
          <a:off x="4584700" y="164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9135</xdr:rowOff>
    </xdr:from>
    <xdr:ext cx="534377" cy="259045"/>
    <xdr:sp macro="" textlink="">
      <xdr:nvSpPr>
        <xdr:cNvPr id="252" name="扶助費該当値テキスト"/>
        <xdr:cNvSpPr txBox="1"/>
      </xdr:nvSpPr>
      <xdr:spPr>
        <a:xfrm>
          <a:off x="4686300" y="164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63869</xdr:rowOff>
    </xdr:from>
    <xdr:to>
      <xdr:col>20</xdr:col>
      <xdr:colOff>38100</xdr:colOff>
      <xdr:row>96</xdr:row>
      <xdr:rowOff>165469</xdr:rowOff>
    </xdr:to>
    <xdr:sp macro="" textlink="">
      <xdr:nvSpPr>
        <xdr:cNvPr id="253" name="楕円 252"/>
        <xdr:cNvSpPr/>
      </xdr:nvSpPr>
      <xdr:spPr>
        <a:xfrm>
          <a:off x="3746500" y="165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156596</xdr:rowOff>
    </xdr:from>
    <xdr:ext cx="534377" cy="259045"/>
    <xdr:sp macro="" textlink="">
      <xdr:nvSpPr>
        <xdr:cNvPr id="254" name="テキスト ボックス 253"/>
        <xdr:cNvSpPr txBox="1"/>
      </xdr:nvSpPr>
      <xdr:spPr>
        <a:xfrm>
          <a:off x="3530111" y="166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100864</xdr:rowOff>
    </xdr:from>
    <xdr:to>
      <xdr:col>15</xdr:col>
      <xdr:colOff>101600</xdr:colOff>
      <xdr:row>97</xdr:row>
      <xdr:rowOff>31014</xdr:rowOff>
    </xdr:to>
    <xdr:sp macro="" textlink="">
      <xdr:nvSpPr>
        <xdr:cNvPr id="255" name="楕円 254"/>
        <xdr:cNvSpPr/>
      </xdr:nvSpPr>
      <xdr:spPr>
        <a:xfrm>
          <a:off x="2857500" y="165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22141</xdr:rowOff>
    </xdr:from>
    <xdr:ext cx="534377" cy="259045"/>
    <xdr:sp macro="" textlink="">
      <xdr:nvSpPr>
        <xdr:cNvPr id="256" name="テキスト ボックス 255"/>
        <xdr:cNvSpPr txBox="1"/>
      </xdr:nvSpPr>
      <xdr:spPr>
        <a:xfrm>
          <a:off x="2641111" y="166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133083</xdr:rowOff>
    </xdr:from>
    <xdr:to>
      <xdr:col>10</xdr:col>
      <xdr:colOff>165100</xdr:colOff>
      <xdr:row>97</xdr:row>
      <xdr:rowOff>63233</xdr:rowOff>
    </xdr:to>
    <xdr:sp macro="" textlink="">
      <xdr:nvSpPr>
        <xdr:cNvPr id="257" name="楕円 256"/>
        <xdr:cNvSpPr/>
      </xdr:nvSpPr>
      <xdr:spPr>
        <a:xfrm>
          <a:off x="1968500" y="165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54360</xdr:rowOff>
    </xdr:from>
    <xdr:ext cx="534377" cy="259045"/>
    <xdr:sp macro="" textlink="">
      <xdr:nvSpPr>
        <xdr:cNvPr id="258" name="テキスト ボックス 257"/>
        <xdr:cNvSpPr txBox="1"/>
      </xdr:nvSpPr>
      <xdr:spPr>
        <a:xfrm>
          <a:off x="1752111" y="166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31369</xdr:rowOff>
    </xdr:from>
    <xdr:to>
      <xdr:col>6</xdr:col>
      <xdr:colOff>38100</xdr:colOff>
      <xdr:row>97</xdr:row>
      <xdr:rowOff>132969</xdr:rowOff>
    </xdr:to>
    <xdr:sp macro="" textlink="">
      <xdr:nvSpPr>
        <xdr:cNvPr id="259" name="楕円 258"/>
        <xdr:cNvSpPr/>
      </xdr:nvSpPr>
      <xdr:spPr>
        <a:xfrm>
          <a:off x="1079500" y="166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124096</xdr:rowOff>
    </xdr:from>
    <xdr:ext cx="534377" cy="259045"/>
    <xdr:sp macro="" textlink="">
      <xdr:nvSpPr>
        <xdr:cNvPr id="260" name="テキスト ボックス 259"/>
        <xdr:cNvSpPr txBox="1"/>
      </xdr:nvSpPr>
      <xdr:spPr>
        <a:xfrm>
          <a:off x="863111" y="167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27327</xdr:rowOff>
    </xdr:from>
    <xdr:to>
      <xdr:col>55</xdr:col>
      <xdr:colOff>0</xdr:colOff>
      <xdr:row>35</xdr:row>
      <xdr:rowOff>29058</xdr:rowOff>
    </xdr:to>
    <xdr:cxnSp macro="">
      <xdr:nvCxnSpPr>
        <xdr:cNvPr id="292" name="直線コネクタ 291"/>
        <xdr:cNvCxnSpPr/>
      </xdr:nvCxnSpPr>
      <xdr:spPr>
        <a:xfrm>
          <a:off x="9639300" y="6028077"/>
          <a:ext cx="8382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27327</xdr:rowOff>
    </xdr:from>
    <xdr:to>
      <xdr:col>50</xdr:col>
      <xdr:colOff>114300</xdr:colOff>
      <xdr:row>35</xdr:row>
      <xdr:rowOff>30854</xdr:rowOff>
    </xdr:to>
    <xdr:cxnSp macro="">
      <xdr:nvCxnSpPr>
        <xdr:cNvPr id="295" name="直線コネクタ 294"/>
        <xdr:cNvCxnSpPr/>
      </xdr:nvCxnSpPr>
      <xdr:spPr>
        <a:xfrm flipV="1">
          <a:off x="8750300" y="6028077"/>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20600</xdr:rowOff>
    </xdr:from>
    <xdr:to>
      <xdr:col>45</xdr:col>
      <xdr:colOff>177800</xdr:colOff>
      <xdr:row>35</xdr:row>
      <xdr:rowOff>30854</xdr:rowOff>
    </xdr:to>
    <xdr:cxnSp macro="">
      <xdr:nvCxnSpPr>
        <xdr:cNvPr id="298" name="直線コネクタ 297"/>
        <xdr:cNvCxnSpPr/>
      </xdr:nvCxnSpPr>
      <xdr:spPr>
        <a:xfrm>
          <a:off x="7861300" y="5678450"/>
          <a:ext cx="889000" cy="35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20600</xdr:rowOff>
    </xdr:from>
    <xdr:to>
      <xdr:col>41</xdr:col>
      <xdr:colOff>50800</xdr:colOff>
      <xdr:row>34</xdr:row>
      <xdr:rowOff>146591</xdr:rowOff>
    </xdr:to>
    <xdr:cxnSp macro="">
      <xdr:nvCxnSpPr>
        <xdr:cNvPr id="301" name="直線コネクタ 300"/>
        <xdr:cNvCxnSpPr/>
      </xdr:nvCxnSpPr>
      <xdr:spPr>
        <a:xfrm flipV="1">
          <a:off x="6972300" y="5678450"/>
          <a:ext cx="889000" cy="29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149708</xdr:rowOff>
    </xdr:from>
    <xdr:to>
      <xdr:col>55</xdr:col>
      <xdr:colOff>50800</xdr:colOff>
      <xdr:row>35</xdr:row>
      <xdr:rowOff>79858</xdr:rowOff>
    </xdr:to>
    <xdr:sp macro="" textlink="">
      <xdr:nvSpPr>
        <xdr:cNvPr id="311" name="楕円 310"/>
        <xdr:cNvSpPr/>
      </xdr:nvSpPr>
      <xdr:spPr>
        <a:xfrm>
          <a:off x="10426700" y="59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1135</xdr:rowOff>
    </xdr:from>
    <xdr:ext cx="534377" cy="259045"/>
    <xdr:sp macro="" textlink="">
      <xdr:nvSpPr>
        <xdr:cNvPr id="312" name="補助費等該当値テキスト"/>
        <xdr:cNvSpPr txBox="1"/>
      </xdr:nvSpPr>
      <xdr:spPr>
        <a:xfrm>
          <a:off x="10528300" y="583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147977</xdr:rowOff>
    </xdr:from>
    <xdr:to>
      <xdr:col>50</xdr:col>
      <xdr:colOff>165100</xdr:colOff>
      <xdr:row>35</xdr:row>
      <xdr:rowOff>78127</xdr:rowOff>
    </xdr:to>
    <xdr:sp macro="" textlink="">
      <xdr:nvSpPr>
        <xdr:cNvPr id="313" name="楕円 312"/>
        <xdr:cNvSpPr/>
      </xdr:nvSpPr>
      <xdr:spPr>
        <a:xfrm>
          <a:off x="9588500" y="597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94654</xdr:rowOff>
    </xdr:from>
    <xdr:ext cx="534377" cy="259045"/>
    <xdr:sp macro="" textlink="">
      <xdr:nvSpPr>
        <xdr:cNvPr id="314" name="テキスト ボックス 313"/>
        <xdr:cNvSpPr txBox="1"/>
      </xdr:nvSpPr>
      <xdr:spPr>
        <a:xfrm>
          <a:off x="9372111" y="575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151504</xdr:rowOff>
    </xdr:from>
    <xdr:to>
      <xdr:col>46</xdr:col>
      <xdr:colOff>38100</xdr:colOff>
      <xdr:row>35</xdr:row>
      <xdr:rowOff>81654</xdr:rowOff>
    </xdr:to>
    <xdr:sp macro="" textlink="">
      <xdr:nvSpPr>
        <xdr:cNvPr id="315" name="楕円 314"/>
        <xdr:cNvSpPr/>
      </xdr:nvSpPr>
      <xdr:spPr>
        <a:xfrm>
          <a:off x="8699500" y="59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98181</xdr:rowOff>
    </xdr:from>
    <xdr:ext cx="534377" cy="259045"/>
    <xdr:sp macro="" textlink="">
      <xdr:nvSpPr>
        <xdr:cNvPr id="316" name="テキスト ボックス 315"/>
        <xdr:cNvSpPr txBox="1"/>
      </xdr:nvSpPr>
      <xdr:spPr>
        <a:xfrm>
          <a:off x="8483111" y="57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141250</xdr:rowOff>
    </xdr:from>
    <xdr:to>
      <xdr:col>41</xdr:col>
      <xdr:colOff>101600</xdr:colOff>
      <xdr:row>33</xdr:row>
      <xdr:rowOff>71400</xdr:rowOff>
    </xdr:to>
    <xdr:sp macro="" textlink="">
      <xdr:nvSpPr>
        <xdr:cNvPr id="317" name="楕円 316"/>
        <xdr:cNvSpPr/>
      </xdr:nvSpPr>
      <xdr:spPr>
        <a:xfrm>
          <a:off x="7810500" y="56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87927</xdr:rowOff>
    </xdr:from>
    <xdr:ext cx="534377" cy="259045"/>
    <xdr:sp macro="" textlink="">
      <xdr:nvSpPr>
        <xdr:cNvPr id="318" name="テキスト ボックス 317"/>
        <xdr:cNvSpPr txBox="1"/>
      </xdr:nvSpPr>
      <xdr:spPr>
        <a:xfrm>
          <a:off x="7594111" y="54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95791</xdr:rowOff>
    </xdr:from>
    <xdr:to>
      <xdr:col>36</xdr:col>
      <xdr:colOff>165100</xdr:colOff>
      <xdr:row>35</xdr:row>
      <xdr:rowOff>25941</xdr:rowOff>
    </xdr:to>
    <xdr:sp macro="" textlink="">
      <xdr:nvSpPr>
        <xdr:cNvPr id="319" name="楕円 318"/>
        <xdr:cNvSpPr/>
      </xdr:nvSpPr>
      <xdr:spPr>
        <a:xfrm>
          <a:off x="6921500" y="592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42468</xdr:rowOff>
    </xdr:from>
    <xdr:ext cx="534377" cy="259045"/>
    <xdr:sp macro="" textlink="">
      <xdr:nvSpPr>
        <xdr:cNvPr id="320" name="テキスト ボックス 319"/>
        <xdr:cNvSpPr txBox="1"/>
      </xdr:nvSpPr>
      <xdr:spPr>
        <a:xfrm>
          <a:off x="6705111" y="570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115601</xdr:rowOff>
    </xdr:from>
    <xdr:to>
      <xdr:col>55</xdr:col>
      <xdr:colOff>0</xdr:colOff>
      <xdr:row>55</xdr:row>
      <xdr:rowOff>66796</xdr:rowOff>
    </xdr:to>
    <xdr:cxnSp macro="">
      <xdr:nvCxnSpPr>
        <xdr:cNvPr id="350" name="直線コネクタ 349"/>
        <xdr:cNvCxnSpPr/>
      </xdr:nvCxnSpPr>
      <xdr:spPr>
        <a:xfrm>
          <a:off x="9639300" y="9373901"/>
          <a:ext cx="838200" cy="1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115601</xdr:rowOff>
    </xdr:from>
    <xdr:to>
      <xdr:col>50</xdr:col>
      <xdr:colOff>114300</xdr:colOff>
      <xdr:row>55</xdr:row>
      <xdr:rowOff>150768</xdr:rowOff>
    </xdr:to>
    <xdr:cxnSp macro="">
      <xdr:nvCxnSpPr>
        <xdr:cNvPr id="353" name="直線コネクタ 352"/>
        <xdr:cNvCxnSpPr/>
      </xdr:nvCxnSpPr>
      <xdr:spPr>
        <a:xfrm flipV="1">
          <a:off x="8750300" y="9373901"/>
          <a:ext cx="889000" cy="20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11627</xdr:rowOff>
    </xdr:from>
    <xdr:to>
      <xdr:col>45</xdr:col>
      <xdr:colOff>177800</xdr:colOff>
      <xdr:row>55</xdr:row>
      <xdr:rowOff>150768</xdr:rowOff>
    </xdr:to>
    <xdr:cxnSp macro="">
      <xdr:nvCxnSpPr>
        <xdr:cNvPr id="356" name="直線コネクタ 355"/>
        <xdr:cNvCxnSpPr/>
      </xdr:nvCxnSpPr>
      <xdr:spPr>
        <a:xfrm>
          <a:off x="7861300" y="9441377"/>
          <a:ext cx="889000" cy="1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11627</xdr:rowOff>
    </xdr:from>
    <xdr:to>
      <xdr:col>41</xdr:col>
      <xdr:colOff>50800</xdr:colOff>
      <xdr:row>55</xdr:row>
      <xdr:rowOff>88741</xdr:rowOff>
    </xdr:to>
    <xdr:cxnSp macro="">
      <xdr:nvCxnSpPr>
        <xdr:cNvPr id="359" name="直線コネクタ 358"/>
        <xdr:cNvCxnSpPr/>
      </xdr:nvCxnSpPr>
      <xdr:spPr>
        <a:xfrm flipV="1">
          <a:off x="6972300" y="9441377"/>
          <a:ext cx="889000" cy="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169949</xdr:rowOff>
    </xdr:from>
    <xdr:ext cx="534377" cy="259045"/>
    <xdr:sp macro="" textlink="">
      <xdr:nvSpPr>
        <xdr:cNvPr id="361" name="テキスト ボックス 360"/>
        <xdr:cNvSpPr txBox="1"/>
      </xdr:nvSpPr>
      <xdr:spPr>
        <a:xfrm>
          <a:off x="7594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73480</xdr:rowOff>
    </xdr:from>
    <xdr:ext cx="534377" cy="259045"/>
    <xdr:sp macro="" textlink="">
      <xdr:nvSpPr>
        <xdr:cNvPr id="363" name="テキスト ボックス 362"/>
        <xdr:cNvSpPr txBox="1"/>
      </xdr:nvSpPr>
      <xdr:spPr>
        <a:xfrm>
          <a:off x="6705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15996</xdr:rowOff>
    </xdr:from>
    <xdr:to>
      <xdr:col>55</xdr:col>
      <xdr:colOff>50800</xdr:colOff>
      <xdr:row>55</xdr:row>
      <xdr:rowOff>117596</xdr:rowOff>
    </xdr:to>
    <xdr:sp macro="" textlink="">
      <xdr:nvSpPr>
        <xdr:cNvPr id="369" name="楕円 368"/>
        <xdr:cNvSpPr/>
      </xdr:nvSpPr>
      <xdr:spPr>
        <a:xfrm>
          <a:off x="10426700" y="944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38873</xdr:rowOff>
    </xdr:from>
    <xdr:ext cx="534377" cy="259045"/>
    <xdr:sp macro="" textlink="">
      <xdr:nvSpPr>
        <xdr:cNvPr id="370" name="普通建設事業費該当値テキスト"/>
        <xdr:cNvSpPr txBox="1"/>
      </xdr:nvSpPr>
      <xdr:spPr>
        <a:xfrm>
          <a:off x="10528300" y="929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64801</xdr:rowOff>
    </xdr:from>
    <xdr:to>
      <xdr:col>50</xdr:col>
      <xdr:colOff>165100</xdr:colOff>
      <xdr:row>54</xdr:row>
      <xdr:rowOff>166401</xdr:rowOff>
    </xdr:to>
    <xdr:sp macro="" textlink="">
      <xdr:nvSpPr>
        <xdr:cNvPr id="371" name="楕円 370"/>
        <xdr:cNvSpPr/>
      </xdr:nvSpPr>
      <xdr:spPr>
        <a:xfrm>
          <a:off x="9588500" y="932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11478</xdr:rowOff>
    </xdr:from>
    <xdr:ext cx="534377" cy="259045"/>
    <xdr:sp macro="" textlink="">
      <xdr:nvSpPr>
        <xdr:cNvPr id="372" name="テキスト ボックス 371"/>
        <xdr:cNvSpPr txBox="1"/>
      </xdr:nvSpPr>
      <xdr:spPr>
        <a:xfrm>
          <a:off x="9372111" y="909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99968</xdr:rowOff>
    </xdr:from>
    <xdr:to>
      <xdr:col>46</xdr:col>
      <xdr:colOff>38100</xdr:colOff>
      <xdr:row>56</xdr:row>
      <xdr:rowOff>30118</xdr:rowOff>
    </xdr:to>
    <xdr:sp macro="" textlink="">
      <xdr:nvSpPr>
        <xdr:cNvPr id="373" name="楕円 372"/>
        <xdr:cNvSpPr/>
      </xdr:nvSpPr>
      <xdr:spPr>
        <a:xfrm>
          <a:off x="8699500" y="95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21245</xdr:rowOff>
    </xdr:from>
    <xdr:ext cx="534377" cy="259045"/>
    <xdr:sp macro="" textlink="">
      <xdr:nvSpPr>
        <xdr:cNvPr id="374" name="テキスト ボックス 373"/>
        <xdr:cNvSpPr txBox="1"/>
      </xdr:nvSpPr>
      <xdr:spPr>
        <a:xfrm>
          <a:off x="8483111" y="96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132277</xdr:rowOff>
    </xdr:from>
    <xdr:to>
      <xdr:col>41</xdr:col>
      <xdr:colOff>101600</xdr:colOff>
      <xdr:row>55</xdr:row>
      <xdr:rowOff>62427</xdr:rowOff>
    </xdr:to>
    <xdr:sp macro="" textlink="">
      <xdr:nvSpPr>
        <xdr:cNvPr id="375" name="楕円 374"/>
        <xdr:cNvSpPr/>
      </xdr:nvSpPr>
      <xdr:spPr>
        <a:xfrm>
          <a:off x="7810500" y="93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78954</xdr:rowOff>
    </xdr:from>
    <xdr:ext cx="534377" cy="259045"/>
    <xdr:sp macro="" textlink="">
      <xdr:nvSpPr>
        <xdr:cNvPr id="376" name="テキスト ボックス 375"/>
        <xdr:cNvSpPr txBox="1"/>
      </xdr:nvSpPr>
      <xdr:spPr>
        <a:xfrm>
          <a:off x="7594111" y="916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37941</xdr:rowOff>
    </xdr:from>
    <xdr:to>
      <xdr:col>36</xdr:col>
      <xdr:colOff>165100</xdr:colOff>
      <xdr:row>55</xdr:row>
      <xdr:rowOff>139541</xdr:rowOff>
    </xdr:to>
    <xdr:sp macro="" textlink="">
      <xdr:nvSpPr>
        <xdr:cNvPr id="377" name="楕円 376"/>
        <xdr:cNvSpPr/>
      </xdr:nvSpPr>
      <xdr:spPr>
        <a:xfrm>
          <a:off x="6921500" y="94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156068</xdr:rowOff>
    </xdr:from>
    <xdr:ext cx="534377" cy="259045"/>
    <xdr:sp macro="" textlink="">
      <xdr:nvSpPr>
        <xdr:cNvPr id="378" name="テキスト ボックス 377"/>
        <xdr:cNvSpPr txBox="1"/>
      </xdr:nvSpPr>
      <xdr:spPr>
        <a:xfrm>
          <a:off x="6705111" y="924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48718</xdr:rowOff>
    </xdr:from>
    <xdr:to>
      <xdr:col>55</xdr:col>
      <xdr:colOff>0</xdr:colOff>
      <xdr:row>77</xdr:row>
      <xdr:rowOff>25972</xdr:rowOff>
    </xdr:to>
    <xdr:cxnSp macro="">
      <xdr:nvCxnSpPr>
        <xdr:cNvPr id="407" name="直線コネクタ 406"/>
        <xdr:cNvCxnSpPr/>
      </xdr:nvCxnSpPr>
      <xdr:spPr>
        <a:xfrm>
          <a:off x="9639300" y="13078918"/>
          <a:ext cx="838200" cy="1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122593</xdr:rowOff>
    </xdr:from>
    <xdr:to>
      <xdr:col>50</xdr:col>
      <xdr:colOff>114300</xdr:colOff>
      <xdr:row>76</xdr:row>
      <xdr:rowOff>48718</xdr:rowOff>
    </xdr:to>
    <xdr:cxnSp macro="">
      <xdr:nvCxnSpPr>
        <xdr:cNvPr id="410" name="直線コネクタ 409"/>
        <xdr:cNvCxnSpPr/>
      </xdr:nvCxnSpPr>
      <xdr:spPr>
        <a:xfrm>
          <a:off x="8750300" y="12809893"/>
          <a:ext cx="889000" cy="26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110417</xdr:rowOff>
    </xdr:from>
    <xdr:ext cx="534377" cy="259045"/>
    <xdr:sp macro="" textlink="">
      <xdr:nvSpPr>
        <xdr:cNvPr id="412" name="テキスト ボックス 411"/>
        <xdr:cNvSpPr txBox="1"/>
      </xdr:nvSpPr>
      <xdr:spPr>
        <a:xfrm>
          <a:off x="9372111" y="131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78740</xdr:rowOff>
    </xdr:from>
    <xdr:to>
      <xdr:col>45</xdr:col>
      <xdr:colOff>177800</xdr:colOff>
      <xdr:row>74</xdr:row>
      <xdr:rowOff>122593</xdr:rowOff>
    </xdr:to>
    <xdr:cxnSp macro="">
      <xdr:nvCxnSpPr>
        <xdr:cNvPr id="413" name="直線コネクタ 412"/>
        <xdr:cNvCxnSpPr/>
      </xdr:nvCxnSpPr>
      <xdr:spPr>
        <a:xfrm>
          <a:off x="7861300" y="12766040"/>
          <a:ext cx="8890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83900</xdr:rowOff>
    </xdr:from>
    <xdr:ext cx="534377" cy="259045"/>
    <xdr:sp macro="" textlink="">
      <xdr:nvSpPr>
        <xdr:cNvPr id="415" name="テキスト ボックス 414"/>
        <xdr:cNvSpPr txBox="1"/>
      </xdr:nvSpPr>
      <xdr:spPr>
        <a:xfrm>
          <a:off x="8483111" y="129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50068</xdr:rowOff>
    </xdr:from>
    <xdr:ext cx="534377" cy="259045"/>
    <xdr:sp macro="" textlink="">
      <xdr:nvSpPr>
        <xdr:cNvPr id="417" name="テキスト ボックス 416"/>
        <xdr:cNvSpPr txBox="1"/>
      </xdr:nvSpPr>
      <xdr:spPr>
        <a:xfrm>
          <a:off x="7594111" y="129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146622</xdr:rowOff>
    </xdr:from>
    <xdr:to>
      <xdr:col>55</xdr:col>
      <xdr:colOff>50800</xdr:colOff>
      <xdr:row>77</xdr:row>
      <xdr:rowOff>76772</xdr:rowOff>
    </xdr:to>
    <xdr:sp macro="" textlink="">
      <xdr:nvSpPr>
        <xdr:cNvPr id="423" name="楕円 422"/>
        <xdr:cNvSpPr/>
      </xdr:nvSpPr>
      <xdr:spPr>
        <a:xfrm>
          <a:off x="10426700" y="131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125049</xdr:rowOff>
    </xdr:from>
    <xdr:ext cx="469744" cy="259045"/>
    <xdr:sp macro="" textlink="">
      <xdr:nvSpPr>
        <xdr:cNvPr id="424" name="普通建設事業費 （ うち新規整備　）該当値テキスト"/>
        <xdr:cNvSpPr txBox="1"/>
      </xdr:nvSpPr>
      <xdr:spPr>
        <a:xfrm>
          <a:off x="10528300" y="1315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169368</xdr:rowOff>
    </xdr:from>
    <xdr:to>
      <xdr:col>50</xdr:col>
      <xdr:colOff>165100</xdr:colOff>
      <xdr:row>76</xdr:row>
      <xdr:rowOff>99518</xdr:rowOff>
    </xdr:to>
    <xdr:sp macro="" textlink="">
      <xdr:nvSpPr>
        <xdr:cNvPr id="425" name="楕円 424"/>
        <xdr:cNvSpPr/>
      </xdr:nvSpPr>
      <xdr:spPr>
        <a:xfrm>
          <a:off x="9588500" y="13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116044</xdr:rowOff>
    </xdr:from>
    <xdr:ext cx="534377" cy="259045"/>
    <xdr:sp macro="" textlink="">
      <xdr:nvSpPr>
        <xdr:cNvPr id="426" name="テキスト ボックス 425"/>
        <xdr:cNvSpPr txBox="1"/>
      </xdr:nvSpPr>
      <xdr:spPr>
        <a:xfrm>
          <a:off x="9372111" y="128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71793</xdr:rowOff>
    </xdr:from>
    <xdr:to>
      <xdr:col>46</xdr:col>
      <xdr:colOff>38100</xdr:colOff>
      <xdr:row>75</xdr:row>
      <xdr:rowOff>1943</xdr:rowOff>
    </xdr:to>
    <xdr:sp macro="" textlink="">
      <xdr:nvSpPr>
        <xdr:cNvPr id="427" name="楕円 426"/>
        <xdr:cNvSpPr/>
      </xdr:nvSpPr>
      <xdr:spPr>
        <a:xfrm>
          <a:off x="8699500" y="127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18470</xdr:rowOff>
    </xdr:from>
    <xdr:ext cx="534377" cy="259045"/>
    <xdr:sp macro="" textlink="">
      <xdr:nvSpPr>
        <xdr:cNvPr id="428" name="テキスト ボックス 427"/>
        <xdr:cNvSpPr txBox="1"/>
      </xdr:nvSpPr>
      <xdr:spPr>
        <a:xfrm>
          <a:off x="8483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27940</xdr:rowOff>
    </xdr:from>
    <xdr:to>
      <xdr:col>41</xdr:col>
      <xdr:colOff>101600</xdr:colOff>
      <xdr:row>74</xdr:row>
      <xdr:rowOff>129540</xdr:rowOff>
    </xdr:to>
    <xdr:sp macro="" textlink="">
      <xdr:nvSpPr>
        <xdr:cNvPr id="429" name="楕円 428"/>
        <xdr:cNvSpPr/>
      </xdr:nvSpPr>
      <xdr:spPr>
        <a:xfrm>
          <a:off x="7810500" y="127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146067</xdr:rowOff>
    </xdr:from>
    <xdr:ext cx="534377" cy="259045"/>
    <xdr:sp macro="" textlink="">
      <xdr:nvSpPr>
        <xdr:cNvPr id="430" name="テキスト ボックス 429"/>
        <xdr:cNvSpPr txBox="1"/>
      </xdr:nvSpPr>
      <xdr:spPr>
        <a:xfrm>
          <a:off x="7594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28715</xdr:rowOff>
    </xdr:from>
    <xdr:to>
      <xdr:col>55</xdr:col>
      <xdr:colOff>0</xdr:colOff>
      <xdr:row>95</xdr:row>
      <xdr:rowOff>114508</xdr:rowOff>
    </xdr:to>
    <xdr:cxnSp macro="">
      <xdr:nvCxnSpPr>
        <xdr:cNvPr id="457" name="直線コネクタ 456"/>
        <xdr:cNvCxnSpPr/>
      </xdr:nvCxnSpPr>
      <xdr:spPr>
        <a:xfrm>
          <a:off x="9639300" y="16316465"/>
          <a:ext cx="838200" cy="8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28715</xdr:rowOff>
    </xdr:from>
    <xdr:to>
      <xdr:col>50</xdr:col>
      <xdr:colOff>114300</xdr:colOff>
      <xdr:row>97</xdr:row>
      <xdr:rowOff>109891</xdr:rowOff>
    </xdr:to>
    <xdr:cxnSp macro="">
      <xdr:nvCxnSpPr>
        <xdr:cNvPr id="460" name="直線コネクタ 459"/>
        <xdr:cNvCxnSpPr/>
      </xdr:nvCxnSpPr>
      <xdr:spPr>
        <a:xfrm flipV="1">
          <a:off x="8750300" y="16316465"/>
          <a:ext cx="889000" cy="42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123332</xdr:rowOff>
    </xdr:from>
    <xdr:to>
      <xdr:col>45</xdr:col>
      <xdr:colOff>177800</xdr:colOff>
      <xdr:row>97</xdr:row>
      <xdr:rowOff>109891</xdr:rowOff>
    </xdr:to>
    <xdr:cxnSp macro="">
      <xdr:nvCxnSpPr>
        <xdr:cNvPr id="463" name="直線コネクタ 462"/>
        <xdr:cNvCxnSpPr/>
      </xdr:nvCxnSpPr>
      <xdr:spPr>
        <a:xfrm>
          <a:off x="7861300" y="16582532"/>
          <a:ext cx="889000" cy="15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63708</xdr:rowOff>
    </xdr:from>
    <xdr:to>
      <xdr:col>55</xdr:col>
      <xdr:colOff>50800</xdr:colOff>
      <xdr:row>95</xdr:row>
      <xdr:rowOff>165308</xdr:rowOff>
    </xdr:to>
    <xdr:sp macro="" textlink="">
      <xdr:nvSpPr>
        <xdr:cNvPr id="473" name="楕円 472"/>
        <xdr:cNvSpPr/>
      </xdr:nvSpPr>
      <xdr:spPr>
        <a:xfrm>
          <a:off x="10426700" y="1635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42135</xdr:rowOff>
    </xdr:from>
    <xdr:ext cx="534377" cy="259045"/>
    <xdr:sp macro="" textlink="">
      <xdr:nvSpPr>
        <xdr:cNvPr id="474" name="普通建設事業費 （ うち更新整備　）該当値テキスト"/>
        <xdr:cNvSpPr txBox="1"/>
      </xdr:nvSpPr>
      <xdr:spPr>
        <a:xfrm>
          <a:off x="10528300" y="1632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149365</xdr:rowOff>
    </xdr:from>
    <xdr:to>
      <xdr:col>50</xdr:col>
      <xdr:colOff>165100</xdr:colOff>
      <xdr:row>95</xdr:row>
      <xdr:rowOff>79515</xdr:rowOff>
    </xdr:to>
    <xdr:sp macro="" textlink="">
      <xdr:nvSpPr>
        <xdr:cNvPr id="475" name="楕円 474"/>
        <xdr:cNvSpPr/>
      </xdr:nvSpPr>
      <xdr:spPr>
        <a:xfrm>
          <a:off x="9588500" y="162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96042</xdr:rowOff>
    </xdr:from>
    <xdr:ext cx="534377" cy="259045"/>
    <xdr:sp macro="" textlink="">
      <xdr:nvSpPr>
        <xdr:cNvPr id="476" name="テキスト ボックス 475"/>
        <xdr:cNvSpPr txBox="1"/>
      </xdr:nvSpPr>
      <xdr:spPr>
        <a:xfrm>
          <a:off x="9372111" y="160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59091</xdr:rowOff>
    </xdr:from>
    <xdr:to>
      <xdr:col>46</xdr:col>
      <xdr:colOff>38100</xdr:colOff>
      <xdr:row>97</xdr:row>
      <xdr:rowOff>160691</xdr:rowOff>
    </xdr:to>
    <xdr:sp macro="" textlink="">
      <xdr:nvSpPr>
        <xdr:cNvPr id="477" name="楕円 476"/>
        <xdr:cNvSpPr/>
      </xdr:nvSpPr>
      <xdr:spPr>
        <a:xfrm>
          <a:off x="8699500" y="166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151818</xdr:rowOff>
    </xdr:from>
    <xdr:ext cx="469744" cy="259045"/>
    <xdr:sp macro="" textlink="">
      <xdr:nvSpPr>
        <xdr:cNvPr id="478" name="テキスト ボックス 477"/>
        <xdr:cNvSpPr txBox="1"/>
      </xdr:nvSpPr>
      <xdr:spPr>
        <a:xfrm>
          <a:off x="8515428" y="1678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72532</xdr:rowOff>
    </xdr:from>
    <xdr:to>
      <xdr:col>41</xdr:col>
      <xdr:colOff>101600</xdr:colOff>
      <xdr:row>97</xdr:row>
      <xdr:rowOff>2682</xdr:rowOff>
    </xdr:to>
    <xdr:sp macro="" textlink="">
      <xdr:nvSpPr>
        <xdr:cNvPr id="479" name="楕円 478"/>
        <xdr:cNvSpPr/>
      </xdr:nvSpPr>
      <xdr:spPr>
        <a:xfrm>
          <a:off x="7810500" y="165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165259</xdr:rowOff>
    </xdr:from>
    <xdr:ext cx="534377" cy="259045"/>
    <xdr:sp macro="" textlink="">
      <xdr:nvSpPr>
        <xdr:cNvPr id="480" name="テキスト ボックス 479"/>
        <xdr:cNvSpPr txBox="1"/>
      </xdr:nvSpPr>
      <xdr:spPr>
        <a:xfrm>
          <a:off x="7594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92118</xdr:rowOff>
    </xdr:from>
    <xdr:to>
      <xdr:col>85</xdr:col>
      <xdr:colOff>127000</xdr:colOff>
      <xdr:row>39</xdr:row>
      <xdr:rowOff>96103</xdr:rowOff>
    </xdr:to>
    <xdr:cxnSp macro="">
      <xdr:nvCxnSpPr>
        <xdr:cNvPr id="511" name="直線コネクタ 510"/>
        <xdr:cNvCxnSpPr/>
      </xdr:nvCxnSpPr>
      <xdr:spPr>
        <a:xfrm flipV="1">
          <a:off x="15481300" y="6778668"/>
          <a:ext cx="8382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96103</xdr:rowOff>
    </xdr:from>
    <xdr:to>
      <xdr:col>81</xdr:col>
      <xdr:colOff>50800</xdr:colOff>
      <xdr:row>39</xdr:row>
      <xdr:rowOff>98520</xdr:rowOff>
    </xdr:to>
    <xdr:cxnSp macro="">
      <xdr:nvCxnSpPr>
        <xdr:cNvPr id="514" name="直線コネクタ 513"/>
        <xdr:cNvCxnSpPr/>
      </xdr:nvCxnSpPr>
      <xdr:spPr>
        <a:xfrm flipV="1">
          <a:off x="14592300" y="6782653"/>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94731</xdr:rowOff>
    </xdr:from>
    <xdr:to>
      <xdr:col>76</xdr:col>
      <xdr:colOff>114300</xdr:colOff>
      <xdr:row>39</xdr:row>
      <xdr:rowOff>98520</xdr:rowOff>
    </xdr:to>
    <xdr:cxnSp macro="">
      <xdr:nvCxnSpPr>
        <xdr:cNvPr id="517" name="直線コネクタ 516"/>
        <xdr:cNvCxnSpPr/>
      </xdr:nvCxnSpPr>
      <xdr:spPr>
        <a:xfrm>
          <a:off x="13703300" y="6781281"/>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94731</xdr:rowOff>
    </xdr:from>
    <xdr:to>
      <xdr:col>71</xdr:col>
      <xdr:colOff>177800</xdr:colOff>
      <xdr:row>39</xdr:row>
      <xdr:rowOff>98095</xdr:rowOff>
    </xdr:to>
    <xdr:cxnSp macro="">
      <xdr:nvCxnSpPr>
        <xdr:cNvPr id="520" name="直線コネクタ 519"/>
        <xdr:cNvCxnSpPr/>
      </xdr:nvCxnSpPr>
      <xdr:spPr>
        <a:xfrm flipV="1">
          <a:off x="12814300" y="6781281"/>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41318</xdr:rowOff>
    </xdr:from>
    <xdr:to>
      <xdr:col>85</xdr:col>
      <xdr:colOff>177800</xdr:colOff>
      <xdr:row>39</xdr:row>
      <xdr:rowOff>142918</xdr:rowOff>
    </xdr:to>
    <xdr:sp macro="" textlink="">
      <xdr:nvSpPr>
        <xdr:cNvPr id="530" name="楕円 529"/>
        <xdr:cNvSpPr/>
      </xdr:nvSpPr>
      <xdr:spPr>
        <a:xfrm>
          <a:off x="16268700" y="67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378565" cy="259045"/>
    <xdr:sp macro="" textlink="">
      <xdr:nvSpPr>
        <xdr:cNvPr id="531" name="災害復旧事業費該当値テキスト"/>
        <xdr:cNvSpPr txBox="1"/>
      </xdr:nvSpPr>
      <xdr:spPr>
        <a:xfrm>
          <a:off x="16370300" y="666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45303</xdr:rowOff>
    </xdr:from>
    <xdr:to>
      <xdr:col>81</xdr:col>
      <xdr:colOff>101600</xdr:colOff>
      <xdr:row>39</xdr:row>
      <xdr:rowOff>146903</xdr:rowOff>
    </xdr:to>
    <xdr:sp macro="" textlink="">
      <xdr:nvSpPr>
        <xdr:cNvPr id="532" name="楕円 531"/>
        <xdr:cNvSpPr/>
      </xdr:nvSpPr>
      <xdr:spPr>
        <a:xfrm>
          <a:off x="15430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138030</xdr:rowOff>
    </xdr:from>
    <xdr:ext cx="313932" cy="259045"/>
    <xdr:sp macro="" textlink="">
      <xdr:nvSpPr>
        <xdr:cNvPr id="533" name="テキスト ボックス 532"/>
        <xdr:cNvSpPr txBox="1"/>
      </xdr:nvSpPr>
      <xdr:spPr>
        <a:xfrm>
          <a:off x="15324333" y="6824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47720</xdr:rowOff>
    </xdr:from>
    <xdr:to>
      <xdr:col>76</xdr:col>
      <xdr:colOff>165100</xdr:colOff>
      <xdr:row>39</xdr:row>
      <xdr:rowOff>149320</xdr:rowOff>
    </xdr:to>
    <xdr:sp macro="" textlink="">
      <xdr:nvSpPr>
        <xdr:cNvPr id="534" name="楕円 533"/>
        <xdr:cNvSpPr/>
      </xdr:nvSpPr>
      <xdr:spPr>
        <a:xfrm>
          <a:off x="14541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140447</xdr:rowOff>
    </xdr:from>
    <xdr:ext cx="313932" cy="259045"/>
    <xdr:sp macro="" textlink="">
      <xdr:nvSpPr>
        <xdr:cNvPr id="535" name="テキスト ボックス 534"/>
        <xdr:cNvSpPr txBox="1"/>
      </xdr:nvSpPr>
      <xdr:spPr>
        <a:xfrm>
          <a:off x="14435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43931</xdr:rowOff>
    </xdr:from>
    <xdr:to>
      <xdr:col>72</xdr:col>
      <xdr:colOff>38100</xdr:colOff>
      <xdr:row>39</xdr:row>
      <xdr:rowOff>145531</xdr:rowOff>
    </xdr:to>
    <xdr:sp macro="" textlink="">
      <xdr:nvSpPr>
        <xdr:cNvPr id="536" name="楕円 535"/>
        <xdr:cNvSpPr/>
      </xdr:nvSpPr>
      <xdr:spPr>
        <a:xfrm>
          <a:off x="13652500" y="67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136658</xdr:rowOff>
    </xdr:from>
    <xdr:ext cx="378565" cy="259045"/>
    <xdr:sp macro="" textlink="">
      <xdr:nvSpPr>
        <xdr:cNvPr id="537" name="テキスト ボックス 536"/>
        <xdr:cNvSpPr txBox="1"/>
      </xdr:nvSpPr>
      <xdr:spPr>
        <a:xfrm>
          <a:off x="13514017" y="6823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47295</xdr:rowOff>
    </xdr:from>
    <xdr:to>
      <xdr:col>67</xdr:col>
      <xdr:colOff>101600</xdr:colOff>
      <xdr:row>39</xdr:row>
      <xdr:rowOff>148895</xdr:rowOff>
    </xdr:to>
    <xdr:sp macro="" textlink="">
      <xdr:nvSpPr>
        <xdr:cNvPr id="538" name="楕円 537"/>
        <xdr:cNvSpPr/>
      </xdr:nvSpPr>
      <xdr:spPr>
        <a:xfrm>
          <a:off x="127635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140022</xdr:rowOff>
    </xdr:from>
    <xdr:ext cx="313932" cy="259045"/>
    <xdr:sp macro="" textlink="">
      <xdr:nvSpPr>
        <xdr:cNvPr id="539" name="テキスト ボックス 538"/>
        <xdr:cNvSpPr txBox="1"/>
      </xdr:nvSpPr>
      <xdr:spPr>
        <a:xfrm>
          <a:off x="12657333" y="6826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00" name="直線コネクタ 599"/>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01" name="テキスト ボックス 600"/>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2" name="直線コネクタ 60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3" name="テキスト ボックス 602"/>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4" name="直線コネクタ 603"/>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5" name="テキスト ボックス 604"/>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08" name="直線コネクタ 607"/>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09" name="テキスト ボックス 608"/>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0" name="直線コネクタ 60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1" name="テキスト ボックス 61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2" name="直線コネクタ 611"/>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13" name="テキスト ボックス 612"/>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61319</xdr:rowOff>
    </xdr:from>
    <xdr:to>
      <xdr:col>85</xdr:col>
      <xdr:colOff>126364</xdr:colOff>
      <xdr:row>78</xdr:row>
      <xdr:rowOff>132499</xdr:rowOff>
    </xdr:to>
    <xdr:cxnSp macro="">
      <xdr:nvCxnSpPr>
        <xdr:cNvPr id="617" name="直線コネクタ 616"/>
        <xdr:cNvCxnSpPr/>
      </xdr:nvCxnSpPr>
      <xdr:spPr>
        <a:xfrm flipV="1">
          <a:off x="16317595" y="12234269"/>
          <a:ext cx="1269" cy="127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136326</xdr:rowOff>
    </xdr:from>
    <xdr:ext cx="534377" cy="259045"/>
    <xdr:sp macro="" textlink="">
      <xdr:nvSpPr>
        <xdr:cNvPr id="618" name="公債費最小値テキスト"/>
        <xdr:cNvSpPr txBox="1"/>
      </xdr:nvSpPr>
      <xdr:spPr>
        <a:xfrm>
          <a:off x="16370300" y="1350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132499</xdr:rowOff>
    </xdr:from>
    <xdr:to>
      <xdr:col>86</xdr:col>
      <xdr:colOff>25400</xdr:colOff>
      <xdr:row>78</xdr:row>
      <xdr:rowOff>132499</xdr:rowOff>
    </xdr:to>
    <xdr:cxnSp macro="">
      <xdr:nvCxnSpPr>
        <xdr:cNvPr id="619" name="直線コネクタ 618"/>
        <xdr:cNvCxnSpPr/>
      </xdr:nvCxnSpPr>
      <xdr:spPr>
        <a:xfrm>
          <a:off x="16230600" y="1350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7996</xdr:rowOff>
    </xdr:from>
    <xdr:ext cx="534377" cy="259045"/>
    <xdr:sp macro="" textlink="">
      <xdr:nvSpPr>
        <xdr:cNvPr id="620" name="公債費最大値テキスト"/>
        <xdr:cNvSpPr txBox="1"/>
      </xdr:nvSpPr>
      <xdr:spPr>
        <a:xfrm>
          <a:off x="16370300" y="1200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61319</xdr:rowOff>
    </xdr:from>
    <xdr:to>
      <xdr:col>86</xdr:col>
      <xdr:colOff>25400</xdr:colOff>
      <xdr:row>71</xdr:row>
      <xdr:rowOff>61319</xdr:rowOff>
    </xdr:to>
    <xdr:cxnSp macro="">
      <xdr:nvCxnSpPr>
        <xdr:cNvPr id="621" name="直線コネクタ 620"/>
        <xdr:cNvCxnSpPr/>
      </xdr:nvCxnSpPr>
      <xdr:spPr>
        <a:xfrm>
          <a:off x="16230600" y="122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118526</xdr:rowOff>
    </xdr:from>
    <xdr:to>
      <xdr:col>85</xdr:col>
      <xdr:colOff>127000</xdr:colOff>
      <xdr:row>71</xdr:row>
      <xdr:rowOff>169504</xdr:rowOff>
    </xdr:to>
    <xdr:cxnSp macro="">
      <xdr:nvCxnSpPr>
        <xdr:cNvPr id="622" name="直線コネクタ 621"/>
        <xdr:cNvCxnSpPr/>
      </xdr:nvCxnSpPr>
      <xdr:spPr>
        <a:xfrm>
          <a:off x="15481300" y="12291476"/>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123220</xdr:rowOff>
    </xdr:from>
    <xdr:ext cx="534377" cy="259045"/>
    <xdr:sp macro="" textlink="">
      <xdr:nvSpPr>
        <xdr:cNvPr id="623" name="公債費平均値テキスト"/>
        <xdr:cNvSpPr txBox="1"/>
      </xdr:nvSpPr>
      <xdr:spPr>
        <a:xfrm>
          <a:off x="16370300" y="1281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144793</xdr:rowOff>
    </xdr:from>
    <xdr:to>
      <xdr:col>85</xdr:col>
      <xdr:colOff>177800</xdr:colOff>
      <xdr:row>75</xdr:row>
      <xdr:rowOff>74943</xdr:rowOff>
    </xdr:to>
    <xdr:sp macro="" textlink="">
      <xdr:nvSpPr>
        <xdr:cNvPr id="624" name="フローチャート: 判断 623"/>
        <xdr:cNvSpPr/>
      </xdr:nvSpPr>
      <xdr:spPr>
        <a:xfrm>
          <a:off x="162687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118526</xdr:rowOff>
    </xdr:from>
    <xdr:to>
      <xdr:col>81</xdr:col>
      <xdr:colOff>50800</xdr:colOff>
      <xdr:row>71</xdr:row>
      <xdr:rowOff>119297</xdr:rowOff>
    </xdr:to>
    <xdr:cxnSp macro="">
      <xdr:nvCxnSpPr>
        <xdr:cNvPr id="625" name="直線コネクタ 624"/>
        <xdr:cNvCxnSpPr/>
      </xdr:nvCxnSpPr>
      <xdr:spPr>
        <a:xfrm flipV="1">
          <a:off x="14592300" y="12291476"/>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134048</xdr:rowOff>
    </xdr:from>
    <xdr:to>
      <xdr:col>81</xdr:col>
      <xdr:colOff>101600</xdr:colOff>
      <xdr:row>75</xdr:row>
      <xdr:rowOff>64198</xdr:rowOff>
    </xdr:to>
    <xdr:sp macro="" textlink="">
      <xdr:nvSpPr>
        <xdr:cNvPr id="626" name="フローチャート: 判断 625"/>
        <xdr:cNvSpPr/>
      </xdr:nvSpPr>
      <xdr:spPr>
        <a:xfrm>
          <a:off x="15430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55325</xdr:rowOff>
    </xdr:from>
    <xdr:ext cx="534377" cy="259045"/>
    <xdr:sp macro="" textlink="">
      <xdr:nvSpPr>
        <xdr:cNvPr id="627" name="テキスト ボックス 626"/>
        <xdr:cNvSpPr txBox="1"/>
      </xdr:nvSpPr>
      <xdr:spPr>
        <a:xfrm>
          <a:off x="15214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75406</xdr:rowOff>
    </xdr:from>
    <xdr:to>
      <xdr:col>76</xdr:col>
      <xdr:colOff>114300</xdr:colOff>
      <xdr:row>71</xdr:row>
      <xdr:rowOff>119297</xdr:rowOff>
    </xdr:to>
    <xdr:cxnSp macro="">
      <xdr:nvCxnSpPr>
        <xdr:cNvPr id="628" name="直線コネクタ 627"/>
        <xdr:cNvCxnSpPr/>
      </xdr:nvCxnSpPr>
      <xdr:spPr>
        <a:xfrm>
          <a:off x="13703300" y="12076906"/>
          <a:ext cx="889000" cy="2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129162</xdr:rowOff>
    </xdr:from>
    <xdr:to>
      <xdr:col>76</xdr:col>
      <xdr:colOff>165100</xdr:colOff>
      <xdr:row>75</xdr:row>
      <xdr:rowOff>59312</xdr:rowOff>
    </xdr:to>
    <xdr:sp macro="" textlink="">
      <xdr:nvSpPr>
        <xdr:cNvPr id="629" name="フローチャート: 判断 628"/>
        <xdr:cNvSpPr/>
      </xdr:nvSpPr>
      <xdr:spPr>
        <a:xfrm>
          <a:off x="14541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50439</xdr:rowOff>
    </xdr:from>
    <xdr:ext cx="534377" cy="259045"/>
    <xdr:sp macro="" textlink="">
      <xdr:nvSpPr>
        <xdr:cNvPr id="630" name="テキスト ボックス 629"/>
        <xdr:cNvSpPr txBox="1"/>
      </xdr:nvSpPr>
      <xdr:spPr>
        <a:xfrm>
          <a:off x="14325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75406</xdr:rowOff>
    </xdr:from>
    <xdr:to>
      <xdr:col>71</xdr:col>
      <xdr:colOff>177800</xdr:colOff>
      <xdr:row>71</xdr:row>
      <xdr:rowOff>107896</xdr:rowOff>
    </xdr:to>
    <xdr:cxnSp macro="">
      <xdr:nvCxnSpPr>
        <xdr:cNvPr id="631" name="直線コネクタ 630"/>
        <xdr:cNvCxnSpPr/>
      </xdr:nvCxnSpPr>
      <xdr:spPr>
        <a:xfrm flipV="1">
          <a:off x="12814300" y="12076906"/>
          <a:ext cx="889000" cy="20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65983</xdr:rowOff>
    </xdr:from>
    <xdr:to>
      <xdr:col>72</xdr:col>
      <xdr:colOff>38100</xdr:colOff>
      <xdr:row>74</xdr:row>
      <xdr:rowOff>167583</xdr:rowOff>
    </xdr:to>
    <xdr:sp macro="" textlink="">
      <xdr:nvSpPr>
        <xdr:cNvPr id="632" name="フローチャート: 判断 631"/>
        <xdr:cNvSpPr/>
      </xdr:nvSpPr>
      <xdr:spPr>
        <a:xfrm>
          <a:off x="13652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158710</xdr:rowOff>
    </xdr:from>
    <xdr:ext cx="534377" cy="259045"/>
    <xdr:sp macro="" textlink="">
      <xdr:nvSpPr>
        <xdr:cNvPr id="633" name="テキスト ボックス 632"/>
        <xdr:cNvSpPr txBox="1"/>
      </xdr:nvSpPr>
      <xdr:spPr>
        <a:xfrm>
          <a:off x="13436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53381</xdr:rowOff>
    </xdr:from>
    <xdr:to>
      <xdr:col>67</xdr:col>
      <xdr:colOff>101600</xdr:colOff>
      <xdr:row>74</xdr:row>
      <xdr:rowOff>154981</xdr:rowOff>
    </xdr:to>
    <xdr:sp macro="" textlink="">
      <xdr:nvSpPr>
        <xdr:cNvPr id="634" name="フローチャート: 判断 633"/>
        <xdr:cNvSpPr/>
      </xdr:nvSpPr>
      <xdr:spPr>
        <a:xfrm>
          <a:off x="12763500" y="1274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146108</xdr:rowOff>
    </xdr:from>
    <xdr:ext cx="534377" cy="259045"/>
    <xdr:sp macro="" textlink="">
      <xdr:nvSpPr>
        <xdr:cNvPr id="635" name="テキスト ボックス 634"/>
        <xdr:cNvSpPr txBox="1"/>
      </xdr:nvSpPr>
      <xdr:spPr>
        <a:xfrm>
          <a:off x="12547111" y="1283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118704</xdr:rowOff>
    </xdr:from>
    <xdr:to>
      <xdr:col>85</xdr:col>
      <xdr:colOff>177800</xdr:colOff>
      <xdr:row>72</xdr:row>
      <xdr:rowOff>48854</xdr:rowOff>
    </xdr:to>
    <xdr:sp macro="" textlink="">
      <xdr:nvSpPr>
        <xdr:cNvPr id="641" name="楕円 640"/>
        <xdr:cNvSpPr/>
      </xdr:nvSpPr>
      <xdr:spPr>
        <a:xfrm>
          <a:off x="16268700" y="122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33631</xdr:rowOff>
    </xdr:from>
    <xdr:ext cx="534377" cy="259045"/>
    <xdr:sp macro="" textlink="">
      <xdr:nvSpPr>
        <xdr:cNvPr id="642" name="公債費該当値テキスト"/>
        <xdr:cNvSpPr txBox="1"/>
      </xdr:nvSpPr>
      <xdr:spPr>
        <a:xfrm>
          <a:off x="16370300" y="122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67726</xdr:rowOff>
    </xdr:from>
    <xdr:to>
      <xdr:col>81</xdr:col>
      <xdr:colOff>101600</xdr:colOff>
      <xdr:row>71</xdr:row>
      <xdr:rowOff>169326</xdr:rowOff>
    </xdr:to>
    <xdr:sp macro="" textlink="">
      <xdr:nvSpPr>
        <xdr:cNvPr id="643" name="楕円 642"/>
        <xdr:cNvSpPr/>
      </xdr:nvSpPr>
      <xdr:spPr>
        <a:xfrm>
          <a:off x="15430500" y="1224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14403</xdr:rowOff>
    </xdr:from>
    <xdr:ext cx="534377" cy="259045"/>
    <xdr:sp macro="" textlink="">
      <xdr:nvSpPr>
        <xdr:cNvPr id="644" name="テキスト ボックス 643"/>
        <xdr:cNvSpPr txBox="1"/>
      </xdr:nvSpPr>
      <xdr:spPr>
        <a:xfrm>
          <a:off x="15214111" y="1201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68497</xdr:rowOff>
    </xdr:from>
    <xdr:to>
      <xdr:col>76</xdr:col>
      <xdr:colOff>165100</xdr:colOff>
      <xdr:row>71</xdr:row>
      <xdr:rowOff>170097</xdr:rowOff>
    </xdr:to>
    <xdr:sp macro="" textlink="">
      <xdr:nvSpPr>
        <xdr:cNvPr id="645" name="楕円 644"/>
        <xdr:cNvSpPr/>
      </xdr:nvSpPr>
      <xdr:spPr>
        <a:xfrm>
          <a:off x="14541500" y="1224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15174</xdr:rowOff>
    </xdr:from>
    <xdr:ext cx="534377" cy="259045"/>
    <xdr:sp macro="" textlink="">
      <xdr:nvSpPr>
        <xdr:cNvPr id="646" name="テキスト ボックス 645"/>
        <xdr:cNvSpPr txBox="1"/>
      </xdr:nvSpPr>
      <xdr:spPr>
        <a:xfrm>
          <a:off x="14325111" y="1201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24606</xdr:rowOff>
    </xdr:from>
    <xdr:to>
      <xdr:col>72</xdr:col>
      <xdr:colOff>38100</xdr:colOff>
      <xdr:row>70</xdr:row>
      <xdr:rowOff>126206</xdr:rowOff>
    </xdr:to>
    <xdr:sp macro="" textlink="">
      <xdr:nvSpPr>
        <xdr:cNvPr id="647" name="楕円 646"/>
        <xdr:cNvSpPr/>
      </xdr:nvSpPr>
      <xdr:spPr>
        <a:xfrm>
          <a:off x="13652500" y="1202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142733</xdr:rowOff>
    </xdr:from>
    <xdr:ext cx="534377" cy="259045"/>
    <xdr:sp macro="" textlink="">
      <xdr:nvSpPr>
        <xdr:cNvPr id="648" name="テキスト ボックス 647"/>
        <xdr:cNvSpPr txBox="1"/>
      </xdr:nvSpPr>
      <xdr:spPr>
        <a:xfrm>
          <a:off x="13436111" y="1180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57096</xdr:rowOff>
    </xdr:from>
    <xdr:to>
      <xdr:col>67</xdr:col>
      <xdr:colOff>101600</xdr:colOff>
      <xdr:row>71</xdr:row>
      <xdr:rowOff>158696</xdr:rowOff>
    </xdr:to>
    <xdr:sp macro="" textlink="">
      <xdr:nvSpPr>
        <xdr:cNvPr id="649" name="楕円 648"/>
        <xdr:cNvSpPr/>
      </xdr:nvSpPr>
      <xdr:spPr>
        <a:xfrm>
          <a:off x="12763500" y="122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3773</xdr:rowOff>
    </xdr:from>
    <xdr:ext cx="534377" cy="259045"/>
    <xdr:sp macro="" textlink="">
      <xdr:nvSpPr>
        <xdr:cNvPr id="650" name="テキスト ボックス 649"/>
        <xdr:cNvSpPr txBox="1"/>
      </xdr:nvSpPr>
      <xdr:spPr>
        <a:xfrm>
          <a:off x="12547111" y="1200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2" name="直線コネクタ 671"/>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3"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4" name="直線コネクタ 673"/>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5"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6" name="直線コネクタ 675"/>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59279</xdr:rowOff>
    </xdr:from>
    <xdr:to>
      <xdr:col>85</xdr:col>
      <xdr:colOff>127000</xdr:colOff>
      <xdr:row>98</xdr:row>
      <xdr:rowOff>59644</xdr:rowOff>
    </xdr:to>
    <xdr:cxnSp macro="">
      <xdr:nvCxnSpPr>
        <xdr:cNvPr id="677" name="直線コネクタ 676"/>
        <xdr:cNvCxnSpPr/>
      </xdr:nvCxnSpPr>
      <xdr:spPr>
        <a:xfrm flipV="1">
          <a:off x="15481300" y="16518479"/>
          <a:ext cx="838200" cy="34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8"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9" name="フローチャート: 判断 678"/>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146924</xdr:rowOff>
    </xdr:from>
    <xdr:to>
      <xdr:col>81</xdr:col>
      <xdr:colOff>50800</xdr:colOff>
      <xdr:row>98</xdr:row>
      <xdr:rowOff>59644</xdr:rowOff>
    </xdr:to>
    <xdr:cxnSp macro="">
      <xdr:nvCxnSpPr>
        <xdr:cNvPr id="680" name="直線コネクタ 679"/>
        <xdr:cNvCxnSpPr/>
      </xdr:nvCxnSpPr>
      <xdr:spPr>
        <a:xfrm>
          <a:off x="14592300" y="16777574"/>
          <a:ext cx="889000" cy="8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81" name="フローチャート: 判断 680"/>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2" name="テキスト ボックス 681"/>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146924</xdr:rowOff>
    </xdr:from>
    <xdr:to>
      <xdr:col>76</xdr:col>
      <xdr:colOff>114300</xdr:colOff>
      <xdr:row>98</xdr:row>
      <xdr:rowOff>36326</xdr:rowOff>
    </xdr:to>
    <xdr:cxnSp macro="">
      <xdr:nvCxnSpPr>
        <xdr:cNvPr id="683" name="直線コネクタ 682"/>
        <xdr:cNvCxnSpPr/>
      </xdr:nvCxnSpPr>
      <xdr:spPr>
        <a:xfrm flipV="1">
          <a:off x="13703300" y="16777574"/>
          <a:ext cx="889000" cy="6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4" name="フローチャート: 判断 683"/>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5" name="テキスト ボックス 684"/>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146421</xdr:rowOff>
    </xdr:from>
    <xdr:to>
      <xdr:col>71</xdr:col>
      <xdr:colOff>177800</xdr:colOff>
      <xdr:row>98</xdr:row>
      <xdr:rowOff>36326</xdr:rowOff>
    </xdr:to>
    <xdr:cxnSp macro="">
      <xdr:nvCxnSpPr>
        <xdr:cNvPr id="686" name="直線コネクタ 685"/>
        <xdr:cNvCxnSpPr/>
      </xdr:nvCxnSpPr>
      <xdr:spPr>
        <a:xfrm>
          <a:off x="12814300" y="16777071"/>
          <a:ext cx="889000" cy="6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7" name="フローチャート: 判断 686"/>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8" name="テキスト ボックス 687"/>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9" name="フローチャート: 判断 688"/>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90" name="テキスト ボックス 689"/>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8479</xdr:rowOff>
    </xdr:from>
    <xdr:to>
      <xdr:col>85</xdr:col>
      <xdr:colOff>177800</xdr:colOff>
      <xdr:row>96</xdr:row>
      <xdr:rowOff>110079</xdr:rowOff>
    </xdr:to>
    <xdr:sp macro="" textlink="">
      <xdr:nvSpPr>
        <xdr:cNvPr id="696" name="楕円 695"/>
        <xdr:cNvSpPr/>
      </xdr:nvSpPr>
      <xdr:spPr>
        <a:xfrm>
          <a:off x="16268700" y="164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31356</xdr:rowOff>
    </xdr:from>
    <xdr:ext cx="469744" cy="259045"/>
    <xdr:sp macro="" textlink="">
      <xdr:nvSpPr>
        <xdr:cNvPr id="697" name="積立金該当値テキスト"/>
        <xdr:cNvSpPr txBox="1"/>
      </xdr:nvSpPr>
      <xdr:spPr>
        <a:xfrm>
          <a:off x="16370300" y="163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8844</xdr:rowOff>
    </xdr:from>
    <xdr:to>
      <xdr:col>81</xdr:col>
      <xdr:colOff>101600</xdr:colOff>
      <xdr:row>98</xdr:row>
      <xdr:rowOff>110444</xdr:rowOff>
    </xdr:to>
    <xdr:sp macro="" textlink="">
      <xdr:nvSpPr>
        <xdr:cNvPr id="698" name="楕円 697"/>
        <xdr:cNvSpPr/>
      </xdr:nvSpPr>
      <xdr:spPr>
        <a:xfrm>
          <a:off x="15430500" y="168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101571</xdr:rowOff>
    </xdr:from>
    <xdr:ext cx="469744" cy="259045"/>
    <xdr:sp macro="" textlink="">
      <xdr:nvSpPr>
        <xdr:cNvPr id="699" name="テキスト ボックス 698"/>
        <xdr:cNvSpPr txBox="1"/>
      </xdr:nvSpPr>
      <xdr:spPr>
        <a:xfrm>
          <a:off x="15246428" y="1690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96124</xdr:rowOff>
    </xdr:from>
    <xdr:to>
      <xdr:col>76</xdr:col>
      <xdr:colOff>165100</xdr:colOff>
      <xdr:row>98</xdr:row>
      <xdr:rowOff>26274</xdr:rowOff>
    </xdr:to>
    <xdr:sp macro="" textlink="">
      <xdr:nvSpPr>
        <xdr:cNvPr id="700" name="楕円 699"/>
        <xdr:cNvSpPr/>
      </xdr:nvSpPr>
      <xdr:spPr>
        <a:xfrm>
          <a:off x="14541500" y="1672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17401</xdr:rowOff>
    </xdr:from>
    <xdr:ext cx="469744" cy="259045"/>
    <xdr:sp macro="" textlink="">
      <xdr:nvSpPr>
        <xdr:cNvPr id="701" name="テキスト ボックス 700"/>
        <xdr:cNvSpPr txBox="1"/>
      </xdr:nvSpPr>
      <xdr:spPr>
        <a:xfrm>
          <a:off x="14357428" y="1681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156976</xdr:rowOff>
    </xdr:from>
    <xdr:to>
      <xdr:col>72</xdr:col>
      <xdr:colOff>38100</xdr:colOff>
      <xdr:row>98</xdr:row>
      <xdr:rowOff>87126</xdr:rowOff>
    </xdr:to>
    <xdr:sp macro="" textlink="">
      <xdr:nvSpPr>
        <xdr:cNvPr id="702" name="楕円 701"/>
        <xdr:cNvSpPr/>
      </xdr:nvSpPr>
      <xdr:spPr>
        <a:xfrm>
          <a:off x="13652500" y="16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78253</xdr:rowOff>
    </xdr:from>
    <xdr:ext cx="469744" cy="259045"/>
    <xdr:sp macro="" textlink="">
      <xdr:nvSpPr>
        <xdr:cNvPr id="703" name="テキスト ボックス 702"/>
        <xdr:cNvSpPr txBox="1"/>
      </xdr:nvSpPr>
      <xdr:spPr>
        <a:xfrm>
          <a:off x="13468428" y="16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95621</xdr:rowOff>
    </xdr:from>
    <xdr:to>
      <xdr:col>67</xdr:col>
      <xdr:colOff>101600</xdr:colOff>
      <xdr:row>98</xdr:row>
      <xdr:rowOff>25771</xdr:rowOff>
    </xdr:to>
    <xdr:sp macro="" textlink="">
      <xdr:nvSpPr>
        <xdr:cNvPr id="704" name="楕円 703"/>
        <xdr:cNvSpPr/>
      </xdr:nvSpPr>
      <xdr:spPr>
        <a:xfrm>
          <a:off x="12763500" y="1672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16898</xdr:rowOff>
    </xdr:from>
    <xdr:ext cx="469744" cy="259045"/>
    <xdr:sp macro="" textlink="">
      <xdr:nvSpPr>
        <xdr:cNvPr id="705" name="テキスト ボックス 704"/>
        <xdr:cNvSpPr txBox="1"/>
      </xdr:nvSpPr>
      <xdr:spPr>
        <a:xfrm>
          <a:off x="12579428" y="1681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9" name="直線コネクタ 728"/>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2"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3" name="直線コネクタ 732"/>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71120</xdr:rowOff>
    </xdr:from>
    <xdr:to>
      <xdr:col>116</xdr:col>
      <xdr:colOff>63500</xdr:colOff>
      <xdr:row>37</xdr:row>
      <xdr:rowOff>105156</xdr:rowOff>
    </xdr:to>
    <xdr:cxnSp macro="">
      <xdr:nvCxnSpPr>
        <xdr:cNvPr id="734" name="直線コネクタ 733"/>
        <xdr:cNvCxnSpPr/>
      </xdr:nvCxnSpPr>
      <xdr:spPr>
        <a:xfrm flipV="1">
          <a:off x="21323300" y="6414770"/>
          <a:ext cx="8382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68851</xdr:rowOff>
    </xdr:from>
    <xdr:ext cx="469744" cy="259045"/>
    <xdr:sp macro="" textlink="">
      <xdr:nvSpPr>
        <xdr:cNvPr id="735" name="投資及び出資金平均値テキスト"/>
        <xdr:cNvSpPr txBox="1"/>
      </xdr:nvSpPr>
      <xdr:spPr>
        <a:xfrm>
          <a:off x="22212300" y="6412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6" name="フローチャート: 判断 735"/>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105156</xdr:rowOff>
    </xdr:from>
    <xdr:to>
      <xdr:col>111</xdr:col>
      <xdr:colOff>177800</xdr:colOff>
      <xdr:row>37</xdr:row>
      <xdr:rowOff>105537</xdr:rowOff>
    </xdr:to>
    <xdr:cxnSp macro="">
      <xdr:nvCxnSpPr>
        <xdr:cNvPr id="737" name="直線コネクタ 736"/>
        <xdr:cNvCxnSpPr/>
      </xdr:nvCxnSpPr>
      <xdr:spPr>
        <a:xfrm flipV="1">
          <a:off x="20434300" y="644880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8" name="フローチャート: 判断 737"/>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15384</xdr:rowOff>
    </xdr:from>
    <xdr:ext cx="469744" cy="259045"/>
    <xdr:sp macro="" textlink="">
      <xdr:nvSpPr>
        <xdr:cNvPr id="739" name="テキスト ボックス 738"/>
        <xdr:cNvSpPr txBox="1"/>
      </xdr:nvSpPr>
      <xdr:spPr>
        <a:xfrm>
          <a:off x="21088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105537</xdr:rowOff>
    </xdr:from>
    <xdr:to>
      <xdr:col>107</xdr:col>
      <xdr:colOff>50800</xdr:colOff>
      <xdr:row>37</xdr:row>
      <xdr:rowOff>116459</xdr:rowOff>
    </xdr:to>
    <xdr:cxnSp macro="">
      <xdr:nvCxnSpPr>
        <xdr:cNvPr id="740" name="直線コネクタ 739"/>
        <xdr:cNvCxnSpPr/>
      </xdr:nvCxnSpPr>
      <xdr:spPr>
        <a:xfrm flipV="1">
          <a:off x="19545300" y="6449187"/>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41" name="フローチャート: 判断 740"/>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24655</xdr:rowOff>
    </xdr:from>
    <xdr:ext cx="469744" cy="259045"/>
    <xdr:sp macro="" textlink="">
      <xdr:nvSpPr>
        <xdr:cNvPr id="742" name="テキスト ボックス 741"/>
        <xdr:cNvSpPr txBox="1"/>
      </xdr:nvSpPr>
      <xdr:spPr>
        <a:xfrm>
          <a:off x="20199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116459</xdr:rowOff>
    </xdr:from>
    <xdr:to>
      <xdr:col>102</xdr:col>
      <xdr:colOff>114300</xdr:colOff>
      <xdr:row>38</xdr:row>
      <xdr:rowOff>39624</xdr:rowOff>
    </xdr:to>
    <xdr:cxnSp macro="">
      <xdr:nvCxnSpPr>
        <xdr:cNvPr id="743" name="直線コネクタ 742"/>
        <xdr:cNvCxnSpPr/>
      </xdr:nvCxnSpPr>
      <xdr:spPr>
        <a:xfrm flipV="1">
          <a:off x="18656300" y="6460109"/>
          <a:ext cx="889000" cy="9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4" name="フローチャート: 判断 743"/>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9669</xdr:rowOff>
    </xdr:from>
    <xdr:ext cx="469744" cy="259045"/>
    <xdr:sp macro="" textlink="">
      <xdr:nvSpPr>
        <xdr:cNvPr id="745" name="テキスト ボックス 744"/>
        <xdr:cNvSpPr txBox="1"/>
      </xdr:nvSpPr>
      <xdr:spPr>
        <a:xfrm>
          <a:off x="19310428" y="65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6" name="フローチャート: 判断 745"/>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84853</xdr:rowOff>
    </xdr:from>
    <xdr:ext cx="469744" cy="259045"/>
    <xdr:sp macro="" textlink="">
      <xdr:nvSpPr>
        <xdr:cNvPr id="747" name="テキスト ボックス 746"/>
        <xdr:cNvSpPr txBox="1"/>
      </xdr:nvSpPr>
      <xdr:spPr>
        <a:xfrm>
          <a:off x="18421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20320</xdr:rowOff>
    </xdr:from>
    <xdr:to>
      <xdr:col>116</xdr:col>
      <xdr:colOff>114300</xdr:colOff>
      <xdr:row>37</xdr:row>
      <xdr:rowOff>121920</xdr:rowOff>
    </xdr:to>
    <xdr:sp macro="" textlink="">
      <xdr:nvSpPr>
        <xdr:cNvPr id="753" name="楕円 752"/>
        <xdr:cNvSpPr/>
      </xdr:nvSpPr>
      <xdr:spPr>
        <a:xfrm>
          <a:off x="221107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43197</xdr:rowOff>
    </xdr:from>
    <xdr:ext cx="469744" cy="259045"/>
    <xdr:sp macro="" textlink="">
      <xdr:nvSpPr>
        <xdr:cNvPr id="754" name="投資及び出資金該当値テキスト"/>
        <xdr:cNvSpPr txBox="1"/>
      </xdr:nvSpPr>
      <xdr:spPr>
        <a:xfrm>
          <a:off x="22212300" y="621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54356</xdr:rowOff>
    </xdr:from>
    <xdr:to>
      <xdr:col>112</xdr:col>
      <xdr:colOff>38100</xdr:colOff>
      <xdr:row>37</xdr:row>
      <xdr:rowOff>155956</xdr:rowOff>
    </xdr:to>
    <xdr:sp macro="" textlink="">
      <xdr:nvSpPr>
        <xdr:cNvPr id="755" name="楕円 754"/>
        <xdr:cNvSpPr/>
      </xdr:nvSpPr>
      <xdr:spPr>
        <a:xfrm>
          <a:off x="21272500" y="63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1033</xdr:rowOff>
    </xdr:from>
    <xdr:ext cx="469744" cy="259045"/>
    <xdr:sp macro="" textlink="">
      <xdr:nvSpPr>
        <xdr:cNvPr id="756" name="テキスト ボックス 755"/>
        <xdr:cNvSpPr txBox="1"/>
      </xdr:nvSpPr>
      <xdr:spPr>
        <a:xfrm>
          <a:off x="21088428"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54737</xdr:rowOff>
    </xdr:from>
    <xdr:to>
      <xdr:col>107</xdr:col>
      <xdr:colOff>101600</xdr:colOff>
      <xdr:row>37</xdr:row>
      <xdr:rowOff>156337</xdr:rowOff>
    </xdr:to>
    <xdr:sp macro="" textlink="">
      <xdr:nvSpPr>
        <xdr:cNvPr id="757" name="楕円 756"/>
        <xdr:cNvSpPr/>
      </xdr:nvSpPr>
      <xdr:spPr>
        <a:xfrm>
          <a:off x="20383500" y="63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1414</xdr:rowOff>
    </xdr:from>
    <xdr:ext cx="469744" cy="259045"/>
    <xdr:sp macro="" textlink="">
      <xdr:nvSpPr>
        <xdr:cNvPr id="758" name="テキスト ボックス 757"/>
        <xdr:cNvSpPr txBox="1"/>
      </xdr:nvSpPr>
      <xdr:spPr>
        <a:xfrm>
          <a:off x="20199428" y="617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65659</xdr:rowOff>
    </xdr:from>
    <xdr:to>
      <xdr:col>102</xdr:col>
      <xdr:colOff>165100</xdr:colOff>
      <xdr:row>37</xdr:row>
      <xdr:rowOff>167260</xdr:rowOff>
    </xdr:to>
    <xdr:sp macro="" textlink="">
      <xdr:nvSpPr>
        <xdr:cNvPr id="759" name="楕円 758"/>
        <xdr:cNvSpPr/>
      </xdr:nvSpPr>
      <xdr:spPr>
        <a:xfrm>
          <a:off x="19494500" y="64093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12336</xdr:rowOff>
    </xdr:from>
    <xdr:ext cx="469744" cy="259045"/>
    <xdr:sp macro="" textlink="">
      <xdr:nvSpPr>
        <xdr:cNvPr id="760" name="テキスト ボックス 759"/>
        <xdr:cNvSpPr txBox="1"/>
      </xdr:nvSpPr>
      <xdr:spPr>
        <a:xfrm>
          <a:off x="19310428"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160274</xdr:rowOff>
    </xdr:from>
    <xdr:to>
      <xdr:col>98</xdr:col>
      <xdr:colOff>38100</xdr:colOff>
      <xdr:row>38</xdr:row>
      <xdr:rowOff>90424</xdr:rowOff>
    </xdr:to>
    <xdr:sp macro="" textlink="">
      <xdr:nvSpPr>
        <xdr:cNvPr id="761" name="楕円 760"/>
        <xdr:cNvSpPr/>
      </xdr:nvSpPr>
      <xdr:spPr>
        <a:xfrm>
          <a:off x="18605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106951</xdr:rowOff>
    </xdr:from>
    <xdr:ext cx="469744" cy="259045"/>
    <xdr:sp macro="" textlink="">
      <xdr:nvSpPr>
        <xdr:cNvPr id="762" name="テキスト ボックス 761"/>
        <xdr:cNvSpPr txBox="1"/>
      </xdr:nvSpPr>
      <xdr:spPr>
        <a:xfrm>
          <a:off x="18421428"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6" name="直線コネクタ 785"/>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7"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8" name="直線コネクタ 787"/>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9"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90" name="直線コネクタ 789"/>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98361</xdr:rowOff>
    </xdr:from>
    <xdr:to>
      <xdr:col>116</xdr:col>
      <xdr:colOff>63500</xdr:colOff>
      <xdr:row>59</xdr:row>
      <xdr:rowOff>39878</xdr:rowOff>
    </xdr:to>
    <xdr:cxnSp macro="">
      <xdr:nvCxnSpPr>
        <xdr:cNvPr id="791" name="直線コネクタ 790"/>
        <xdr:cNvCxnSpPr/>
      </xdr:nvCxnSpPr>
      <xdr:spPr>
        <a:xfrm>
          <a:off x="21323300" y="10042461"/>
          <a:ext cx="838200" cy="1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2"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3" name="フローチャート: 判断 792"/>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98361</xdr:rowOff>
    </xdr:from>
    <xdr:to>
      <xdr:col>111</xdr:col>
      <xdr:colOff>177800</xdr:colOff>
      <xdr:row>59</xdr:row>
      <xdr:rowOff>29172</xdr:rowOff>
    </xdr:to>
    <xdr:cxnSp macro="">
      <xdr:nvCxnSpPr>
        <xdr:cNvPr id="794" name="直線コネクタ 793"/>
        <xdr:cNvCxnSpPr/>
      </xdr:nvCxnSpPr>
      <xdr:spPr>
        <a:xfrm flipV="1">
          <a:off x="20434300" y="10042461"/>
          <a:ext cx="889000" cy="10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5" name="フローチャート: 判断 794"/>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6" name="テキスト ボックス 795"/>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29172</xdr:rowOff>
    </xdr:from>
    <xdr:to>
      <xdr:col>107</xdr:col>
      <xdr:colOff>50800</xdr:colOff>
      <xdr:row>59</xdr:row>
      <xdr:rowOff>32868</xdr:rowOff>
    </xdr:to>
    <xdr:cxnSp macro="">
      <xdr:nvCxnSpPr>
        <xdr:cNvPr id="797" name="直線コネクタ 796"/>
        <xdr:cNvCxnSpPr/>
      </xdr:nvCxnSpPr>
      <xdr:spPr>
        <a:xfrm flipV="1">
          <a:off x="19545300" y="10144722"/>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8" name="フローチャート: 判断 797"/>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9" name="テキスト ボックス 798"/>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143281</xdr:rowOff>
    </xdr:from>
    <xdr:to>
      <xdr:col>102</xdr:col>
      <xdr:colOff>114300</xdr:colOff>
      <xdr:row>59</xdr:row>
      <xdr:rowOff>32868</xdr:rowOff>
    </xdr:to>
    <xdr:cxnSp macro="">
      <xdr:nvCxnSpPr>
        <xdr:cNvPr id="800" name="直線コネクタ 799"/>
        <xdr:cNvCxnSpPr/>
      </xdr:nvCxnSpPr>
      <xdr:spPr>
        <a:xfrm>
          <a:off x="18656300" y="10087381"/>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801" name="フローチャート: 判断 800"/>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2" name="テキスト ボックス 801"/>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3" name="フローチャート: 判断 802"/>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4" name="テキスト ボックス 803"/>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160528</xdr:rowOff>
    </xdr:from>
    <xdr:to>
      <xdr:col>116</xdr:col>
      <xdr:colOff>114300</xdr:colOff>
      <xdr:row>59</xdr:row>
      <xdr:rowOff>90678</xdr:rowOff>
    </xdr:to>
    <xdr:sp macro="" textlink="">
      <xdr:nvSpPr>
        <xdr:cNvPr id="810" name="楕円 809"/>
        <xdr:cNvSpPr/>
      </xdr:nvSpPr>
      <xdr:spPr>
        <a:xfrm>
          <a:off x="221107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75455</xdr:rowOff>
    </xdr:from>
    <xdr:ext cx="378565" cy="259045"/>
    <xdr:sp macro="" textlink="">
      <xdr:nvSpPr>
        <xdr:cNvPr id="811" name="貸付金該当値テキスト"/>
        <xdr:cNvSpPr txBox="1"/>
      </xdr:nvSpPr>
      <xdr:spPr>
        <a:xfrm>
          <a:off x="22212300" y="10019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47561</xdr:rowOff>
    </xdr:from>
    <xdr:to>
      <xdr:col>112</xdr:col>
      <xdr:colOff>38100</xdr:colOff>
      <xdr:row>58</xdr:row>
      <xdr:rowOff>149161</xdr:rowOff>
    </xdr:to>
    <xdr:sp macro="" textlink="">
      <xdr:nvSpPr>
        <xdr:cNvPr id="812" name="楕円 811"/>
        <xdr:cNvSpPr/>
      </xdr:nvSpPr>
      <xdr:spPr>
        <a:xfrm>
          <a:off x="21272500" y="99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140288</xdr:rowOff>
    </xdr:from>
    <xdr:ext cx="469744" cy="259045"/>
    <xdr:sp macro="" textlink="">
      <xdr:nvSpPr>
        <xdr:cNvPr id="813" name="テキスト ボックス 812"/>
        <xdr:cNvSpPr txBox="1"/>
      </xdr:nvSpPr>
      <xdr:spPr>
        <a:xfrm>
          <a:off x="21088428" y="1008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149822</xdr:rowOff>
    </xdr:from>
    <xdr:to>
      <xdr:col>107</xdr:col>
      <xdr:colOff>101600</xdr:colOff>
      <xdr:row>59</xdr:row>
      <xdr:rowOff>79972</xdr:rowOff>
    </xdr:to>
    <xdr:sp macro="" textlink="">
      <xdr:nvSpPr>
        <xdr:cNvPr id="814" name="楕円 813"/>
        <xdr:cNvSpPr/>
      </xdr:nvSpPr>
      <xdr:spPr>
        <a:xfrm>
          <a:off x="20383500" y="100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71099</xdr:rowOff>
    </xdr:from>
    <xdr:ext cx="378565" cy="259045"/>
    <xdr:sp macro="" textlink="">
      <xdr:nvSpPr>
        <xdr:cNvPr id="815" name="テキスト ボックス 814"/>
        <xdr:cNvSpPr txBox="1"/>
      </xdr:nvSpPr>
      <xdr:spPr>
        <a:xfrm>
          <a:off x="20245017" y="10186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153518</xdr:rowOff>
    </xdr:from>
    <xdr:to>
      <xdr:col>102</xdr:col>
      <xdr:colOff>165100</xdr:colOff>
      <xdr:row>59</xdr:row>
      <xdr:rowOff>83668</xdr:rowOff>
    </xdr:to>
    <xdr:sp macro="" textlink="">
      <xdr:nvSpPr>
        <xdr:cNvPr id="816" name="楕円 815"/>
        <xdr:cNvSpPr/>
      </xdr:nvSpPr>
      <xdr:spPr>
        <a:xfrm>
          <a:off x="19494500" y="100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74795</xdr:rowOff>
    </xdr:from>
    <xdr:ext cx="378565" cy="259045"/>
    <xdr:sp macro="" textlink="">
      <xdr:nvSpPr>
        <xdr:cNvPr id="817" name="テキスト ボックス 816"/>
        <xdr:cNvSpPr txBox="1"/>
      </xdr:nvSpPr>
      <xdr:spPr>
        <a:xfrm>
          <a:off x="19356017" y="1019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92481</xdr:rowOff>
    </xdr:from>
    <xdr:to>
      <xdr:col>98</xdr:col>
      <xdr:colOff>38100</xdr:colOff>
      <xdr:row>59</xdr:row>
      <xdr:rowOff>22631</xdr:rowOff>
    </xdr:to>
    <xdr:sp macro="" textlink="">
      <xdr:nvSpPr>
        <xdr:cNvPr id="818" name="楕円 817"/>
        <xdr:cNvSpPr/>
      </xdr:nvSpPr>
      <xdr:spPr>
        <a:xfrm>
          <a:off x="18605500" y="100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13758</xdr:rowOff>
    </xdr:from>
    <xdr:ext cx="469744" cy="259045"/>
    <xdr:sp macro="" textlink="">
      <xdr:nvSpPr>
        <xdr:cNvPr id="819" name="テキスト ボックス 818"/>
        <xdr:cNvSpPr txBox="1"/>
      </xdr:nvSpPr>
      <xdr:spPr>
        <a:xfrm>
          <a:off x="18421428" y="1012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0" name="テキスト ボックス 83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2" name="テキスト ボックス 84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6" name="直線コネクタ 845"/>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7"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8" name="直線コネクタ 847"/>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9"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50" name="直線コネクタ 849"/>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29907</xdr:rowOff>
    </xdr:from>
    <xdr:to>
      <xdr:col>116</xdr:col>
      <xdr:colOff>63500</xdr:colOff>
      <xdr:row>77</xdr:row>
      <xdr:rowOff>40128</xdr:rowOff>
    </xdr:to>
    <xdr:cxnSp macro="">
      <xdr:nvCxnSpPr>
        <xdr:cNvPr id="851" name="直線コネクタ 850"/>
        <xdr:cNvCxnSpPr/>
      </xdr:nvCxnSpPr>
      <xdr:spPr>
        <a:xfrm flipV="1">
          <a:off x="21323300" y="13231557"/>
          <a:ext cx="8382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2"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3" name="フローチャート: 判断 852"/>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159947</xdr:rowOff>
    </xdr:from>
    <xdr:to>
      <xdr:col>111</xdr:col>
      <xdr:colOff>177800</xdr:colOff>
      <xdr:row>77</xdr:row>
      <xdr:rowOff>40128</xdr:rowOff>
    </xdr:to>
    <xdr:cxnSp macro="">
      <xdr:nvCxnSpPr>
        <xdr:cNvPr id="854" name="直線コネクタ 853"/>
        <xdr:cNvCxnSpPr/>
      </xdr:nvCxnSpPr>
      <xdr:spPr>
        <a:xfrm>
          <a:off x="20434300" y="13190147"/>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5" name="フローチャート: 判断 854"/>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6" name="テキスト ボックス 855"/>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159947</xdr:rowOff>
    </xdr:from>
    <xdr:to>
      <xdr:col>107</xdr:col>
      <xdr:colOff>50800</xdr:colOff>
      <xdr:row>77</xdr:row>
      <xdr:rowOff>45386</xdr:rowOff>
    </xdr:to>
    <xdr:cxnSp macro="">
      <xdr:nvCxnSpPr>
        <xdr:cNvPr id="857" name="直線コネクタ 856"/>
        <xdr:cNvCxnSpPr/>
      </xdr:nvCxnSpPr>
      <xdr:spPr>
        <a:xfrm flipV="1">
          <a:off x="19545300" y="13190147"/>
          <a:ext cx="8890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8" name="フローチャート: 判断 857"/>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9" name="テキスト ボックス 858"/>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45386</xdr:rowOff>
    </xdr:from>
    <xdr:to>
      <xdr:col>102</xdr:col>
      <xdr:colOff>114300</xdr:colOff>
      <xdr:row>77</xdr:row>
      <xdr:rowOff>58547</xdr:rowOff>
    </xdr:to>
    <xdr:cxnSp macro="">
      <xdr:nvCxnSpPr>
        <xdr:cNvPr id="860" name="直線コネクタ 859"/>
        <xdr:cNvCxnSpPr/>
      </xdr:nvCxnSpPr>
      <xdr:spPr>
        <a:xfrm flipV="1">
          <a:off x="18656300" y="13247036"/>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61" name="フローチャート: 判断 860"/>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2" name="テキスト ボックス 861"/>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3" name="フローチャート: 判断 862"/>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4" name="テキスト ボックス 863"/>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150557</xdr:rowOff>
    </xdr:from>
    <xdr:to>
      <xdr:col>116</xdr:col>
      <xdr:colOff>114300</xdr:colOff>
      <xdr:row>77</xdr:row>
      <xdr:rowOff>80707</xdr:rowOff>
    </xdr:to>
    <xdr:sp macro="" textlink="">
      <xdr:nvSpPr>
        <xdr:cNvPr id="870" name="楕円 869"/>
        <xdr:cNvSpPr/>
      </xdr:nvSpPr>
      <xdr:spPr>
        <a:xfrm>
          <a:off x="22110700" y="1318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128984</xdr:rowOff>
    </xdr:from>
    <xdr:ext cx="534377" cy="259045"/>
    <xdr:sp macro="" textlink="">
      <xdr:nvSpPr>
        <xdr:cNvPr id="871" name="繰出金該当値テキスト"/>
        <xdr:cNvSpPr txBox="1"/>
      </xdr:nvSpPr>
      <xdr:spPr>
        <a:xfrm>
          <a:off x="22212300" y="131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160778</xdr:rowOff>
    </xdr:from>
    <xdr:to>
      <xdr:col>112</xdr:col>
      <xdr:colOff>38100</xdr:colOff>
      <xdr:row>77</xdr:row>
      <xdr:rowOff>90928</xdr:rowOff>
    </xdr:to>
    <xdr:sp macro="" textlink="">
      <xdr:nvSpPr>
        <xdr:cNvPr id="872" name="楕円 871"/>
        <xdr:cNvSpPr/>
      </xdr:nvSpPr>
      <xdr:spPr>
        <a:xfrm>
          <a:off x="21272500" y="131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82055</xdr:rowOff>
    </xdr:from>
    <xdr:ext cx="534377" cy="259045"/>
    <xdr:sp macro="" textlink="">
      <xdr:nvSpPr>
        <xdr:cNvPr id="873" name="テキスト ボックス 872"/>
        <xdr:cNvSpPr txBox="1"/>
      </xdr:nvSpPr>
      <xdr:spPr>
        <a:xfrm>
          <a:off x="21056111" y="1328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109147</xdr:rowOff>
    </xdr:from>
    <xdr:to>
      <xdr:col>107</xdr:col>
      <xdr:colOff>101600</xdr:colOff>
      <xdr:row>77</xdr:row>
      <xdr:rowOff>39297</xdr:rowOff>
    </xdr:to>
    <xdr:sp macro="" textlink="">
      <xdr:nvSpPr>
        <xdr:cNvPr id="874" name="楕円 873"/>
        <xdr:cNvSpPr/>
      </xdr:nvSpPr>
      <xdr:spPr>
        <a:xfrm>
          <a:off x="20383500" y="131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30424</xdr:rowOff>
    </xdr:from>
    <xdr:ext cx="534377" cy="259045"/>
    <xdr:sp macro="" textlink="">
      <xdr:nvSpPr>
        <xdr:cNvPr id="875" name="テキスト ボックス 874"/>
        <xdr:cNvSpPr txBox="1"/>
      </xdr:nvSpPr>
      <xdr:spPr>
        <a:xfrm>
          <a:off x="20167111" y="1323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166036</xdr:rowOff>
    </xdr:from>
    <xdr:to>
      <xdr:col>102</xdr:col>
      <xdr:colOff>165100</xdr:colOff>
      <xdr:row>77</xdr:row>
      <xdr:rowOff>96186</xdr:rowOff>
    </xdr:to>
    <xdr:sp macro="" textlink="">
      <xdr:nvSpPr>
        <xdr:cNvPr id="876" name="楕円 875"/>
        <xdr:cNvSpPr/>
      </xdr:nvSpPr>
      <xdr:spPr>
        <a:xfrm>
          <a:off x="19494500" y="1319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87313</xdr:rowOff>
    </xdr:from>
    <xdr:ext cx="534377" cy="259045"/>
    <xdr:sp macro="" textlink="">
      <xdr:nvSpPr>
        <xdr:cNvPr id="877" name="テキスト ボックス 876"/>
        <xdr:cNvSpPr txBox="1"/>
      </xdr:nvSpPr>
      <xdr:spPr>
        <a:xfrm>
          <a:off x="19278111" y="1328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7747</xdr:rowOff>
    </xdr:from>
    <xdr:to>
      <xdr:col>98</xdr:col>
      <xdr:colOff>38100</xdr:colOff>
      <xdr:row>77</xdr:row>
      <xdr:rowOff>109347</xdr:rowOff>
    </xdr:to>
    <xdr:sp macro="" textlink="">
      <xdr:nvSpPr>
        <xdr:cNvPr id="878" name="楕円 877"/>
        <xdr:cNvSpPr/>
      </xdr:nvSpPr>
      <xdr:spPr>
        <a:xfrm>
          <a:off x="18605500" y="132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100474</xdr:rowOff>
    </xdr:from>
    <xdr:ext cx="534377" cy="259045"/>
    <xdr:sp macro="" textlink="">
      <xdr:nvSpPr>
        <xdr:cNvPr id="879" name="テキスト ボックス 878"/>
        <xdr:cNvSpPr txBox="1"/>
      </xdr:nvSpPr>
      <xdr:spPr>
        <a:xfrm>
          <a:off x="18389111" y="1330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人件費については、退職手当の減などにより、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％の減となった。扶助費は、私立等保育所運営費の増などにより、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％の増となった。公債費では、定時償還の減や新幹線開業ＰＲ推進ファンド貸付金債の繰上償還の皆減などにより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％の減となった。持補修費では、今回の記録的な大雪に伴う雪害対策などにより</a:t>
          </a:r>
          <a:r>
            <a:rPr kumimoji="1" lang="en-US" altLang="ja-JP" sz="1300">
              <a:latin typeface="ＭＳ Ｐゴシック" panose="020B0600070205080204" pitchFamily="50" charset="-128"/>
              <a:ea typeface="ＭＳ Ｐゴシック" panose="020B0600070205080204" pitchFamily="50" charset="-128"/>
            </a:rPr>
            <a:t>58.9</a:t>
          </a:r>
          <a:r>
            <a:rPr kumimoji="1" lang="ja-JP" altLang="en-US" sz="1300">
              <a:latin typeface="ＭＳ Ｐゴシック" panose="020B0600070205080204" pitchFamily="50" charset="-128"/>
              <a:ea typeface="ＭＳ Ｐゴシック" panose="020B0600070205080204" pitchFamily="50" charset="-128"/>
            </a:rPr>
            <a:t>％の増となった。また、普通建設事業費は泉小中学校建設事業費の減などにより補助事業費が</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、単独事業費が</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の減となり、、全体では</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の減となった。災害復旧事業費では、道路災害復旧事業費の増などにより</a:t>
          </a:r>
          <a:r>
            <a:rPr kumimoji="1" lang="en-US" altLang="ja-JP" sz="1300">
              <a:latin typeface="ＭＳ Ｐゴシック" panose="020B0600070205080204" pitchFamily="50" charset="-128"/>
              <a:ea typeface="ＭＳ Ｐゴシック" panose="020B0600070205080204" pitchFamily="50" charset="-128"/>
            </a:rPr>
            <a:t>142.7%</a:t>
          </a:r>
          <a:r>
            <a:rPr kumimoji="1" lang="ja-JP" altLang="en-US" sz="1300">
              <a:latin typeface="ＭＳ Ｐゴシック" panose="020B0600070205080204" pitchFamily="50" charset="-128"/>
              <a:ea typeface="ＭＳ Ｐゴシック" panose="020B0600070205080204" pitchFamily="50" charset="-128"/>
            </a:rPr>
            <a:t>の増となった。積立金については、公共施設再整備等積立基金への新規積立などにより</a:t>
          </a:r>
          <a:r>
            <a:rPr kumimoji="1" lang="en-US" altLang="ja-JP" sz="1300">
              <a:latin typeface="ＭＳ Ｐゴシック" panose="020B0600070205080204" pitchFamily="50" charset="-128"/>
              <a:ea typeface="ＭＳ Ｐゴシック" panose="020B0600070205080204" pitchFamily="50" charset="-128"/>
            </a:rPr>
            <a:t>428.6</a:t>
          </a:r>
          <a:r>
            <a:rPr kumimoji="1" lang="ja-JP" altLang="en-US" sz="1300">
              <a:latin typeface="ＭＳ Ｐゴシック" panose="020B0600070205080204" pitchFamily="50" charset="-128"/>
              <a:ea typeface="ＭＳ Ｐゴシック" panose="020B0600070205080204" pitchFamily="50" charset="-128"/>
            </a:rPr>
            <a:t>％の増となった。貸付金は、ほっと石川プラン推進ファンドへの貸付金の皆減などにより</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％の減となり、繰出金は、広域連合医療費負担金や介護給付費繰出金の増などにより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の増となった。なお、歳出全体では、扶助費や積立金、維持補修費の増などにより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454,416
449,120
468.64
180,043,836
177,128,247
1,979,627
101,413,038
214,144,753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110308</xdr:rowOff>
    </xdr:from>
    <xdr:to>
      <xdr:col>24</xdr:col>
      <xdr:colOff>63500</xdr:colOff>
      <xdr:row>34</xdr:row>
      <xdr:rowOff>124460</xdr:rowOff>
    </xdr:to>
    <xdr:cxnSp macro="">
      <xdr:nvCxnSpPr>
        <xdr:cNvPr id="63" name="直線コネクタ 62"/>
        <xdr:cNvCxnSpPr/>
      </xdr:nvCxnSpPr>
      <xdr:spPr>
        <a:xfrm flipV="1">
          <a:off x="3797300" y="5939608"/>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139156</xdr:rowOff>
    </xdr:from>
    <xdr:to>
      <xdr:col>19</xdr:col>
      <xdr:colOff>177800</xdr:colOff>
      <xdr:row>34</xdr:row>
      <xdr:rowOff>124460</xdr:rowOff>
    </xdr:to>
    <xdr:cxnSp macro="">
      <xdr:nvCxnSpPr>
        <xdr:cNvPr id="66" name="直線コネクタ 65"/>
        <xdr:cNvCxnSpPr/>
      </xdr:nvCxnSpPr>
      <xdr:spPr>
        <a:xfrm>
          <a:off x="2908300" y="5797006"/>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139156</xdr:rowOff>
    </xdr:from>
    <xdr:to>
      <xdr:col>15</xdr:col>
      <xdr:colOff>50800</xdr:colOff>
      <xdr:row>34</xdr:row>
      <xdr:rowOff>55880</xdr:rowOff>
    </xdr:to>
    <xdr:cxnSp macro="">
      <xdr:nvCxnSpPr>
        <xdr:cNvPr id="69" name="直線コネクタ 68"/>
        <xdr:cNvCxnSpPr/>
      </xdr:nvCxnSpPr>
      <xdr:spPr>
        <a:xfrm flipV="1">
          <a:off x="2019300" y="579700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55880</xdr:rowOff>
    </xdr:from>
    <xdr:to>
      <xdr:col>10</xdr:col>
      <xdr:colOff>114300</xdr:colOff>
      <xdr:row>34</xdr:row>
      <xdr:rowOff>103777</xdr:rowOff>
    </xdr:to>
    <xdr:cxnSp macro="">
      <xdr:nvCxnSpPr>
        <xdr:cNvPr id="72" name="直線コネクタ 71"/>
        <xdr:cNvCxnSpPr/>
      </xdr:nvCxnSpPr>
      <xdr:spPr>
        <a:xfrm flipV="1">
          <a:off x="1130300" y="5885180"/>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34126</xdr:rowOff>
    </xdr:from>
    <xdr:ext cx="469744" cy="259045"/>
    <xdr:sp macro="" textlink="">
      <xdr:nvSpPr>
        <xdr:cNvPr id="76" name="テキスト ボックス 75"/>
        <xdr:cNvSpPr txBox="1"/>
      </xdr:nvSpPr>
      <xdr:spPr>
        <a:xfrm>
          <a:off x="895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59508</xdr:rowOff>
    </xdr:from>
    <xdr:to>
      <xdr:col>24</xdr:col>
      <xdr:colOff>114300</xdr:colOff>
      <xdr:row>34</xdr:row>
      <xdr:rowOff>161108</xdr:rowOff>
    </xdr:to>
    <xdr:sp macro="" textlink="">
      <xdr:nvSpPr>
        <xdr:cNvPr id="82" name="楕円 81"/>
        <xdr:cNvSpPr/>
      </xdr:nvSpPr>
      <xdr:spPr>
        <a:xfrm>
          <a:off x="4584700" y="58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82385</xdr:rowOff>
    </xdr:from>
    <xdr:ext cx="469744" cy="259045"/>
    <xdr:sp macro="" textlink="">
      <xdr:nvSpPr>
        <xdr:cNvPr id="83" name="議会費該当値テキスト"/>
        <xdr:cNvSpPr txBox="1"/>
      </xdr:nvSpPr>
      <xdr:spPr>
        <a:xfrm>
          <a:off x="4686300" y="574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73660</xdr:rowOff>
    </xdr:from>
    <xdr:to>
      <xdr:col>20</xdr:col>
      <xdr:colOff>38100</xdr:colOff>
      <xdr:row>35</xdr:row>
      <xdr:rowOff>3810</xdr:rowOff>
    </xdr:to>
    <xdr:sp macro="" textlink="">
      <xdr:nvSpPr>
        <xdr:cNvPr id="84" name="楕円 83"/>
        <xdr:cNvSpPr/>
      </xdr:nvSpPr>
      <xdr:spPr>
        <a:xfrm>
          <a:off x="37465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20337</xdr:rowOff>
    </xdr:from>
    <xdr:ext cx="469744" cy="259045"/>
    <xdr:sp macro="" textlink="">
      <xdr:nvSpPr>
        <xdr:cNvPr id="85" name="テキスト ボックス 84"/>
        <xdr:cNvSpPr txBox="1"/>
      </xdr:nvSpPr>
      <xdr:spPr>
        <a:xfrm>
          <a:off x="3562428"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88356</xdr:rowOff>
    </xdr:from>
    <xdr:to>
      <xdr:col>15</xdr:col>
      <xdr:colOff>101600</xdr:colOff>
      <xdr:row>34</xdr:row>
      <xdr:rowOff>18506</xdr:rowOff>
    </xdr:to>
    <xdr:sp macro="" textlink="">
      <xdr:nvSpPr>
        <xdr:cNvPr id="86" name="楕円 85"/>
        <xdr:cNvSpPr/>
      </xdr:nvSpPr>
      <xdr:spPr>
        <a:xfrm>
          <a:off x="2857500" y="57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35033</xdr:rowOff>
    </xdr:from>
    <xdr:ext cx="469744" cy="259045"/>
    <xdr:sp macro="" textlink="">
      <xdr:nvSpPr>
        <xdr:cNvPr id="87" name="テキスト ボックス 86"/>
        <xdr:cNvSpPr txBox="1"/>
      </xdr:nvSpPr>
      <xdr:spPr>
        <a:xfrm>
          <a:off x="2673428" y="552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5080</xdr:rowOff>
    </xdr:from>
    <xdr:to>
      <xdr:col>10</xdr:col>
      <xdr:colOff>165100</xdr:colOff>
      <xdr:row>34</xdr:row>
      <xdr:rowOff>106680</xdr:rowOff>
    </xdr:to>
    <xdr:sp macro="" textlink="">
      <xdr:nvSpPr>
        <xdr:cNvPr id="88" name="楕円 87"/>
        <xdr:cNvSpPr/>
      </xdr:nvSpPr>
      <xdr:spPr>
        <a:xfrm>
          <a:off x="1968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123207</xdr:rowOff>
    </xdr:from>
    <xdr:ext cx="469744" cy="259045"/>
    <xdr:sp macro="" textlink="">
      <xdr:nvSpPr>
        <xdr:cNvPr id="89" name="テキスト ボックス 88"/>
        <xdr:cNvSpPr txBox="1"/>
      </xdr:nvSpPr>
      <xdr:spPr>
        <a:xfrm>
          <a:off x="1784428" y="56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90" name="楕円 89"/>
        <xdr:cNvSpPr/>
      </xdr:nvSpPr>
      <xdr:spPr>
        <a:xfrm>
          <a:off x="1079500" y="5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171104</xdr:rowOff>
    </xdr:from>
    <xdr:ext cx="469744" cy="259045"/>
    <xdr:sp macro="" textlink="">
      <xdr:nvSpPr>
        <xdr:cNvPr id="91" name="テキスト ボックス 90"/>
        <xdr:cNvSpPr txBox="1"/>
      </xdr:nvSpPr>
      <xdr:spPr>
        <a:xfrm>
          <a:off x="895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81374</xdr:rowOff>
    </xdr:from>
    <xdr:to>
      <xdr:col>24</xdr:col>
      <xdr:colOff>63500</xdr:colOff>
      <xdr:row>58</xdr:row>
      <xdr:rowOff>89146</xdr:rowOff>
    </xdr:to>
    <xdr:cxnSp macro="">
      <xdr:nvCxnSpPr>
        <xdr:cNvPr id="123" name="直線コネクタ 122"/>
        <xdr:cNvCxnSpPr/>
      </xdr:nvCxnSpPr>
      <xdr:spPr>
        <a:xfrm>
          <a:off x="3797300" y="10025474"/>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40977</xdr:rowOff>
    </xdr:from>
    <xdr:to>
      <xdr:col>19</xdr:col>
      <xdr:colOff>177800</xdr:colOff>
      <xdr:row>58</xdr:row>
      <xdr:rowOff>81374</xdr:rowOff>
    </xdr:to>
    <xdr:cxnSp macro="">
      <xdr:nvCxnSpPr>
        <xdr:cNvPr id="126" name="直線コネクタ 125"/>
        <xdr:cNvCxnSpPr/>
      </xdr:nvCxnSpPr>
      <xdr:spPr>
        <a:xfrm>
          <a:off x="2908300" y="9985077"/>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156878</xdr:rowOff>
    </xdr:from>
    <xdr:to>
      <xdr:col>15</xdr:col>
      <xdr:colOff>50800</xdr:colOff>
      <xdr:row>58</xdr:row>
      <xdr:rowOff>40977</xdr:rowOff>
    </xdr:to>
    <xdr:cxnSp macro="">
      <xdr:nvCxnSpPr>
        <xdr:cNvPr id="129" name="直線コネクタ 128"/>
        <xdr:cNvCxnSpPr/>
      </xdr:nvCxnSpPr>
      <xdr:spPr>
        <a:xfrm>
          <a:off x="2019300" y="9586628"/>
          <a:ext cx="889000" cy="39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156878</xdr:rowOff>
    </xdr:from>
    <xdr:to>
      <xdr:col>10</xdr:col>
      <xdr:colOff>114300</xdr:colOff>
      <xdr:row>57</xdr:row>
      <xdr:rowOff>131274</xdr:rowOff>
    </xdr:to>
    <xdr:cxnSp macro="">
      <xdr:nvCxnSpPr>
        <xdr:cNvPr id="132" name="直線コネクタ 131"/>
        <xdr:cNvCxnSpPr/>
      </xdr:nvCxnSpPr>
      <xdr:spPr>
        <a:xfrm flipV="1">
          <a:off x="1130300" y="9586628"/>
          <a:ext cx="889000" cy="3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83623</xdr:rowOff>
    </xdr:from>
    <xdr:ext cx="534377" cy="259045"/>
    <xdr:sp macro="" textlink="">
      <xdr:nvSpPr>
        <xdr:cNvPr id="134" name="テキスト ボックス 133"/>
        <xdr:cNvSpPr txBox="1"/>
      </xdr:nvSpPr>
      <xdr:spPr>
        <a:xfrm>
          <a:off x="1752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38346</xdr:rowOff>
    </xdr:from>
    <xdr:to>
      <xdr:col>24</xdr:col>
      <xdr:colOff>114300</xdr:colOff>
      <xdr:row>58</xdr:row>
      <xdr:rowOff>139946</xdr:rowOff>
    </xdr:to>
    <xdr:sp macro="" textlink="">
      <xdr:nvSpPr>
        <xdr:cNvPr id="142" name="楕円 141"/>
        <xdr:cNvSpPr/>
      </xdr:nvSpPr>
      <xdr:spPr>
        <a:xfrm>
          <a:off x="4584700" y="99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124723</xdr:rowOff>
    </xdr:from>
    <xdr:ext cx="534377" cy="259045"/>
    <xdr:sp macro="" textlink="">
      <xdr:nvSpPr>
        <xdr:cNvPr id="143" name="総務費該当値テキスト"/>
        <xdr:cNvSpPr txBox="1"/>
      </xdr:nvSpPr>
      <xdr:spPr>
        <a:xfrm>
          <a:off x="4686300" y="989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30574</xdr:rowOff>
    </xdr:from>
    <xdr:to>
      <xdr:col>20</xdr:col>
      <xdr:colOff>38100</xdr:colOff>
      <xdr:row>58</xdr:row>
      <xdr:rowOff>132174</xdr:rowOff>
    </xdr:to>
    <xdr:sp macro="" textlink="">
      <xdr:nvSpPr>
        <xdr:cNvPr id="144" name="楕円 143"/>
        <xdr:cNvSpPr/>
      </xdr:nvSpPr>
      <xdr:spPr>
        <a:xfrm>
          <a:off x="3746500" y="997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123301</xdr:rowOff>
    </xdr:from>
    <xdr:ext cx="534377" cy="259045"/>
    <xdr:sp macro="" textlink="">
      <xdr:nvSpPr>
        <xdr:cNvPr id="145" name="テキスト ボックス 144"/>
        <xdr:cNvSpPr txBox="1"/>
      </xdr:nvSpPr>
      <xdr:spPr>
        <a:xfrm>
          <a:off x="3530111" y="100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161627</xdr:rowOff>
    </xdr:from>
    <xdr:to>
      <xdr:col>15</xdr:col>
      <xdr:colOff>101600</xdr:colOff>
      <xdr:row>58</xdr:row>
      <xdr:rowOff>91777</xdr:rowOff>
    </xdr:to>
    <xdr:sp macro="" textlink="">
      <xdr:nvSpPr>
        <xdr:cNvPr id="146" name="楕円 145"/>
        <xdr:cNvSpPr/>
      </xdr:nvSpPr>
      <xdr:spPr>
        <a:xfrm>
          <a:off x="2857500" y="99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82904</xdr:rowOff>
    </xdr:from>
    <xdr:ext cx="534377" cy="259045"/>
    <xdr:sp macro="" textlink="">
      <xdr:nvSpPr>
        <xdr:cNvPr id="147" name="テキスト ボックス 146"/>
        <xdr:cNvSpPr txBox="1"/>
      </xdr:nvSpPr>
      <xdr:spPr>
        <a:xfrm>
          <a:off x="2641111" y="1002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106078</xdr:rowOff>
    </xdr:from>
    <xdr:to>
      <xdr:col>10</xdr:col>
      <xdr:colOff>165100</xdr:colOff>
      <xdr:row>56</xdr:row>
      <xdr:rowOff>36228</xdr:rowOff>
    </xdr:to>
    <xdr:sp macro="" textlink="">
      <xdr:nvSpPr>
        <xdr:cNvPr id="148" name="楕円 147"/>
        <xdr:cNvSpPr/>
      </xdr:nvSpPr>
      <xdr:spPr>
        <a:xfrm>
          <a:off x="1968500" y="95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52755</xdr:rowOff>
    </xdr:from>
    <xdr:ext cx="534377" cy="259045"/>
    <xdr:sp macro="" textlink="">
      <xdr:nvSpPr>
        <xdr:cNvPr id="149" name="テキスト ボックス 148"/>
        <xdr:cNvSpPr txBox="1"/>
      </xdr:nvSpPr>
      <xdr:spPr>
        <a:xfrm>
          <a:off x="1752111" y="931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80474</xdr:rowOff>
    </xdr:from>
    <xdr:to>
      <xdr:col>6</xdr:col>
      <xdr:colOff>38100</xdr:colOff>
      <xdr:row>58</xdr:row>
      <xdr:rowOff>10624</xdr:rowOff>
    </xdr:to>
    <xdr:sp macro="" textlink="">
      <xdr:nvSpPr>
        <xdr:cNvPr id="150" name="楕円 149"/>
        <xdr:cNvSpPr/>
      </xdr:nvSpPr>
      <xdr:spPr>
        <a:xfrm>
          <a:off x="1079500" y="98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1751</xdr:rowOff>
    </xdr:from>
    <xdr:ext cx="534377" cy="259045"/>
    <xdr:sp macro="" textlink="">
      <xdr:nvSpPr>
        <xdr:cNvPr id="151" name="テキスト ボックス 150"/>
        <xdr:cNvSpPr txBox="1"/>
      </xdr:nvSpPr>
      <xdr:spPr>
        <a:xfrm>
          <a:off x="863111" y="99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90551</xdr:rowOff>
    </xdr:from>
    <xdr:to>
      <xdr:col>24</xdr:col>
      <xdr:colOff>63500</xdr:colOff>
      <xdr:row>77</xdr:row>
      <xdr:rowOff>121831</xdr:rowOff>
    </xdr:to>
    <xdr:cxnSp macro="">
      <xdr:nvCxnSpPr>
        <xdr:cNvPr id="181" name="直線コネクタ 180"/>
        <xdr:cNvCxnSpPr/>
      </xdr:nvCxnSpPr>
      <xdr:spPr>
        <a:xfrm flipV="1">
          <a:off x="3797300" y="13292201"/>
          <a:ext cx="8382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121831</xdr:rowOff>
    </xdr:from>
    <xdr:to>
      <xdr:col>19</xdr:col>
      <xdr:colOff>177800</xdr:colOff>
      <xdr:row>77</xdr:row>
      <xdr:rowOff>164046</xdr:rowOff>
    </xdr:to>
    <xdr:cxnSp macro="">
      <xdr:nvCxnSpPr>
        <xdr:cNvPr id="184" name="直線コネクタ 183"/>
        <xdr:cNvCxnSpPr/>
      </xdr:nvCxnSpPr>
      <xdr:spPr>
        <a:xfrm flipV="1">
          <a:off x="2908300" y="13323481"/>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164046</xdr:rowOff>
    </xdr:from>
    <xdr:to>
      <xdr:col>15</xdr:col>
      <xdr:colOff>50800</xdr:colOff>
      <xdr:row>78</xdr:row>
      <xdr:rowOff>6693</xdr:rowOff>
    </xdr:to>
    <xdr:cxnSp macro="">
      <xdr:nvCxnSpPr>
        <xdr:cNvPr id="187" name="直線コネクタ 186"/>
        <xdr:cNvCxnSpPr/>
      </xdr:nvCxnSpPr>
      <xdr:spPr>
        <a:xfrm flipV="1">
          <a:off x="2019300" y="13365696"/>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6693</xdr:rowOff>
    </xdr:from>
    <xdr:to>
      <xdr:col>10</xdr:col>
      <xdr:colOff>114300</xdr:colOff>
      <xdr:row>78</xdr:row>
      <xdr:rowOff>74485</xdr:rowOff>
    </xdr:to>
    <xdr:cxnSp macro="">
      <xdr:nvCxnSpPr>
        <xdr:cNvPr id="190" name="直線コネクタ 189"/>
        <xdr:cNvCxnSpPr/>
      </xdr:nvCxnSpPr>
      <xdr:spPr>
        <a:xfrm flipV="1">
          <a:off x="1130300" y="13379793"/>
          <a:ext cx="889000" cy="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39751</xdr:rowOff>
    </xdr:from>
    <xdr:to>
      <xdr:col>24</xdr:col>
      <xdr:colOff>114300</xdr:colOff>
      <xdr:row>77</xdr:row>
      <xdr:rowOff>141351</xdr:rowOff>
    </xdr:to>
    <xdr:sp macro="" textlink="">
      <xdr:nvSpPr>
        <xdr:cNvPr id="200" name="楕円 199"/>
        <xdr:cNvSpPr/>
      </xdr:nvSpPr>
      <xdr:spPr>
        <a:xfrm>
          <a:off x="45847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18178</xdr:rowOff>
    </xdr:from>
    <xdr:ext cx="599010" cy="259045"/>
    <xdr:sp macro="" textlink="">
      <xdr:nvSpPr>
        <xdr:cNvPr id="201" name="民生費該当値テキスト"/>
        <xdr:cNvSpPr txBox="1"/>
      </xdr:nvSpPr>
      <xdr:spPr>
        <a:xfrm>
          <a:off x="4686300" y="1321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71031</xdr:rowOff>
    </xdr:from>
    <xdr:to>
      <xdr:col>20</xdr:col>
      <xdr:colOff>38100</xdr:colOff>
      <xdr:row>78</xdr:row>
      <xdr:rowOff>1181</xdr:rowOff>
    </xdr:to>
    <xdr:sp macro="" textlink="">
      <xdr:nvSpPr>
        <xdr:cNvPr id="202" name="楕円 201"/>
        <xdr:cNvSpPr/>
      </xdr:nvSpPr>
      <xdr:spPr>
        <a:xfrm>
          <a:off x="3746500" y="1327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163758</xdr:rowOff>
    </xdr:from>
    <xdr:ext cx="599010" cy="259045"/>
    <xdr:sp macro="" textlink="">
      <xdr:nvSpPr>
        <xdr:cNvPr id="203" name="テキスト ボックス 202"/>
        <xdr:cNvSpPr txBox="1"/>
      </xdr:nvSpPr>
      <xdr:spPr>
        <a:xfrm>
          <a:off x="3497795" y="1336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113246</xdr:rowOff>
    </xdr:from>
    <xdr:to>
      <xdr:col>15</xdr:col>
      <xdr:colOff>101600</xdr:colOff>
      <xdr:row>78</xdr:row>
      <xdr:rowOff>43396</xdr:rowOff>
    </xdr:to>
    <xdr:sp macro="" textlink="">
      <xdr:nvSpPr>
        <xdr:cNvPr id="204" name="楕円 203"/>
        <xdr:cNvSpPr/>
      </xdr:nvSpPr>
      <xdr:spPr>
        <a:xfrm>
          <a:off x="2857500" y="133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34523</xdr:rowOff>
    </xdr:from>
    <xdr:ext cx="599010" cy="259045"/>
    <xdr:sp macro="" textlink="">
      <xdr:nvSpPr>
        <xdr:cNvPr id="205" name="テキスト ボックス 204"/>
        <xdr:cNvSpPr txBox="1"/>
      </xdr:nvSpPr>
      <xdr:spPr>
        <a:xfrm>
          <a:off x="2608795" y="1340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127343</xdr:rowOff>
    </xdr:from>
    <xdr:to>
      <xdr:col>10</xdr:col>
      <xdr:colOff>165100</xdr:colOff>
      <xdr:row>78</xdr:row>
      <xdr:rowOff>57493</xdr:rowOff>
    </xdr:to>
    <xdr:sp macro="" textlink="">
      <xdr:nvSpPr>
        <xdr:cNvPr id="206" name="楕円 205"/>
        <xdr:cNvSpPr/>
      </xdr:nvSpPr>
      <xdr:spPr>
        <a:xfrm>
          <a:off x="1968500" y="133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48620</xdr:rowOff>
    </xdr:from>
    <xdr:ext cx="599010" cy="259045"/>
    <xdr:sp macro="" textlink="">
      <xdr:nvSpPr>
        <xdr:cNvPr id="207" name="テキスト ボックス 206"/>
        <xdr:cNvSpPr txBox="1"/>
      </xdr:nvSpPr>
      <xdr:spPr>
        <a:xfrm>
          <a:off x="1719795" y="1342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23685</xdr:rowOff>
    </xdr:from>
    <xdr:to>
      <xdr:col>6</xdr:col>
      <xdr:colOff>38100</xdr:colOff>
      <xdr:row>78</xdr:row>
      <xdr:rowOff>125285</xdr:rowOff>
    </xdr:to>
    <xdr:sp macro="" textlink="">
      <xdr:nvSpPr>
        <xdr:cNvPr id="208" name="楕円 207"/>
        <xdr:cNvSpPr/>
      </xdr:nvSpPr>
      <xdr:spPr>
        <a:xfrm>
          <a:off x="1079500" y="133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116412</xdr:rowOff>
    </xdr:from>
    <xdr:ext cx="599010" cy="259045"/>
    <xdr:sp macro="" textlink="">
      <xdr:nvSpPr>
        <xdr:cNvPr id="209" name="テキスト ボックス 208"/>
        <xdr:cNvSpPr txBox="1"/>
      </xdr:nvSpPr>
      <xdr:spPr>
        <a:xfrm>
          <a:off x="830795" y="1348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167177</xdr:rowOff>
    </xdr:from>
    <xdr:to>
      <xdr:col>24</xdr:col>
      <xdr:colOff>63500</xdr:colOff>
      <xdr:row>97</xdr:row>
      <xdr:rowOff>50820</xdr:rowOff>
    </xdr:to>
    <xdr:cxnSp macro="">
      <xdr:nvCxnSpPr>
        <xdr:cNvPr id="237" name="直線コネクタ 236"/>
        <xdr:cNvCxnSpPr/>
      </xdr:nvCxnSpPr>
      <xdr:spPr>
        <a:xfrm flipV="1">
          <a:off x="3797300" y="16626377"/>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125345</xdr:rowOff>
    </xdr:from>
    <xdr:ext cx="534377" cy="259045"/>
    <xdr:sp macro="" textlink="">
      <xdr:nvSpPr>
        <xdr:cNvPr id="238" name="衛生費平均値テキスト"/>
        <xdr:cNvSpPr txBox="1"/>
      </xdr:nvSpPr>
      <xdr:spPr>
        <a:xfrm>
          <a:off x="4686300" y="1658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50820</xdr:rowOff>
    </xdr:from>
    <xdr:to>
      <xdr:col>19</xdr:col>
      <xdr:colOff>177800</xdr:colOff>
      <xdr:row>97</xdr:row>
      <xdr:rowOff>126487</xdr:rowOff>
    </xdr:to>
    <xdr:cxnSp macro="">
      <xdr:nvCxnSpPr>
        <xdr:cNvPr id="240" name="直線コネクタ 239"/>
        <xdr:cNvCxnSpPr/>
      </xdr:nvCxnSpPr>
      <xdr:spPr>
        <a:xfrm flipV="1">
          <a:off x="2908300" y="16681470"/>
          <a:ext cx="8890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110051</xdr:rowOff>
    </xdr:from>
    <xdr:to>
      <xdr:col>15</xdr:col>
      <xdr:colOff>50800</xdr:colOff>
      <xdr:row>97</xdr:row>
      <xdr:rowOff>126487</xdr:rowOff>
    </xdr:to>
    <xdr:cxnSp macro="">
      <xdr:nvCxnSpPr>
        <xdr:cNvPr id="243" name="直線コネクタ 242"/>
        <xdr:cNvCxnSpPr/>
      </xdr:nvCxnSpPr>
      <xdr:spPr>
        <a:xfrm>
          <a:off x="2019300" y="16740701"/>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110051</xdr:rowOff>
    </xdr:from>
    <xdr:to>
      <xdr:col>10</xdr:col>
      <xdr:colOff>114300</xdr:colOff>
      <xdr:row>97</xdr:row>
      <xdr:rowOff>170287</xdr:rowOff>
    </xdr:to>
    <xdr:cxnSp macro="">
      <xdr:nvCxnSpPr>
        <xdr:cNvPr id="246" name="直線コネクタ 245"/>
        <xdr:cNvCxnSpPr/>
      </xdr:nvCxnSpPr>
      <xdr:spPr>
        <a:xfrm flipV="1">
          <a:off x="1130300" y="16740701"/>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116377</xdr:rowOff>
    </xdr:from>
    <xdr:to>
      <xdr:col>24</xdr:col>
      <xdr:colOff>114300</xdr:colOff>
      <xdr:row>97</xdr:row>
      <xdr:rowOff>46527</xdr:rowOff>
    </xdr:to>
    <xdr:sp macro="" textlink="">
      <xdr:nvSpPr>
        <xdr:cNvPr id="256" name="楕円 255"/>
        <xdr:cNvSpPr/>
      </xdr:nvSpPr>
      <xdr:spPr>
        <a:xfrm>
          <a:off x="4584700" y="165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139254</xdr:rowOff>
    </xdr:from>
    <xdr:ext cx="534377" cy="259045"/>
    <xdr:sp macro="" textlink="">
      <xdr:nvSpPr>
        <xdr:cNvPr id="257" name="衛生費該当値テキスト"/>
        <xdr:cNvSpPr txBox="1"/>
      </xdr:nvSpPr>
      <xdr:spPr>
        <a:xfrm>
          <a:off x="4686300" y="1642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xdr:rowOff>
    </xdr:from>
    <xdr:to>
      <xdr:col>20</xdr:col>
      <xdr:colOff>38100</xdr:colOff>
      <xdr:row>97</xdr:row>
      <xdr:rowOff>101620</xdr:rowOff>
    </xdr:to>
    <xdr:sp macro="" textlink="">
      <xdr:nvSpPr>
        <xdr:cNvPr id="258" name="楕円 257"/>
        <xdr:cNvSpPr/>
      </xdr:nvSpPr>
      <xdr:spPr>
        <a:xfrm>
          <a:off x="3746500" y="1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92747</xdr:rowOff>
    </xdr:from>
    <xdr:ext cx="534377" cy="259045"/>
    <xdr:sp macro="" textlink="">
      <xdr:nvSpPr>
        <xdr:cNvPr id="259" name="テキスト ボックス 258"/>
        <xdr:cNvSpPr txBox="1"/>
      </xdr:nvSpPr>
      <xdr:spPr>
        <a:xfrm>
          <a:off x="3530111" y="167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75687</xdr:rowOff>
    </xdr:from>
    <xdr:to>
      <xdr:col>15</xdr:col>
      <xdr:colOff>101600</xdr:colOff>
      <xdr:row>98</xdr:row>
      <xdr:rowOff>5837</xdr:rowOff>
    </xdr:to>
    <xdr:sp macro="" textlink="">
      <xdr:nvSpPr>
        <xdr:cNvPr id="260" name="楕円 259"/>
        <xdr:cNvSpPr/>
      </xdr:nvSpPr>
      <xdr:spPr>
        <a:xfrm>
          <a:off x="2857500" y="167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168414</xdr:rowOff>
    </xdr:from>
    <xdr:ext cx="534377" cy="259045"/>
    <xdr:sp macro="" textlink="">
      <xdr:nvSpPr>
        <xdr:cNvPr id="261" name="テキスト ボックス 260"/>
        <xdr:cNvSpPr txBox="1"/>
      </xdr:nvSpPr>
      <xdr:spPr>
        <a:xfrm>
          <a:off x="2641111" y="1679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59251</xdr:rowOff>
    </xdr:from>
    <xdr:to>
      <xdr:col>10</xdr:col>
      <xdr:colOff>165100</xdr:colOff>
      <xdr:row>97</xdr:row>
      <xdr:rowOff>160851</xdr:rowOff>
    </xdr:to>
    <xdr:sp macro="" textlink="">
      <xdr:nvSpPr>
        <xdr:cNvPr id="262" name="楕円 261"/>
        <xdr:cNvSpPr/>
      </xdr:nvSpPr>
      <xdr:spPr>
        <a:xfrm>
          <a:off x="1968500" y="1668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151978</xdr:rowOff>
    </xdr:from>
    <xdr:ext cx="534377" cy="259045"/>
    <xdr:sp macro="" textlink="">
      <xdr:nvSpPr>
        <xdr:cNvPr id="263" name="テキスト ボックス 262"/>
        <xdr:cNvSpPr txBox="1"/>
      </xdr:nvSpPr>
      <xdr:spPr>
        <a:xfrm>
          <a:off x="1752111" y="1678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119487</xdr:rowOff>
    </xdr:from>
    <xdr:to>
      <xdr:col>6</xdr:col>
      <xdr:colOff>38100</xdr:colOff>
      <xdr:row>98</xdr:row>
      <xdr:rowOff>49637</xdr:rowOff>
    </xdr:to>
    <xdr:sp macro="" textlink="">
      <xdr:nvSpPr>
        <xdr:cNvPr id="264" name="楕円 263"/>
        <xdr:cNvSpPr/>
      </xdr:nvSpPr>
      <xdr:spPr>
        <a:xfrm>
          <a:off x="1079500" y="167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40764</xdr:rowOff>
    </xdr:from>
    <xdr:ext cx="534377" cy="259045"/>
    <xdr:sp macro="" textlink="">
      <xdr:nvSpPr>
        <xdr:cNvPr id="265" name="テキスト ボックス 264"/>
        <xdr:cNvSpPr txBox="1"/>
      </xdr:nvSpPr>
      <xdr:spPr>
        <a:xfrm>
          <a:off x="863111" y="168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40031</xdr:rowOff>
    </xdr:from>
    <xdr:to>
      <xdr:col>55</xdr:col>
      <xdr:colOff>0</xdr:colOff>
      <xdr:row>36</xdr:row>
      <xdr:rowOff>63805</xdr:rowOff>
    </xdr:to>
    <xdr:cxnSp macro="">
      <xdr:nvCxnSpPr>
        <xdr:cNvPr id="292" name="直線コネクタ 291"/>
        <xdr:cNvCxnSpPr/>
      </xdr:nvCxnSpPr>
      <xdr:spPr>
        <a:xfrm>
          <a:off x="9639300" y="6212231"/>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93"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148387</xdr:rowOff>
    </xdr:from>
    <xdr:to>
      <xdr:col>50</xdr:col>
      <xdr:colOff>114300</xdr:colOff>
      <xdr:row>36</xdr:row>
      <xdr:rowOff>40031</xdr:rowOff>
    </xdr:to>
    <xdr:cxnSp macro="">
      <xdr:nvCxnSpPr>
        <xdr:cNvPr id="295" name="直線コネクタ 294"/>
        <xdr:cNvCxnSpPr/>
      </xdr:nvCxnSpPr>
      <xdr:spPr>
        <a:xfrm>
          <a:off x="8750300" y="6149137"/>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38523</xdr:rowOff>
    </xdr:from>
    <xdr:ext cx="378565" cy="259045"/>
    <xdr:sp macro="" textlink="">
      <xdr:nvSpPr>
        <xdr:cNvPr id="297" name="テキスト ボックス 296"/>
        <xdr:cNvSpPr txBox="1"/>
      </xdr:nvSpPr>
      <xdr:spPr>
        <a:xfrm>
          <a:off x="9450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17170</xdr:rowOff>
    </xdr:from>
    <xdr:to>
      <xdr:col>45</xdr:col>
      <xdr:colOff>177800</xdr:colOff>
      <xdr:row>35</xdr:row>
      <xdr:rowOff>148387</xdr:rowOff>
    </xdr:to>
    <xdr:cxnSp macro="">
      <xdr:nvCxnSpPr>
        <xdr:cNvPr id="298" name="直線コネクタ 297"/>
        <xdr:cNvCxnSpPr/>
      </xdr:nvCxnSpPr>
      <xdr:spPr>
        <a:xfrm>
          <a:off x="7861300" y="6017920"/>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168825</xdr:rowOff>
    </xdr:from>
    <xdr:ext cx="378565" cy="259045"/>
    <xdr:sp macro="" textlink="">
      <xdr:nvSpPr>
        <xdr:cNvPr id="300" name="テキスト ボックス 299"/>
        <xdr:cNvSpPr txBox="1"/>
      </xdr:nvSpPr>
      <xdr:spPr>
        <a:xfrm>
          <a:off x="8561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17170</xdr:rowOff>
    </xdr:from>
    <xdr:to>
      <xdr:col>41</xdr:col>
      <xdr:colOff>50800</xdr:colOff>
      <xdr:row>35</xdr:row>
      <xdr:rowOff>76607</xdr:rowOff>
    </xdr:to>
    <xdr:cxnSp macro="">
      <xdr:nvCxnSpPr>
        <xdr:cNvPr id="301" name="直線コネクタ 300"/>
        <xdr:cNvCxnSpPr/>
      </xdr:nvCxnSpPr>
      <xdr:spPr>
        <a:xfrm flipV="1">
          <a:off x="6972300" y="601792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86987</xdr:rowOff>
    </xdr:from>
    <xdr:ext cx="378565" cy="259045"/>
    <xdr:sp macro="" textlink="">
      <xdr:nvSpPr>
        <xdr:cNvPr id="303" name="テキスト ボックス 302"/>
        <xdr:cNvSpPr txBox="1"/>
      </xdr:nvSpPr>
      <xdr:spPr>
        <a:xfrm>
          <a:off x="7672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158310</xdr:rowOff>
    </xdr:from>
    <xdr:ext cx="469744" cy="259045"/>
    <xdr:sp macro="" textlink="">
      <xdr:nvSpPr>
        <xdr:cNvPr id="305" name="テキスト ボックス 304"/>
        <xdr:cNvSpPr txBox="1"/>
      </xdr:nvSpPr>
      <xdr:spPr>
        <a:xfrm>
          <a:off x="6737428"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13005</xdr:rowOff>
    </xdr:from>
    <xdr:to>
      <xdr:col>55</xdr:col>
      <xdr:colOff>50800</xdr:colOff>
      <xdr:row>36</xdr:row>
      <xdr:rowOff>114605</xdr:rowOff>
    </xdr:to>
    <xdr:sp macro="" textlink="">
      <xdr:nvSpPr>
        <xdr:cNvPr id="311" name="楕円 310"/>
        <xdr:cNvSpPr/>
      </xdr:nvSpPr>
      <xdr:spPr>
        <a:xfrm>
          <a:off x="104267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35882</xdr:rowOff>
    </xdr:from>
    <xdr:ext cx="378565" cy="259045"/>
    <xdr:sp macro="" textlink="">
      <xdr:nvSpPr>
        <xdr:cNvPr id="312" name="労働費該当値テキスト"/>
        <xdr:cNvSpPr txBox="1"/>
      </xdr:nvSpPr>
      <xdr:spPr>
        <a:xfrm>
          <a:off x="10528300" y="6036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160681</xdr:rowOff>
    </xdr:from>
    <xdr:to>
      <xdr:col>50</xdr:col>
      <xdr:colOff>165100</xdr:colOff>
      <xdr:row>36</xdr:row>
      <xdr:rowOff>90831</xdr:rowOff>
    </xdr:to>
    <xdr:sp macro="" textlink="">
      <xdr:nvSpPr>
        <xdr:cNvPr id="313" name="楕円 312"/>
        <xdr:cNvSpPr/>
      </xdr:nvSpPr>
      <xdr:spPr>
        <a:xfrm>
          <a:off x="9588500" y="6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107358</xdr:rowOff>
    </xdr:from>
    <xdr:ext cx="378565" cy="259045"/>
    <xdr:sp macro="" textlink="">
      <xdr:nvSpPr>
        <xdr:cNvPr id="314" name="テキスト ボックス 313"/>
        <xdr:cNvSpPr txBox="1"/>
      </xdr:nvSpPr>
      <xdr:spPr>
        <a:xfrm>
          <a:off x="9450017" y="593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97587</xdr:rowOff>
    </xdr:from>
    <xdr:to>
      <xdr:col>46</xdr:col>
      <xdr:colOff>38100</xdr:colOff>
      <xdr:row>36</xdr:row>
      <xdr:rowOff>27737</xdr:rowOff>
    </xdr:to>
    <xdr:sp macro="" textlink="">
      <xdr:nvSpPr>
        <xdr:cNvPr id="315" name="楕円 314"/>
        <xdr:cNvSpPr/>
      </xdr:nvSpPr>
      <xdr:spPr>
        <a:xfrm>
          <a:off x="8699500" y="60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44264</xdr:rowOff>
    </xdr:from>
    <xdr:ext cx="469744" cy="259045"/>
    <xdr:sp macro="" textlink="">
      <xdr:nvSpPr>
        <xdr:cNvPr id="316" name="テキスト ボックス 315"/>
        <xdr:cNvSpPr txBox="1"/>
      </xdr:nvSpPr>
      <xdr:spPr>
        <a:xfrm>
          <a:off x="8515428" y="587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137820</xdr:rowOff>
    </xdr:from>
    <xdr:to>
      <xdr:col>41</xdr:col>
      <xdr:colOff>101600</xdr:colOff>
      <xdr:row>35</xdr:row>
      <xdr:rowOff>67970</xdr:rowOff>
    </xdr:to>
    <xdr:sp macro="" textlink="">
      <xdr:nvSpPr>
        <xdr:cNvPr id="317" name="楕円 316"/>
        <xdr:cNvSpPr/>
      </xdr:nvSpPr>
      <xdr:spPr>
        <a:xfrm>
          <a:off x="7810500" y="59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84497</xdr:rowOff>
    </xdr:from>
    <xdr:ext cx="469744" cy="259045"/>
    <xdr:sp macro="" textlink="">
      <xdr:nvSpPr>
        <xdr:cNvPr id="318" name="テキスト ボックス 317"/>
        <xdr:cNvSpPr txBox="1"/>
      </xdr:nvSpPr>
      <xdr:spPr>
        <a:xfrm>
          <a:off x="7626428" y="57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25807</xdr:rowOff>
    </xdr:from>
    <xdr:to>
      <xdr:col>36</xdr:col>
      <xdr:colOff>165100</xdr:colOff>
      <xdr:row>35</xdr:row>
      <xdr:rowOff>127407</xdr:rowOff>
    </xdr:to>
    <xdr:sp macro="" textlink="">
      <xdr:nvSpPr>
        <xdr:cNvPr id="319" name="楕円 318"/>
        <xdr:cNvSpPr/>
      </xdr:nvSpPr>
      <xdr:spPr>
        <a:xfrm>
          <a:off x="6921500" y="60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143934</xdr:rowOff>
    </xdr:from>
    <xdr:ext cx="469744" cy="259045"/>
    <xdr:sp macro="" textlink="">
      <xdr:nvSpPr>
        <xdr:cNvPr id="320" name="テキスト ボックス 319"/>
        <xdr:cNvSpPr txBox="1"/>
      </xdr:nvSpPr>
      <xdr:spPr>
        <a:xfrm>
          <a:off x="6737428" y="58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97455</xdr:rowOff>
    </xdr:from>
    <xdr:to>
      <xdr:col>55</xdr:col>
      <xdr:colOff>0</xdr:colOff>
      <xdr:row>55</xdr:row>
      <xdr:rowOff>122966</xdr:rowOff>
    </xdr:to>
    <xdr:cxnSp macro="">
      <xdr:nvCxnSpPr>
        <xdr:cNvPr id="347" name="直線コネクタ 346"/>
        <xdr:cNvCxnSpPr/>
      </xdr:nvCxnSpPr>
      <xdr:spPr>
        <a:xfrm flipV="1">
          <a:off x="9639300" y="9527205"/>
          <a:ext cx="8382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122966</xdr:rowOff>
    </xdr:from>
    <xdr:to>
      <xdr:col>50</xdr:col>
      <xdr:colOff>114300</xdr:colOff>
      <xdr:row>55</xdr:row>
      <xdr:rowOff>169144</xdr:rowOff>
    </xdr:to>
    <xdr:cxnSp macro="">
      <xdr:nvCxnSpPr>
        <xdr:cNvPr id="350" name="直線コネクタ 349"/>
        <xdr:cNvCxnSpPr/>
      </xdr:nvCxnSpPr>
      <xdr:spPr>
        <a:xfrm flipV="1">
          <a:off x="8750300" y="9552716"/>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2" name="テキスト ボックス 351"/>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156707</xdr:rowOff>
    </xdr:from>
    <xdr:to>
      <xdr:col>45</xdr:col>
      <xdr:colOff>177800</xdr:colOff>
      <xdr:row>55</xdr:row>
      <xdr:rowOff>169144</xdr:rowOff>
    </xdr:to>
    <xdr:cxnSp macro="">
      <xdr:nvCxnSpPr>
        <xdr:cNvPr id="353" name="直線コネクタ 352"/>
        <xdr:cNvCxnSpPr/>
      </xdr:nvCxnSpPr>
      <xdr:spPr>
        <a:xfrm>
          <a:off x="7861300" y="9586457"/>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5" name="テキスト ボックス 354"/>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156707</xdr:rowOff>
    </xdr:from>
    <xdr:to>
      <xdr:col>41</xdr:col>
      <xdr:colOff>50800</xdr:colOff>
      <xdr:row>56</xdr:row>
      <xdr:rowOff>8484</xdr:rowOff>
    </xdr:to>
    <xdr:cxnSp macro="">
      <xdr:nvCxnSpPr>
        <xdr:cNvPr id="356" name="直線コネクタ 355"/>
        <xdr:cNvCxnSpPr/>
      </xdr:nvCxnSpPr>
      <xdr:spPr>
        <a:xfrm flipV="1">
          <a:off x="6972300" y="9586457"/>
          <a:ext cx="889000" cy="2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8" name="テキスト ボックス 357"/>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60" name="テキスト ボックス 359"/>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46655</xdr:rowOff>
    </xdr:from>
    <xdr:to>
      <xdr:col>55</xdr:col>
      <xdr:colOff>50800</xdr:colOff>
      <xdr:row>55</xdr:row>
      <xdr:rowOff>148255</xdr:rowOff>
    </xdr:to>
    <xdr:sp macro="" textlink="">
      <xdr:nvSpPr>
        <xdr:cNvPr id="366" name="楕円 365"/>
        <xdr:cNvSpPr/>
      </xdr:nvSpPr>
      <xdr:spPr>
        <a:xfrm>
          <a:off x="10426700" y="94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69532</xdr:rowOff>
    </xdr:from>
    <xdr:ext cx="469744" cy="259045"/>
    <xdr:sp macro="" textlink="">
      <xdr:nvSpPr>
        <xdr:cNvPr id="367" name="農林水産業費該当値テキスト"/>
        <xdr:cNvSpPr txBox="1"/>
      </xdr:nvSpPr>
      <xdr:spPr>
        <a:xfrm>
          <a:off x="10528300" y="932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72166</xdr:rowOff>
    </xdr:from>
    <xdr:to>
      <xdr:col>50</xdr:col>
      <xdr:colOff>165100</xdr:colOff>
      <xdr:row>56</xdr:row>
      <xdr:rowOff>2316</xdr:rowOff>
    </xdr:to>
    <xdr:sp macro="" textlink="">
      <xdr:nvSpPr>
        <xdr:cNvPr id="368" name="楕円 367"/>
        <xdr:cNvSpPr/>
      </xdr:nvSpPr>
      <xdr:spPr>
        <a:xfrm>
          <a:off x="9588500" y="950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18843</xdr:rowOff>
    </xdr:from>
    <xdr:ext cx="469744" cy="259045"/>
    <xdr:sp macro="" textlink="">
      <xdr:nvSpPr>
        <xdr:cNvPr id="369" name="テキスト ボックス 368"/>
        <xdr:cNvSpPr txBox="1"/>
      </xdr:nvSpPr>
      <xdr:spPr>
        <a:xfrm>
          <a:off x="9404428" y="927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118344</xdr:rowOff>
    </xdr:from>
    <xdr:to>
      <xdr:col>46</xdr:col>
      <xdr:colOff>38100</xdr:colOff>
      <xdr:row>56</xdr:row>
      <xdr:rowOff>48494</xdr:rowOff>
    </xdr:to>
    <xdr:sp macro="" textlink="">
      <xdr:nvSpPr>
        <xdr:cNvPr id="370" name="楕円 369"/>
        <xdr:cNvSpPr/>
      </xdr:nvSpPr>
      <xdr:spPr>
        <a:xfrm>
          <a:off x="8699500" y="95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65021</xdr:rowOff>
    </xdr:from>
    <xdr:ext cx="469744" cy="259045"/>
    <xdr:sp macro="" textlink="">
      <xdr:nvSpPr>
        <xdr:cNvPr id="371" name="テキスト ボックス 370"/>
        <xdr:cNvSpPr txBox="1"/>
      </xdr:nvSpPr>
      <xdr:spPr>
        <a:xfrm>
          <a:off x="8515428" y="93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105907</xdr:rowOff>
    </xdr:from>
    <xdr:to>
      <xdr:col>41</xdr:col>
      <xdr:colOff>101600</xdr:colOff>
      <xdr:row>56</xdr:row>
      <xdr:rowOff>36057</xdr:rowOff>
    </xdr:to>
    <xdr:sp macro="" textlink="">
      <xdr:nvSpPr>
        <xdr:cNvPr id="372" name="楕円 371"/>
        <xdr:cNvSpPr/>
      </xdr:nvSpPr>
      <xdr:spPr>
        <a:xfrm>
          <a:off x="7810500" y="953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52584</xdr:rowOff>
    </xdr:from>
    <xdr:ext cx="469744" cy="259045"/>
    <xdr:sp macro="" textlink="">
      <xdr:nvSpPr>
        <xdr:cNvPr id="373" name="テキスト ボックス 372"/>
        <xdr:cNvSpPr txBox="1"/>
      </xdr:nvSpPr>
      <xdr:spPr>
        <a:xfrm>
          <a:off x="7626428" y="931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129134</xdr:rowOff>
    </xdr:from>
    <xdr:to>
      <xdr:col>36</xdr:col>
      <xdr:colOff>165100</xdr:colOff>
      <xdr:row>56</xdr:row>
      <xdr:rowOff>59284</xdr:rowOff>
    </xdr:to>
    <xdr:sp macro="" textlink="">
      <xdr:nvSpPr>
        <xdr:cNvPr id="374" name="楕円 373"/>
        <xdr:cNvSpPr/>
      </xdr:nvSpPr>
      <xdr:spPr>
        <a:xfrm>
          <a:off x="6921500" y="955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75811</xdr:rowOff>
    </xdr:from>
    <xdr:ext cx="469744" cy="259045"/>
    <xdr:sp macro="" textlink="">
      <xdr:nvSpPr>
        <xdr:cNvPr id="375" name="テキスト ボックス 374"/>
        <xdr:cNvSpPr txBox="1"/>
      </xdr:nvSpPr>
      <xdr:spPr>
        <a:xfrm>
          <a:off x="6737428" y="933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88689</xdr:rowOff>
    </xdr:from>
    <xdr:to>
      <xdr:col>55</xdr:col>
      <xdr:colOff>0</xdr:colOff>
      <xdr:row>78</xdr:row>
      <xdr:rowOff>48783</xdr:rowOff>
    </xdr:to>
    <xdr:cxnSp macro="">
      <xdr:nvCxnSpPr>
        <xdr:cNvPr id="406" name="直線コネクタ 405"/>
        <xdr:cNvCxnSpPr/>
      </xdr:nvCxnSpPr>
      <xdr:spPr>
        <a:xfrm>
          <a:off x="9639300" y="13290339"/>
          <a:ext cx="838200" cy="13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88689</xdr:rowOff>
    </xdr:from>
    <xdr:to>
      <xdr:col>50</xdr:col>
      <xdr:colOff>114300</xdr:colOff>
      <xdr:row>77</xdr:row>
      <xdr:rowOff>166185</xdr:rowOff>
    </xdr:to>
    <xdr:cxnSp macro="">
      <xdr:nvCxnSpPr>
        <xdr:cNvPr id="409" name="直線コネクタ 408"/>
        <xdr:cNvCxnSpPr/>
      </xdr:nvCxnSpPr>
      <xdr:spPr>
        <a:xfrm flipV="1">
          <a:off x="8750300" y="13290339"/>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166185</xdr:rowOff>
    </xdr:from>
    <xdr:to>
      <xdr:col>45</xdr:col>
      <xdr:colOff>177800</xdr:colOff>
      <xdr:row>78</xdr:row>
      <xdr:rowOff>24550</xdr:rowOff>
    </xdr:to>
    <xdr:cxnSp macro="">
      <xdr:nvCxnSpPr>
        <xdr:cNvPr id="412" name="直線コネクタ 411"/>
        <xdr:cNvCxnSpPr/>
      </xdr:nvCxnSpPr>
      <xdr:spPr>
        <a:xfrm flipV="1">
          <a:off x="7861300" y="13367835"/>
          <a:ext cx="889000" cy="2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76411</xdr:rowOff>
    </xdr:from>
    <xdr:to>
      <xdr:col>41</xdr:col>
      <xdr:colOff>50800</xdr:colOff>
      <xdr:row>78</xdr:row>
      <xdr:rowOff>24550</xdr:rowOff>
    </xdr:to>
    <xdr:cxnSp macro="">
      <xdr:nvCxnSpPr>
        <xdr:cNvPr id="415" name="直線コネクタ 414"/>
        <xdr:cNvCxnSpPr/>
      </xdr:nvCxnSpPr>
      <xdr:spPr>
        <a:xfrm>
          <a:off x="6972300" y="13278061"/>
          <a:ext cx="889000" cy="11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169433</xdr:rowOff>
    </xdr:from>
    <xdr:to>
      <xdr:col>55</xdr:col>
      <xdr:colOff>50800</xdr:colOff>
      <xdr:row>78</xdr:row>
      <xdr:rowOff>99583</xdr:rowOff>
    </xdr:to>
    <xdr:sp macro="" textlink="">
      <xdr:nvSpPr>
        <xdr:cNvPr id="425" name="楕円 424"/>
        <xdr:cNvSpPr/>
      </xdr:nvSpPr>
      <xdr:spPr>
        <a:xfrm>
          <a:off x="10426700" y="133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147860</xdr:rowOff>
    </xdr:from>
    <xdr:ext cx="469744" cy="259045"/>
    <xdr:sp macro="" textlink="">
      <xdr:nvSpPr>
        <xdr:cNvPr id="426" name="商工費該当値テキスト"/>
        <xdr:cNvSpPr txBox="1"/>
      </xdr:nvSpPr>
      <xdr:spPr>
        <a:xfrm>
          <a:off x="10528300" y="1334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37889</xdr:rowOff>
    </xdr:from>
    <xdr:to>
      <xdr:col>50</xdr:col>
      <xdr:colOff>165100</xdr:colOff>
      <xdr:row>77</xdr:row>
      <xdr:rowOff>139489</xdr:rowOff>
    </xdr:to>
    <xdr:sp macro="" textlink="">
      <xdr:nvSpPr>
        <xdr:cNvPr id="427" name="楕円 426"/>
        <xdr:cNvSpPr/>
      </xdr:nvSpPr>
      <xdr:spPr>
        <a:xfrm>
          <a:off x="9588500" y="132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130616</xdr:rowOff>
    </xdr:from>
    <xdr:ext cx="534377" cy="259045"/>
    <xdr:sp macro="" textlink="">
      <xdr:nvSpPr>
        <xdr:cNvPr id="428" name="テキスト ボックス 427"/>
        <xdr:cNvSpPr txBox="1"/>
      </xdr:nvSpPr>
      <xdr:spPr>
        <a:xfrm>
          <a:off x="9372111" y="133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115385</xdr:rowOff>
    </xdr:from>
    <xdr:to>
      <xdr:col>46</xdr:col>
      <xdr:colOff>38100</xdr:colOff>
      <xdr:row>78</xdr:row>
      <xdr:rowOff>45535</xdr:rowOff>
    </xdr:to>
    <xdr:sp macro="" textlink="">
      <xdr:nvSpPr>
        <xdr:cNvPr id="429" name="楕円 428"/>
        <xdr:cNvSpPr/>
      </xdr:nvSpPr>
      <xdr:spPr>
        <a:xfrm>
          <a:off x="8699500" y="1331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36662</xdr:rowOff>
    </xdr:from>
    <xdr:ext cx="469744" cy="259045"/>
    <xdr:sp macro="" textlink="">
      <xdr:nvSpPr>
        <xdr:cNvPr id="430" name="テキスト ボックス 429"/>
        <xdr:cNvSpPr txBox="1"/>
      </xdr:nvSpPr>
      <xdr:spPr>
        <a:xfrm>
          <a:off x="8515428" y="1340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145200</xdr:rowOff>
    </xdr:from>
    <xdr:to>
      <xdr:col>41</xdr:col>
      <xdr:colOff>101600</xdr:colOff>
      <xdr:row>78</xdr:row>
      <xdr:rowOff>75350</xdr:rowOff>
    </xdr:to>
    <xdr:sp macro="" textlink="">
      <xdr:nvSpPr>
        <xdr:cNvPr id="431" name="楕円 430"/>
        <xdr:cNvSpPr/>
      </xdr:nvSpPr>
      <xdr:spPr>
        <a:xfrm>
          <a:off x="7810500" y="133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66477</xdr:rowOff>
    </xdr:from>
    <xdr:ext cx="469744" cy="259045"/>
    <xdr:sp macro="" textlink="">
      <xdr:nvSpPr>
        <xdr:cNvPr id="432" name="テキスト ボックス 431"/>
        <xdr:cNvSpPr txBox="1"/>
      </xdr:nvSpPr>
      <xdr:spPr>
        <a:xfrm>
          <a:off x="7626428" y="134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25611</xdr:rowOff>
    </xdr:from>
    <xdr:to>
      <xdr:col>36</xdr:col>
      <xdr:colOff>165100</xdr:colOff>
      <xdr:row>77</xdr:row>
      <xdr:rowOff>127211</xdr:rowOff>
    </xdr:to>
    <xdr:sp macro="" textlink="">
      <xdr:nvSpPr>
        <xdr:cNvPr id="433" name="楕円 432"/>
        <xdr:cNvSpPr/>
      </xdr:nvSpPr>
      <xdr:spPr>
        <a:xfrm>
          <a:off x="6921500" y="132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118338</xdr:rowOff>
    </xdr:from>
    <xdr:ext cx="534377" cy="259045"/>
    <xdr:sp macro="" textlink="">
      <xdr:nvSpPr>
        <xdr:cNvPr id="434" name="テキスト ボックス 433"/>
        <xdr:cNvSpPr txBox="1"/>
      </xdr:nvSpPr>
      <xdr:spPr>
        <a:xfrm>
          <a:off x="6705111" y="133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130460</xdr:rowOff>
    </xdr:from>
    <xdr:to>
      <xdr:col>55</xdr:col>
      <xdr:colOff>0</xdr:colOff>
      <xdr:row>96</xdr:row>
      <xdr:rowOff>54966</xdr:rowOff>
    </xdr:to>
    <xdr:cxnSp macro="">
      <xdr:nvCxnSpPr>
        <xdr:cNvPr id="464" name="直線コネクタ 463"/>
        <xdr:cNvCxnSpPr/>
      </xdr:nvCxnSpPr>
      <xdr:spPr>
        <a:xfrm>
          <a:off x="9639300" y="16418210"/>
          <a:ext cx="838200" cy="9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5"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111240</xdr:rowOff>
    </xdr:from>
    <xdr:to>
      <xdr:col>50</xdr:col>
      <xdr:colOff>114300</xdr:colOff>
      <xdr:row>95</xdr:row>
      <xdr:rowOff>130460</xdr:rowOff>
    </xdr:to>
    <xdr:cxnSp macro="">
      <xdr:nvCxnSpPr>
        <xdr:cNvPr id="467" name="直線コネクタ 466"/>
        <xdr:cNvCxnSpPr/>
      </xdr:nvCxnSpPr>
      <xdr:spPr>
        <a:xfrm>
          <a:off x="8750300" y="16398990"/>
          <a:ext cx="88900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69" name="テキスト ボックス 468"/>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80893</xdr:rowOff>
    </xdr:from>
    <xdr:to>
      <xdr:col>45</xdr:col>
      <xdr:colOff>177800</xdr:colOff>
      <xdr:row>95</xdr:row>
      <xdr:rowOff>111240</xdr:rowOff>
    </xdr:to>
    <xdr:cxnSp macro="">
      <xdr:nvCxnSpPr>
        <xdr:cNvPr id="470" name="直線コネクタ 469"/>
        <xdr:cNvCxnSpPr/>
      </xdr:nvCxnSpPr>
      <xdr:spPr>
        <a:xfrm>
          <a:off x="7861300" y="16368643"/>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165740</xdr:rowOff>
    </xdr:from>
    <xdr:ext cx="534377" cy="259045"/>
    <xdr:sp macro="" textlink="">
      <xdr:nvSpPr>
        <xdr:cNvPr id="472" name="テキスト ボックス 471"/>
        <xdr:cNvSpPr txBox="1"/>
      </xdr:nvSpPr>
      <xdr:spPr>
        <a:xfrm>
          <a:off x="8483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80893</xdr:rowOff>
    </xdr:from>
    <xdr:to>
      <xdr:col>41</xdr:col>
      <xdr:colOff>50800</xdr:colOff>
      <xdr:row>95</xdr:row>
      <xdr:rowOff>157817</xdr:rowOff>
    </xdr:to>
    <xdr:cxnSp macro="">
      <xdr:nvCxnSpPr>
        <xdr:cNvPr id="473" name="直線コネクタ 472"/>
        <xdr:cNvCxnSpPr/>
      </xdr:nvCxnSpPr>
      <xdr:spPr>
        <a:xfrm flipV="1">
          <a:off x="6972300" y="16368643"/>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102436</xdr:rowOff>
    </xdr:from>
    <xdr:ext cx="534377" cy="259045"/>
    <xdr:sp macro="" textlink="">
      <xdr:nvSpPr>
        <xdr:cNvPr id="475" name="テキスト ボックス 474"/>
        <xdr:cNvSpPr txBox="1"/>
      </xdr:nvSpPr>
      <xdr:spPr>
        <a:xfrm>
          <a:off x="7594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100322</xdr:rowOff>
    </xdr:from>
    <xdr:ext cx="534377" cy="259045"/>
    <xdr:sp macro="" textlink="">
      <xdr:nvSpPr>
        <xdr:cNvPr id="477" name="テキスト ボックス 476"/>
        <xdr:cNvSpPr txBox="1"/>
      </xdr:nvSpPr>
      <xdr:spPr>
        <a:xfrm>
          <a:off x="6705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4166</xdr:rowOff>
    </xdr:from>
    <xdr:to>
      <xdr:col>55</xdr:col>
      <xdr:colOff>50800</xdr:colOff>
      <xdr:row>96</xdr:row>
      <xdr:rowOff>105766</xdr:rowOff>
    </xdr:to>
    <xdr:sp macro="" textlink="">
      <xdr:nvSpPr>
        <xdr:cNvPr id="483" name="楕円 482"/>
        <xdr:cNvSpPr/>
      </xdr:nvSpPr>
      <xdr:spPr>
        <a:xfrm>
          <a:off x="10426700" y="164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27043</xdr:rowOff>
    </xdr:from>
    <xdr:ext cx="534377" cy="259045"/>
    <xdr:sp macro="" textlink="">
      <xdr:nvSpPr>
        <xdr:cNvPr id="484" name="土木費該当値テキスト"/>
        <xdr:cNvSpPr txBox="1"/>
      </xdr:nvSpPr>
      <xdr:spPr>
        <a:xfrm>
          <a:off x="10528300" y="1631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79660</xdr:rowOff>
    </xdr:from>
    <xdr:to>
      <xdr:col>50</xdr:col>
      <xdr:colOff>165100</xdr:colOff>
      <xdr:row>96</xdr:row>
      <xdr:rowOff>9810</xdr:rowOff>
    </xdr:to>
    <xdr:sp macro="" textlink="">
      <xdr:nvSpPr>
        <xdr:cNvPr id="485" name="楕円 484"/>
        <xdr:cNvSpPr/>
      </xdr:nvSpPr>
      <xdr:spPr>
        <a:xfrm>
          <a:off x="9588500" y="163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26337</xdr:rowOff>
    </xdr:from>
    <xdr:ext cx="534377" cy="259045"/>
    <xdr:sp macro="" textlink="">
      <xdr:nvSpPr>
        <xdr:cNvPr id="486" name="テキスト ボックス 485"/>
        <xdr:cNvSpPr txBox="1"/>
      </xdr:nvSpPr>
      <xdr:spPr>
        <a:xfrm>
          <a:off x="9372111" y="1614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60440</xdr:rowOff>
    </xdr:from>
    <xdr:to>
      <xdr:col>46</xdr:col>
      <xdr:colOff>38100</xdr:colOff>
      <xdr:row>95</xdr:row>
      <xdr:rowOff>162040</xdr:rowOff>
    </xdr:to>
    <xdr:sp macro="" textlink="">
      <xdr:nvSpPr>
        <xdr:cNvPr id="487" name="楕円 486"/>
        <xdr:cNvSpPr/>
      </xdr:nvSpPr>
      <xdr:spPr>
        <a:xfrm>
          <a:off x="8699500" y="163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7117</xdr:rowOff>
    </xdr:from>
    <xdr:ext cx="534377" cy="259045"/>
    <xdr:sp macro="" textlink="">
      <xdr:nvSpPr>
        <xdr:cNvPr id="488" name="テキスト ボックス 487"/>
        <xdr:cNvSpPr txBox="1"/>
      </xdr:nvSpPr>
      <xdr:spPr>
        <a:xfrm>
          <a:off x="8483111" y="1612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30093</xdr:rowOff>
    </xdr:from>
    <xdr:to>
      <xdr:col>41</xdr:col>
      <xdr:colOff>101600</xdr:colOff>
      <xdr:row>95</xdr:row>
      <xdr:rowOff>131693</xdr:rowOff>
    </xdr:to>
    <xdr:sp macro="" textlink="">
      <xdr:nvSpPr>
        <xdr:cNvPr id="489" name="楕円 488"/>
        <xdr:cNvSpPr/>
      </xdr:nvSpPr>
      <xdr:spPr>
        <a:xfrm>
          <a:off x="7810500" y="16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148220</xdr:rowOff>
    </xdr:from>
    <xdr:ext cx="534377" cy="259045"/>
    <xdr:sp macro="" textlink="">
      <xdr:nvSpPr>
        <xdr:cNvPr id="490" name="テキスト ボックス 489"/>
        <xdr:cNvSpPr txBox="1"/>
      </xdr:nvSpPr>
      <xdr:spPr>
        <a:xfrm>
          <a:off x="7594111" y="160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107017</xdr:rowOff>
    </xdr:from>
    <xdr:to>
      <xdr:col>36</xdr:col>
      <xdr:colOff>165100</xdr:colOff>
      <xdr:row>96</xdr:row>
      <xdr:rowOff>37167</xdr:rowOff>
    </xdr:to>
    <xdr:sp macro="" textlink="">
      <xdr:nvSpPr>
        <xdr:cNvPr id="491" name="楕円 490"/>
        <xdr:cNvSpPr/>
      </xdr:nvSpPr>
      <xdr:spPr>
        <a:xfrm>
          <a:off x="6921500" y="163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53694</xdr:rowOff>
    </xdr:from>
    <xdr:ext cx="534377" cy="259045"/>
    <xdr:sp macro="" textlink="">
      <xdr:nvSpPr>
        <xdr:cNvPr id="492" name="テキスト ボックス 491"/>
        <xdr:cNvSpPr txBox="1"/>
      </xdr:nvSpPr>
      <xdr:spPr>
        <a:xfrm>
          <a:off x="6705111" y="161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118963</xdr:rowOff>
    </xdr:from>
    <xdr:to>
      <xdr:col>85</xdr:col>
      <xdr:colOff>127000</xdr:colOff>
      <xdr:row>37</xdr:row>
      <xdr:rowOff>43525</xdr:rowOff>
    </xdr:to>
    <xdr:cxnSp macro="">
      <xdr:nvCxnSpPr>
        <xdr:cNvPr id="524" name="直線コネクタ 523"/>
        <xdr:cNvCxnSpPr/>
      </xdr:nvCxnSpPr>
      <xdr:spPr>
        <a:xfrm>
          <a:off x="15481300" y="6291163"/>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115207</xdr:rowOff>
    </xdr:from>
    <xdr:to>
      <xdr:col>81</xdr:col>
      <xdr:colOff>50800</xdr:colOff>
      <xdr:row>36</xdr:row>
      <xdr:rowOff>118963</xdr:rowOff>
    </xdr:to>
    <xdr:cxnSp macro="">
      <xdr:nvCxnSpPr>
        <xdr:cNvPr id="527" name="直線コネクタ 526"/>
        <xdr:cNvCxnSpPr/>
      </xdr:nvCxnSpPr>
      <xdr:spPr>
        <a:xfrm>
          <a:off x="14592300" y="6287407"/>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165499</xdr:rowOff>
    </xdr:from>
    <xdr:to>
      <xdr:col>76</xdr:col>
      <xdr:colOff>114300</xdr:colOff>
      <xdr:row>36</xdr:row>
      <xdr:rowOff>115207</xdr:rowOff>
    </xdr:to>
    <xdr:cxnSp macro="">
      <xdr:nvCxnSpPr>
        <xdr:cNvPr id="530" name="直線コネクタ 529"/>
        <xdr:cNvCxnSpPr/>
      </xdr:nvCxnSpPr>
      <xdr:spPr>
        <a:xfrm>
          <a:off x="13703300" y="6166249"/>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165499</xdr:rowOff>
    </xdr:from>
    <xdr:to>
      <xdr:col>71</xdr:col>
      <xdr:colOff>177800</xdr:colOff>
      <xdr:row>36</xdr:row>
      <xdr:rowOff>64099</xdr:rowOff>
    </xdr:to>
    <xdr:cxnSp macro="">
      <xdr:nvCxnSpPr>
        <xdr:cNvPr id="533" name="直線コネクタ 532"/>
        <xdr:cNvCxnSpPr/>
      </xdr:nvCxnSpPr>
      <xdr:spPr>
        <a:xfrm flipV="1">
          <a:off x="12814300" y="6166249"/>
          <a:ext cx="889000" cy="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164175</xdr:rowOff>
    </xdr:from>
    <xdr:to>
      <xdr:col>85</xdr:col>
      <xdr:colOff>177800</xdr:colOff>
      <xdr:row>37</xdr:row>
      <xdr:rowOff>94325</xdr:rowOff>
    </xdr:to>
    <xdr:sp macro="" textlink="">
      <xdr:nvSpPr>
        <xdr:cNvPr id="543" name="楕円 542"/>
        <xdr:cNvSpPr/>
      </xdr:nvSpPr>
      <xdr:spPr>
        <a:xfrm>
          <a:off x="16268700" y="63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142602</xdr:rowOff>
    </xdr:from>
    <xdr:ext cx="534377" cy="259045"/>
    <xdr:sp macro="" textlink="">
      <xdr:nvSpPr>
        <xdr:cNvPr id="544" name="消防費該当値テキスト"/>
        <xdr:cNvSpPr txBox="1"/>
      </xdr:nvSpPr>
      <xdr:spPr>
        <a:xfrm>
          <a:off x="16370300" y="63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68163</xdr:rowOff>
    </xdr:from>
    <xdr:to>
      <xdr:col>81</xdr:col>
      <xdr:colOff>101600</xdr:colOff>
      <xdr:row>36</xdr:row>
      <xdr:rowOff>169763</xdr:rowOff>
    </xdr:to>
    <xdr:sp macro="" textlink="">
      <xdr:nvSpPr>
        <xdr:cNvPr id="545" name="楕円 544"/>
        <xdr:cNvSpPr/>
      </xdr:nvSpPr>
      <xdr:spPr>
        <a:xfrm>
          <a:off x="15430500" y="624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160890</xdr:rowOff>
    </xdr:from>
    <xdr:ext cx="534377" cy="259045"/>
    <xdr:sp macro="" textlink="">
      <xdr:nvSpPr>
        <xdr:cNvPr id="546" name="テキスト ボックス 545"/>
        <xdr:cNvSpPr txBox="1"/>
      </xdr:nvSpPr>
      <xdr:spPr>
        <a:xfrm>
          <a:off x="15214111" y="633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64407</xdr:rowOff>
    </xdr:from>
    <xdr:to>
      <xdr:col>76</xdr:col>
      <xdr:colOff>165100</xdr:colOff>
      <xdr:row>36</xdr:row>
      <xdr:rowOff>166007</xdr:rowOff>
    </xdr:to>
    <xdr:sp macro="" textlink="">
      <xdr:nvSpPr>
        <xdr:cNvPr id="547" name="楕円 546"/>
        <xdr:cNvSpPr/>
      </xdr:nvSpPr>
      <xdr:spPr>
        <a:xfrm>
          <a:off x="14541500" y="62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157134</xdr:rowOff>
    </xdr:from>
    <xdr:ext cx="534377" cy="259045"/>
    <xdr:sp macro="" textlink="">
      <xdr:nvSpPr>
        <xdr:cNvPr id="548" name="テキスト ボックス 547"/>
        <xdr:cNvSpPr txBox="1"/>
      </xdr:nvSpPr>
      <xdr:spPr>
        <a:xfrm>
          <a:off x="14325111" y="63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114699</xdr:rowOff>
    </xdr:from>
    <xdr:to>
      <xdr:col>72</xdr:col>
      <xdr:colOff>38100</xdr:colOff>
      <xdr:row>36</xdr:row>
      <xdr:rowOff>44849</xdr:rowOff>
    </xdr:to>
    <xdr:sp macro="" textlink="">
      <xdr:nvSpPr>
        <xdr:cNvPr id="549" name="楕円 548"/>
        <xdr:cNvSpPr/>
      </xdr:nvSpPr>
      <xdr:spPr>
        <a:xfrm>
          <a:off x="13652500" y="61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35976</xdr:rowOff>
    </xdr:from>
    <xdr:ext cx="534377" cy="259045"/>
    <xdr:sp macro="" textlink="">
      <xdr:nvSpPr>
        <xdr:cNvPr id="550" name="テキスト ボックス 549"/>
        <xdr:cNvSpPr txBox="1"/>
      </xdr:nvSpPr>
      <xdr:spPr>
        <a:xfrm>
          <a:off x="13436111" y="62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13299</xdr:rowOff>
    </xdr:from>
    <xdr:to>
      <xdr:col>67</xdr:col>
      <xdr:colOff>101600</xdr:colOff>
      <xdr:row>36</xdr:row>
      <xdr:rowOff>114899</xdr:rowOff>
    </xdr:to>
    <xdr:sp macro="" textlink="">
      <xdr:nvSpPr>
        <xdr:cNvPr id="551" name="楕円 550"/>
        <xdr:cNvSpPr/>
      </xdr:nvSpPr>
      <xdr:spPr>
        <a:xfrm>
          <a:off x="12763500" y="61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106026</xdr:rowOff>
    </xdr:from>
    <xdr:ext cx="534377" cy="259045"/>
    <xdr:sp macro="" textlink="">
      <xdr:nvSpPr>
        <xdr:cNvPr id="552" name="テキスト ボックス 551"/>
        <xdr:cNvSpPr txBox="1"/>
      </xdr:nvSpPr>
      <xdr:spPr>
        <a:xfrm>
          <a:off x="12547111" y="627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116886</xdr:rowOff>
    </xdr:from>
    <xdr:to>
      <xdr:col>85</xdr:col>
      <xdr:colOff>127000</xdr:colOff>
      <xdr:row>53</xdr:row>
      <xdr:rowOff>170058</xdr:rowOff>
    </xdr:to>
    <xdr:cxnSp macro="">
      <xdr:nvCxnSpPr>
        <xdr:cNvPr id="580" name="直線コネクタ 579"/>
        <xdr:cNvCxnSpPr/>
      </xdr:nvCxnSpPr>
      <xdr:spPr>
        <a:xfrm flipV="1">
          <a:off x="15481300" y="9203736"/>
          <a:ext cx="838200" cy="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81"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170058</xdr:rowOff>
    </xdr:from>
    <xdr:to>
      <xdr:col>81</xdr:col>
      <xdr:colOff>50800</xdr:colOff>
      <xdr:row>55</xdr:row>
      <xdr:rowOff>52832</xdr:rowOff>
    </xdr:to>
    <xdr:cxnSp macro="">
      <xdr:nvCxnSpPr>
        <xdr:cNvPr id="583" name="直線コネクタ 582"/>
        <xdr:cNvCxnSpPr/>
      </xdr:nvCxnSpPr>
      <xdr:spPr>
        <a:xfrm flipV="1">
          <a:off x="14592300" y="9256908"/>
          <a:ext cx="889000" cy="2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54937</xdr:rowOff>
    </xdr:from>
    <xdr:ext cx="534377" cy="259045"/>
    <xdr:sp macro="" textlink="">
      <xdr:nvSpPr>
        <xdr:cNvPr id="585" name="テキスト ボックス 584"/>
        <xdr:cNvSpPr txBox="1"/>
      </xdr:nvSpPr>
      <xdr:spPr>
        <a:xfrm>
          <a:off x="15214111" y="96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52832</xdr:rowOff>
    </xdr:from>
    <xdr:to>
      <xdr:col>76</xdr:col>
      <xdr:colOff>114300</xdr:colOff>
      <xdr:row>55</xdr:row>
      <xdr:rowOff>159405</xdr:rowOff>
    </xdr:to>
    <xdr:cxnSp macro="">
      <xdr:nvCxnSpPr>
        <xdr:cNvPr id="586" name="直線コネクタ 585"/>
        <xdr:cNvCxnSpPr/>
      </xdr:nvCxnSpPr>
      <xdr:spPr>
        <a:xfrm flipV="1">
          <a:off x="13703300" y="9482582"/>
          <a:ext cx="889000" cy="10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104040</xdr:rowOff>
    </xdr:from>
    <xdr:ext cx="534377" cy="259045"/>
    <xdr:sp macro="" textlink="">
      <xdr:nvSpPr>
        <xdr:cNvPr id="588" name="テキスト ボックス 587"/>
        <xdr:cNvSpPr txBox="1"/>
      </xdr:nvSpPr>
      <xdr:spPr>
        <a:xfrm>
          <a:off x="14325111" y="95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159405</xdr:rowOff>
    </xdr:from>
    <xdr:to>
      <xdr:col>71</xdr:col>
      <xdr:colOff>177800</xdr:colOff>
      <xdr:row>56</xdr:row>
      <xdr:rowOff>143084</xdr:rowOff>
    </xdr:to>
    <xdr:cxnSp macro="">
      <xdr:nvCxnSpPr>
        <xdr:cNvPr id="589" name="直線コネクタ 588"/>
        <xdr:cNvCxnSpPr/>
      </xdr:nvCxnSpPr>
      <xdr:spPr>
        <a:xfrm flipV="1">
          <a:off x="12814300" y="9589155"/>
          <a:ext cx="889000" cy="15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66086</xdr:rowOff>
    </xdr:from>
    <xdr:to>
      <xdr:col>85</xdr:col>
      <xdr:colOff>177800</xdr:colOff>
      <xdr:row>53</xdr:row>
      <xdr:rowOff>167686</xdr:rowOff>
    </xdr:to>
    <xdr:sp macro="" textlink="">
      <xdr:nvSpPr>
        <xdr:cNvPr id="599" name="楕円 598"/>
        <xdr:cNvSpPr/>
      </xdr:nvSpPr>
      <xdr:spPr>
        <a:xfrm>
          <a:off x="16268700" y="91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88963</xdr:rowOff>
    </xdr:from>
    <xdr:ext cx="534377" cy="259045"/>
    <xdr:sp macro="" textlink="">
      <xdr:nvSpPr>
        <xdr:cNvPr id="600" name="教育費該当値テキスト"/>
        <xdr:cNvSpPr txBox="1"/>
      </xdr:nvSpPr>
      <xdr:spPr>
        <a:xfrm>
          <a:off x="16370300" y="90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119258</xdr:rowOff>
    </xdr:from>
    <xdr:to>
      <xdr:col>81</xdr:col>
      <xdr:colOff>101600</xdr:colOff>
      <xdr:row>54</xdr:row>
      <xdr:rowOff>49408</xdr:rowOff>
    </xdr:to>
    <xdr:sp macro="" textlink="">
      <xdr:nvSpPr>
        <xdr:cNvPr id="601" name="楕円 600"/>
        <xdr:cNvSpPr/>
      </xdr:nvSpPr>
      <xdr:spPr>
        <a:xfrm>
          <a:off x="15430500" y="920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65935</xdr:rowOff>
    </xdr:from>
    <xdr:ext cx="534377" cy="259045"/>
    <xdr:sp macro="" textlink="">
      <xdr:nvSpPr>
        <xdr:cNvPr id="602" name="テキスト ボックス 601"/>
        <xdr:cNvSpPr txBox="1"/>
      </xdr:nvSpPr>
      <xdr:spPr>
        <a:xfrm>
          <a:off x="15214111" y="89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2032</xdr:rowOff>
    </xdr:from>
    <xdr:to>
      <xdr:col>76</xdr:col>
      <xdr:colOff>165100</xdr:colOff>
      <xdr:row>55</xdr:row>
      <xdr:rowOff>103632</xdr:rowOff>
    </xdr:to>
    <xdr:sp macro="" textlink="">
      <xdr:nvSpPr>
        <xdr:cNvPr id="603" name="楕円 602"/>
        <xdr:cNvSpPr/>
      </xdr:nvSpPr>
      <xdr:spPr>
        <a:xfrm>
          <a:off x="14541500" y="943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120159</xdr:rowOff>
    </xdr:from>
    <xdr:ext cx="534377" cy="259045"/>
    <xdr:sp macro="" textlink="">
      <xdr:nvSpPr>
        <xdr:cNvPr id="604" name="テキスト ボックス 603"/>
        <xdr:cNvSpPr txBox="1"/>
      </xdr:nvSpPr>
      <xdr:spPr>
        <a:xfrm>
          <a:off x="14325111" y="92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108605</xdr:rowOff>
    </xdr:from>
    <xdr:to>
      <xdr:col>72</xdr:col>
      <xdr:colOff>38100</xdr:colOff>
      <xdr:row>56</xdr:row>
      <xdr:rowOff>38755</xdr:rowOff>
    </xdr:to>
    <xdr:sp macro="" textlink="">
      <xdr:nvSpPr>
        <xdr:cNvPr id="605" name="楕円 604"/>
        <xdr:cNvSpPr/>
      </xdr:nvSpPr>
      <xdr:spPr>
        <a:xfrm>
          <a:off x="13652500" y="95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29882</xdr:rowOff>
    </xdr:from>
    <xdr:ext cx="534377" cy="259045"/>
    <xdr:sp macro="" textlink="">
      <xdr:nvSpPr>
        <xdr:cNvPr id="606" name="テキスト ボックス 605"/>
        <xdr:cNvSpPr txBox="1"/>
      </xdr:nvSpPr>
      <xdr:spPr>
        <a:xfrm>
          <a:off x="13436111" y="96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92284</xdr:rowOff>
    </xdr:from>
    <xdr:to>
      <xdr:col>67</xdr:col>
      <xdr:colOff>101600</xdr:colOff>
      <xdr:row>57</xdr:row>
      <xdr:rowOff>22434</xdr:rowOff>
    </xdr:to>
    <xdr:sp macro="" textlink="">
      <xdr:nvSpPr>
        <xdr:cNvPr id="607" name="楕円 606"/>
        <xdr:cNvSpPr/>
      </xdr:nvSpPr>
      <xdr:spPr>
        <a:xfrm>
          <a:off x="12763500" y="96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13561</xdr:rowOff>
    </xdr:from>
    <xdr:ext cx="534377" cy="259045"/>
    <xdr:sp macro="" textlink="">
      <xdr:nvSpPr>
        <xdr:cNvPr id="608" name="テキスト ボックス 607"/>
        <xdr:cNvSpPr txBox="1"/>
      </xdr:nvSpPr>
      <xdr:spPr>
        <a:xfrm>
          <a:off x="12547111" y="978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92118</xdr:rowOff>
    </xdr:from>
    <xdr:to>
      <xdr:col>85</xdr:col>
      <xdr:colOff>127000</xdr:colOff>
      <xdr:row>79</xdr:row>
      <xdr:rowOff>96103</xdr:rowOff>
    </xdr:to>
    <xdr:cxnSp macro="">
      <xdr:nvCxnSpPr>
        <xdr:cNvPr id="639" name="直線コネクタ 638"/>
        <xdr:cNvCxnSpPr/>
      </xdr:nvCxnSpPr>
      <xdr:spPr>
        <a:xfrm flipV="1">
          <a:off x="15481300" y="13636668"/>
          <a:ext cx="8382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96103</xdr:rowOff>
    </xdr:from>
    <xdr:to>
      <xdr:col>81</xdr:col>
      <xdr:colOff>50800</xdr:colOff>
      <xdr:row>79</xdr:row>
      <xdr:rowOff>98520</xdr:rowOff>
    </xdr:to>
    <xdr:cxnSp macro="">
      <xdr:nvCxnSpPr>
        <xdr:cNvPr id="642" name="直線コネクタ 641"/>
        <xdr:cNvCxnSpPr/>
      </xdr:nvCxnSpPr>
      <xdr:spPr>
        <a:xfrm flipV="1">
          <a:off x="14592300" y="13640653"/>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94731</xdr:rowOff>
    </xdr:from>
    <xdr:to>
      <xdr:col>76</xdr:col>
      <xdr:colOff>114300</xdr:colOff>
      <xdr:row>79</xdr:row>
      <xdr:rowOff>98520</xdr:rowOff>
    </xdr:to>
    <xdr:cxnSp macro="">
      <xdr:nvCxnSpPr>
        <xdr:cNvPr id="645" name="直線コネクタ 644"/>
        <xdr:cNvCxnSpPr/>
      </xdr:nvCxnSpPr>
      <xdr:spPr>
        <a:xfrm>
          <a:off x="13703300" y="13639281"/>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94731</xdr:rowOff>
    </xdr:from>
    <xdr:to>
      <xdr:col>71</xdr:col>
      <xdr:colOff>177800</xdr:colOff>
      <xdr:row>79</xdr:row>
      <xdr:rowOff>98095</xdr:rowOff>
    </xdr:to>
    <xdr:cxnSp macro="">
      <xdr:nvCxnSpPr>
        <xdr:cNvPr id="648" name="直線コネクタ 647"/>
        <xdr:cNvCxnSpPr/>
      </xdr:nvCxnSpPr>
      <xdr:spPr>
        <a:xfrm flipV="1">
          <a:off x="12814300" y="13639281"/>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41318</xdr:rowOff>
    </xdr:from>
    <xdr:to>
      <xdr:col>85</xdr:col>
      <xdr:colOff>177800</xdr:colOff>
      <xdr:row>79</xdr:row>
      <xdr:rowOff>142918</xdr:rowOff>
    </xdr:to>
    <xdr:sp macro="" textlink="">
      <xdr:nvSpPr>
        <xdr:cNvPr id="658" name="楕円 657"/>
        <xdr:cNvSpPr/>
      </xdr:nvSpPr>
      <xdr:spPr>
        <a:xfrm>
          <a:off x="16268700" y="135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378565" cy="259045"/>
    <xdr:sp macro="" textlink="">
      <xdr:nvSpPr>
        <xdr:cNvPr id="659" name="災害復旧費該当値テキスト"/>
        <xdr:cNvSpPr txBox="1"/>
      </xdr:nvSpPr>
      <xdr:spPr>
        <a:xfrm>
          <a:off x="16370300" y="1352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45303</xdr:rowOff>
    </xdr:from>
    <xdr:to>
      <xdr:col>81</xdr:col>
      <xdr:colOff>101600</xdr:colOff>
      <xdr:row>79</xdr:row>
      <xdr:rowOff>146903</xdr:rowOff>
    </xdr:to>
    <xdr:sp macro="" textlink="">
      <xdr:nvSpPr>
        <xdr:cNvPr id="660" name="楕円 659"/>
        <xdr:cNvSpPr/>
      </xdr:nvSpPr>
      <xdr:spPr>
        <a:xfrm>
          <a:off x="15430500" y="135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138030</xdr:rowOff>
    </xdr:from>
    <xdr:ext cx="313932" cy="259045"/>
    <xdr:sp macro="" textlink="">
      <xdr:nvSpPr>
        <xdr:cNvPr id="661" name="テキスト ボックス 660"/>
        <xdr:cNvSpPr txBox="1"/>
      </xdr:nvSpPr>
      <xdr:spPr>
        <a:xfrm>
          <a:off x="15324333" y="13682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47720</xdr:rowOff>
    </xdr:from>
    <xdr:to>
      <xdr:col>76</xdr:col>
      <xdr:colOff>165100</xdr:colOff>
      <xdr:row>79</xdr:row>
      <xdr:rowOff>149320</xdr:rowOff>
    </xdr:to>
    <xdr:sp macro="" textlink="">
      <xdr:nvSpPr>
        <xdr:cNvPr id="662" name="楕円 661"/>
        <xdr:cNvSpPr/>
      </xdr:nvSpPr>
      <xdr:spPr>
        <a:xfrm>
          <a:off x="14541500" y="135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140447</xdr:rowOff>
    </xdr:from>
    <xdr:ext cx="313932" cy="259045"/>
    <xdr:sp macro="" textlink="">
      <xdr:nvSpPr>
        <xdr:cNvPr id="663" name="テキスト ボックス 662"/>
        <xdr:cNvSpPr txBox="1"/>
      </xdr:nvSpPr>
      <xdr:spPr>
        <a:xfrm>
          <a:off x="14435333" y="13684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43931</xdr:rowOff>
    </xdr:from>
    <xdr:to>
      <xdr:col>72</xdr:col>
      <xdr:colOff>38100</xdr:colOff>
      <xdr:row>79</xdr:row>
      <xdr:rowOff>145531</xdr:rowOff>
    </xdr:to>
    <xdr:sp macro="" textlink="">
      <xdr:nvSpPr>
        <xdr:cNvPr id="664" name="楕円 663"/>
        <xdr:cNvSpPr/>
      </xdr:nvSpPr>
      <xdr:spPr>
        <a:xfrm>
          <a:off x="13652500" y="135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136658</xdr:rowOff>
    </xdr:from>
    <xdr:ext cx="378565" cy="259045"/>
    <xdr:sp macro="" textlink="">
      <xdr:nvSpPr>
        <xdr:cNvPr id="665" name="テキスト ボックス 664"/>
        <xdr:cNvSpPr txBox="1"/>
      </xdr:nvSpPr>
      <xdr:spPr>
        <a:xfrm>
          <a:off x="13514017" y="13681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47295</xdr:rowOff>
    </xdr:from>
    <xdr:to>
      <xdr:col>67</xdr:col>
      <xdr:colOff>101600</xdr:colOff>
      <xdr:row>79</xdr:row>
      <xdr:rowOff>148895</xdr:rowOff>
    </xdr:to>
    <xdr:sp macro="" textlink="">
      <xdr:nvSpPr>
        <xdr:cNvPr id="666" name="楕円 665"/>
        <xdr:cNvSpPr/>
      </xdr:nvSpPr>
      <xdr:spPr>
        <a:xfrm>
          <a:off x="12763500" y="135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140022</xdr:rowOff>
    </xdr:from>
    <xdr:ext cx="313932" cy="259045"/>
    <xdr:sp macro="" textlink="">
      <xdr:nvSpPr>
        <xdr:cNvPr id="667" name="テキスト ボックス 666"/>
        <xdr:cNvSpPr txBox="1"/>
      </xdr:nvSpPr>
      <xdr:spPr>
        <a:xfrm>
          <a:off x="12657333" y="1368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9" name="直線コネクタ 678"/>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80" name="テキスト ボックス 679"/>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1" name="直線コネクタ 68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2" name="テキスト ボックス 681"/>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3" name="直線コネクタ 682"/>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4" name="テキスト ボックス 683"/>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7" name="直線コネクタ 686"/>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8" name="テキスト ボックス 687"/>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9" name="直線コネクタ 688"/>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90" name="テキスト ボックス 689"/>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1" name="直線コネクタ 690"/>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2" name="テキスト ボックス 691"/>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61291</xdr:rowOff>
    </xdr:from>
    <xdr:to>
      <xdr:col>85</xdr:col>
      <xdr:colOff>126364</xdr:colOff>
      <xdr:row>98</xdr:row>
      <xdr:rowOff>132499</xdr:rowOff>
    </xdr:to>
    <xdr:cxnSp macro="">
      <xdr:nvCxnSpPr>
        <xdr:cNvPr id="696" name="直線コネクタ 695"/>
        <xdr:cNvCxnSpPr/>
      </xdr:nvCxnSpPr>
      <xdr:spPr>
        <a:xfrm flipV="1">
          <a:off x="16317595" y="15663241"/>
          <a:ext cx="1269" cy="127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136326</xdr:rowOff>
    </xdr:from>
    <xdr:ext cx="534377" cy="259045"/>
    <xdr:sp macro="" textlink="">
      <xdr:nvSpPr>
        <xdr:cNvPr id="697" name="公債費最小値テキスト"/>
        <xdr:cNvSpPr txBox="1"/>
      </xdr:nvSpPr>
      <xdr:spPr>
        <a:xfrm>
          <a:off x="16370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132499</xdr:rowOff>
    </xdr:from>
    <xdr:to>
      <xdr:col>86</xdr:col>
      <xdr:colOff>25400</xdr:colOff>
      <xdr:row>98</xdr:row>
      <xdr:rowOff>132499</xdr:rowOff>
    </xdr:to>
    <xdr:cxnSp macro="">
      <xdr:nvCxnSpPr>
        <xdr:cNvPr id="698" name="直線コネクタ 697"/>
        <xdr:cNvCxnSpPr/>
      </xdr:nvCxnSpPr>
      <xdr:spPr>
        <a:xfrm>
          <a:off x="16230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7968</xdr:rowOff>
    </xdr:from>
    <xdr:ext cx="534377" cy="259045"/>
    <xdr:sp macro="" textlink="">
      <xdr:nvSpPr>
        <xdr:cNvPr id="699" name="公債費最大値テキスト"/>
        <xdr:cNvSpPr txBox="1"/>
      </xdr:nvSpPr>
      <xdr:spPr>
        <a:xfrm>
          <a:off x="16370300" y="1543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61291</xdr:rowOff>
    </xdr:from>
    <xdr:to>
      <xdr:col>86</xdr:col>
      <xdr:colOff>25400</xdr:colOff>
      <xdr:row>91</xdr:row>
      <xdr:rowOff>61291</xdr:rowOff>
    </xdr:to>
    <xdr:cxnSp macro="">
      <xdr:nvCxnSpPr>
        <xdr:cNvPr id="700" name="直線コネクタ 699"/>
        <xdr:cNvCxnSpPr/>
      </xdr:nvCxnSpPr>
      <xdr:spPr>
        <a:xfrm>
          <a:off x="16230600" y="1566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118526</xdr:rowOff>
    </xdr:from>
    <xdr:to>
      <xdr:col>85</xdr:col>
      <xdr:colOff>127000</xdr:colOff>
      <xdr:row>91</xdr:row>
      <xdr:rowOff>169504</xdr:rowOff>
    </xdr:to>
    <xdr:cxnSp macro="">
      <xdr:nvCxnSpPr>
        <xdr:cNvPr id="701" name="直線コネクタ 700"/>
        <xdr:cNvCxnSpPr/>
      </xdr:nvCxnSpPr>
      <xdr:spPr>
        <a:xfrm>
          <a:off x="15481300" y="15720476"/>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123192</xdr:rowOff>
    </xdr:from>
    <xdr:ext cx="534377" cy="259045"/>
    <xdr:sp macro="" textlink="">
      <xdr:nvSpPr>
        <xdr:cNvPr id="702" name="公債費平均値テキスト"/>
        <xdr:cNvSpPr txBox="1"/>
      </xdr:nvSpPr>
      <xdr:spPr>
        <a:xfrm>
          <a:off x="16370300" y="16239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144765</xdr:rowOff>
    </xdr:from>
    <xdr:to>
      <xdr:col>85</xdr:col>
      <xdr:colOff>177800</xdr:colOff>
      <xdr:row>95</xdr:row>
      <xdr:rowOff>74915</xdr:rowOff>
    </xdr:to>
    <xdr:sp macro="" textlink="">
      <xdr:nvSpPr>
        <xdr:cNvPr id="703" name="フローチャート: 判断 702"/>
        <xdr:cNvSpPr/>
      </xdr:nvSpPr>
      <xdr:spPr>
        <a:xfrm>
          <a:off x="162687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118526</xdr:rowOff>
    </xdr:from>
    <xdr:to>
      <xdr:col>81</xdr:col>
      <xdr:colOff>50800</xdr:colOff>
      <xdr:row>91</xdr:row>
      <xdr:rowOff>119298</xdr:rowOff>
    </xdr:to>
    <xdr:cxnSp macro="">
      <xdr:nvCxnSpPr>
        <xdr:cNvPr id="704" name="直線コネクタ 703"/>
        <xdr:cNvCxnSpPr/>
      </xdr:nvCxnSpPr>
      <xdr:spPr>
        <a:xfrm flipV="1">
          <a:off x="14592300" y="15720476"/>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134020</xdr:rowOff>
    </xdr:from>
    <xdr:to>
      <xdr:col>81</xdr:col>
      <xdr:colOff>101600</xdr:colOff>
      <xdr:row>95</xdr:row>
      <xdr:rowOff>64170</xdr:rowOff>
    </xdr:to>
    <xdr:sp macro="" textlink="">
      <xdr:nvSpPr>
        <xdr:cNvPr id="705" name="フローチャート: 判断 704"/>
        <xdr:cNvSpPr/>
      </xdr:nvSpPr>
      <xdr:spPr>
        <a:xfrm>
          <a:off x="15430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55297</xdr:rowOff>
    </xdr:from>
    <xdr:ext cx="534377" cy="259045"/>
    <xdr:sp macro="" textlink="">
      <xdr:nvSpPr>
        <xdr:cNvPr id="706" name="テキスト ボックス 705"/>
        <xdr:cNvSpPr txBox="1"/>
      </xdr:nvSpPr>
      <xdr:spPr>
        <a:xfrm>
          <a:off x="15214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75406</xdr:rowOff>
    </xdr:from>
    <xdr:to>
      <xdr:col>76</xdr:col>
      <xdr:colOff>114300</xdr:colOff>
      <xdr:row>91</xdr:row>
      <xdr:rowOff>119298</xdr:rowOff>
    </xdr:to>
    <xdr:cxnSp macro="">
      <xdr:nvCxnSpPr>
        <xdr:cNvPr id="707" name="直線コネクタ 706"/>
        <xdr:cNvCxnSpPr/>
      </xdr:nvCxnSpPr>
      <xdr:spPr>
        <a:xfrm>
          <a:off x="13703300" y="15505906"/>
          <a:ext cx="889000" cy="2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129048</xdr:rowOff>
    </xdr:from>
    <xdr:to>
      <xdr:col>76</xdr:col>
      <xdr:colOff>165100</xdr:colOff>
      <xdr:row>95</xdr:row>
      <xdr:rowOff>59198</xdr:rowOff>
    </xdr:to>
    <xdr:sp macro="" textlink="">
      <xdr:nvSpPr>
        <xdr:cNvPr id="708" name="フローチャート: 判断 707"/>
        <xdr:cNvSpPr/>
      </xdr:nvSpPr>
      <xdr:spPr>
        <a:xfrm>
          <a:off x="14541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50325</xdr:rowOff>
    </xdr:from>
    <xdr:ext cx="534377" cy="259045"/>
    <xdr:sp macro="" textlink="">
      <xdr:nvSpPr>
        <xdr:cNvPr id="709" name="テキスト ボックス 708"/>
        <xdr:cNvSpPr txBox="1"/>
      </xdr:nvSpPr>
      <xdr:spPr>
        <a:xfrm>
          <a:off x="14325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75406</xdr:rowOff>
    </xdr:from>
    <xdr:to>
      <xdr:col>71</xdr:col>
      <xdr:colOff>177800</xdr:colOff>
      <xdr:row>91</xdr:row>
      <xdr:rowOff>107896</xdr:rowOff>
    </xdr:to>
    <xdr:cxnSp macro="">
      <xdr:nvCxnSpPr>
        <xdr:cNvPr id="710" name="直線コネクタ 709"/>
        <xdr:cNvCxnSpPr/>
      </xdr:nvCxnSpPr>
      <xdr:spPr>
        <a:xfrm flipV="1">
          <a:off x="12814300" y="15505906"/>
          <a:ext cx="889000" cy="20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65926</xdr:rowOff>
    </xdr:from>
    <xdr:to>
      <xdr:col>72</xdr:col>
      <xdr:colOff>38100</xdr:colOff>
      <xdr:row>94</xdr:row>
      <xdr:rowOff>167526</xdr:rowOff>
    </xdr:to>
    <xdr:sp macro="" textlink="">
      <xdr:nvSpPr>
        <xdr:cNvPr id="711" name="フローチャート: 判断 710"/>
        <xdr:cNvSpPr/>
      </xdr:nvSpPr>
      <xdr:spPr>
        <a:xfrm>
          <a:off x="13652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158653</xdr:rowOff>
    </xdr:from>
    <xdr:ext cx="534377" cy="259045"/>
    <xdr:sp macro="" textlink="">
      <xdr:nvSpPr>
        <xdr:cNvPr id="712" name="テキスト ボックス 711"/>
        <xdr:cNvSpPr txBox="1"/>
      </xdr:nvSpPr>
      <xdr:spPr>
        <a:xfrm>
          <a:off x="13436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53267</xdr:rowOff>
    </xdr:from>
    <xdr:to>
      <xdr:col>67</xdr:col>
      <xdr:colOff>101600</xdr:colOff>
      <xdr:row>94</xdr:row>
      <xdr:rowOff>154867</xdr:rowOff>
    </xdr:to>
    <xdr:sp macro="" textlink="">
      <xdr:nvSpPr>
        <xdr:cNvPr id="713" name="フローチャート: 判断 712"/>
        <xdr:cNvSpPr/>
      </xdr:nvSpPr>
      <xdr:spPr>
        <a:xfrm>
          <a:off x="12763500" y="1616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145994</xdr:rowOff>
    </xdr:from>
    <xdr:ext cx="534377" cy="259045"/>
    <xdr:sp macro="" textlink="">
      <xdr:nvSpPr>
        <xdr:cNvPr id="714" name="テキスト ボックス 713"/>
        <xdr:cNvSpPr txBox="1"/>
      </xdr:nvSpPr>
      <xdr:spPr>
        <a:xfrm>
          <a:off x="12547111" y="162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118704</xdr:rowOff>
    </xdr:from>
    <xdr:to>
      <xdr:col>85</xdr:col>
      <xdr:colOff>177800</xdr:colOff>
      <xdr:row>92</xdr:row>
      <xdr:rowOff>48854</xdr:rowOff>
    </xdr:to>
    <xdr:sp macro="" textlink="">
      <xdr:nvSpPr>
        <xdr:cNvPr id="720" name="楕円 719"/>
        <xdr:cNvSpPr/>
      </xdr:nvSpPr>
      <xdr:spPr>
        <a:xfrm>
          <a:off x="16268700" y="157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33631</xdr:rowOff>
    </xdr:from>
    <xdr:ext cx="534377" cy="259045"/>
    <xdr:sp macro="" textlink="">
      <xdr:nvSpPr>
        <xdr:cNvPr id="721" name="公債費該当値テキスト"/>
        <xdr:cNvSpPr txBox="1"/>
      </xdr:nvSpPr>
      <xdr:spPr>
        <a:xfrm>
          <a:off x="16370300" y="156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67726</xdr:rowOff>
    </xdr:from>
    <xdr:to>
      <xdr:col>81</xdr:col>
      <xdr:colOff>101600</xdr:colOff>
      <xdr:row>91</xdr:row>
      <xdr:rowOff>169326</xdr:rowOff>
    </xdr:to>
    <xdr:sp macro="" textlink="">
      <xdr:nvSpPr>
        <xdr:cNvPr id="722" name="楕円 721"/>
        <xdr:cNvSpPr/>
      </xdr:nvSpPr>
      <xdr:spPr>
        <a:xfrm>
          <a:off x="15430500" y="156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14403</xdr:rowOff>
    </xdr:from>
    <xdr:ext cx="534377" cy="259045"/>
    <xdr:sp macro="" textlink="">
      <xdr:nvSpPr>
        <xdr:cNvPr id="723" name="テキスト ボックス 722"/>
        <xdr:cNvSpPr txBox="1"/>
      </xdr:nvSpPr>
      <xdr:spPr>
        <a:xfrm>
          <a:off x="15214111" y="1544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68498</xdr:rowOff>
    </xdr:from>
    <xdr:to>
      <xdr:col>76</xdr:col>
      <xdr:colOff>165100</xdr:colOff>
      <xdr:row>91</xdr:row>
      <xdr:rowOff>170098</xdr:rowOff>
    </xdr:to>
    <xdr:sp macro="" textlink="">
      <xdr:nvSpPr>
        <xdr:cNvPr id="724" name="楕円 723"/>
        <xdr:cNvSpPr/>
      </xdr:nvSpPr>
      <xdr:spPr>
        <a:xfrm>
          <a:off x="14541500" y="156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15175</xdr:rowOff>
    </xdr:from>
    <xdr:ext cx="534377" cy="259045"/>
    <xdr:sp macro="" textlink="">
      <xdr:nvSpPr>
        <xdr:cNvPr id="725" name="テキスト ボックス 724"/>
        <xdr:cNvSpPr txBox="1"/>
      </xdr:nvSpPr>
      <xdr:spPr>
        <a:xfrm>
          <a:off x="14325111" y="1544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24606</xdr:rowOff>
    </xdr:from>
    <xdr:to>
      <xdr:col>72</xdr:col>
      <xdr:colOff>38100</xdr:colOff>
      <xdr:row>90</xdr:row>
      <xdr:rowOff>126206</xdr:rowOff>
    </xdr:to>
    <xdr:sp macro="" textlink="">
      <xdr:nvSpPr>
        <xdr:cNvPr id="726" name="楕円 725"/>
        <xdr:cNvSpPr/>
      </xdr:nvSpPr>
      <xdr:spPr>
        <a:xfrm>
          <a:off x="13652500" y="15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142733</xdr:rowOff>
    </xdr:from>
    <xdr:ext cx="534377" cy="259045"/>
    <xdr:sp macro="" textlink="">
      <xdr:nvSpPr>
        <xdr:cNvPr id="727" name="テキスト ボックス 726"/>
        <xdr:cNvSpPr txBox="1"/>
      </xdr:nvSpPr>
      <xdr:spPr>
        <a:xfrm>
          <a:off x="13436111" y="152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57096</xdr:rowOff>
    </xdr:from>
    <xdr:to>
      <xdr:col>67</xdr:col>
      <xdr:colOff>101600</xdr:colOff>
      <xdr:row>91</xdr:row>
      <xdr:rowOff>158696</xdr:rowOff>
    </xdr:to>
    <xdr:sp macro="" textlink="">
      <xdr:nvSpPr>
        <xdr:cNvPr id="728" name="楕円 727"/>
        <xdr:cNvSpPr/>
      </xdr:nvSpPr>
      <xdr:spPr>
        <a:xfrm>
          <a:off x="12763500" y="1565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3773</xdr:rowOff>
    </xdr:from>
    <xdr:ext cx="534377" cy="259045"/>
    <xdr:sp macro="" textlink="">
      <xdr:nvSpPr>
        <xdr:cNvPr id="729" name="テキスト ボックス 728"/>
        <xdr:cNvSpPr txBox="1"/>
      </xdr:nvSpPr>
      <xdr:spPr>
        <a:xfrm>
          <a:off x="12547111" y="1543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3" name="直線コネクタ 752"/>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6"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7" name="直線コネクタ 756"/>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61214</xdr:rowOff>
    </xdr:from>
    <xdr:to>
      <xdr:col>116</xdr:col>
      <xdr:colOff>63500</xdr:colOff>
      <xdr:row>39</xdr:row>
      <xdr:rowOff>26353</xdr:rowOff>
    </xdr:to>
    <xdr:cxnSp macro="">
      <xdr:nvCxnSpPr>
        <xdr:cNvPr id="758" name="直線コネクタ 757"/>
        <xdr:cNvCxnSpPr/>
      </xdr:nvCxnSpPr>
      <xdr:spPr>
        <a:xfrm flipV="1">
          <a:off x="21323300" y="5204714"/>
          <a:ext cx="838200" cy="150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59707</xdr:rowOff>
    </xdr:from>
    <xdr:ext cx="378565" cy="259045"/>
    <xdr:sp macro="" textlink="">
      <xdr:nvSpPr>
        <xdr:cNvPr id="759" name="諸支出金平均値テキスト"/>
        <xdr:cNvSpPr txBox="1"/>
      </xdr:nvSpPr>
      <xdr:spPr>
        <a:xfrm>
          <a:off x="22212300" y="6574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60" name="フローチャート: 判断 759"/>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154559</xdr:rowOff>
    </xdr:from>
    <xdr:to>
      <xdr:col>111</xdr:col>
      <xdr:colOff>177800</xdr:colOff>
      <xdr:row>39</xdr:row>
      <xdr:rowOff>26353</xdr:rowOff>
    </xdr:to>
    <xdr:cxnSp macro="">
      <xdr:nvCxnSpPr>
        <xdr:cNvPr id="761" name="直線コネクタ 760"/>
        <xdr:cNvCxnSpPr/>
      </xdr:nvCxnSpPr>
      <xdr:spPr>
        <a:xfrm>
          <a:off x="20434300" y="6669659"/>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2" name="フローチャート: 判断 761"/>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3" name="テキスト ボックス 762"/>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110172</xdr:rowOff>
    </xdr:from>
    <xdr:to>
      <xdr:col>107</xdr:col>
      <xdr:colOff>50800</xdr:colOff>
      <xdr:row>38</xdr:row>
      <xdr:rowOff>154559</xdr:rowOff>
    </xdr:to>
    <xdr:cxnSp macro="">
      <xdr:nvCxnSpPr>
        <xdr:cNvPr id="764" name="直線コネクタ 763"/>
        <xdr:cNvCxnSpPr/>
      </xdr:nvCxnSpPr>
      <xdr:spPr>
        <a:xfrm>
          <a:off x="19545300" y="6625272"/>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5" name="フローチャート: 判断 764"/>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6" name="テキスト ボックス 765"/>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156464</xdr:rowOff>
    </xdr:from>
    <xdr:to>
      <xdr:col>102</xdr:col>
      <xdr:colOff>114300</xdr:colOff>
      <xdr:row>38</xdr:row>
      <xdr:rowOff>110172</xdr:rowOff>
    </xdr:to>
    <xdr:cxnSp macro="">
      <xdr:nvCxnSpPr>
        <xdr:cNvPr id="767" name="直線コネクタ 766"/>
        <xdr:cNvCxnSpPr/>
      </xdr:nvCxnSpPr>
      <xdr:spPr>
        <a:xfrm>
          <a:off x="18656300" y="6500114"/>
          <a:ext cx="889000" cy="1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8" name="フローチャート: 判断 767"/>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9" name="テキスト ボックス 768"/>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70" name="フローチャート: 判断 769"/>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21417</xdr:rowOff>
    </xdr:from>
    <xdr:ext cx="378565" cy="259045"/>
    <xdr:sp macro="" textlink="">
      <xdr:nvSpPr>
        <xdr:cNvPr id="771" name="テキスト ボックス 770"/>
        <xdr:cNvSpPr txBox="1"/>
      </xdr:nvSpPr>
      <xdr:spPr>
        <a:xfrm>
          <a:off x="18467017" y="670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10414</xdr:rowOff>
    </xdr:from>
    <xdr:to>
      <xdr:col>116</xdr:col>
      <xdr:colOff>114300</xdr:colOff>
      <xdr:row>30</xdr:row>
      <xdr:rowOff>112014</xdr:rowOff>
    </xdr:to>
    <xdr:sp macro="" textlink="">
      <xdr:nvSpPr>
        <xdr:cNvPr id="777" name="楕円 776"/>
        <xdr:cNvSpPr/>
      </xdr:nvSpPr>
      <xdr:spPr>
        <a:xfrm>
          <a:off x="22110700" y="51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134891</xdr:rowOff>
    </xdr:from>
    <xdr:ext cx="469744" cy="259045"/>
    <xdr:sp macro="" textlink="">
      <xdr:nvSpPr>
        <xdr:cNvPr id="778" name="諸支出金該当値テキスト"/>
        <xdr:cNvSpPr txBox="1"/>
      </xdr:nvSpPr>
      <xdr:spPr>
        <a:xfrm>
          <a:off x="22212300" y="510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147003</xdr:rowOff>
    </xdr:from>
    <xdr:to>
      <xdr:col>112</xdr:col>
      <xdr:colOff>38100</xdr:colOff>
      <xdr:row>39</xdr:row>
      <xdr:rowOff>77153</xdr:rowOff>
    </xdr:to>
    <xdr:sp macro="" textlink="">
      <xdr:nvSpPr>
        <xdr:cNvPr id="779" name="楕円 778"/>
        <xdr:cNvSpPr/>
      </xdr:nvSpPr>
      <xdr:spPr>
        <a:xfrm>
          <a:off x="21272500" y="66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68280</xdr:rowOff>
    </xdr:from>
    <xdr:ext cx="313932" cy="259045"/>
    <xdr:sp macro="" textlink="">
      <xdr:nvSpPr>
        <xdr:cNvPr id="780" name="テキスト ボックス 779"/>
        <xdr:cNvSpPr txBox="1"/>
      </xdr:nvSpPr>
      <xdr:spPr>
        <a:xfrm>
          <a:off x="21166333" y="6754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103759</xdr:rowOff>
    </xdr:from>
    <xdr:to>
      <xdr:col>107</xdr:col>
      <xdr:colOff>101600</xdr:colOff>
      <xdr:row>39</xdr:row>
      <xdr:rowOff>33909</xdr:rowOff>
    </xdr:to>
    <xdr:sp macro="" textlink="">
      <xdr:nvSpPr>
        <xdr:cNvPr id="781" name="楕円 780"/>
        <xdr:cNvSpPr/>
      </xdr:nvSpPr>
      <xdr:spPr>
        <a:xfrm>
          <a:off x="20383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25036</xdr:rowOff>
    </xdr:from>
    <xdr:ext cx="378565" cy="259045"/>
    <xdr:sp macro="" textlink="">
      <xdr:nvSpPr>
        <xdr:cNvPr id="782" name="テキスト ボックス 781"/>
        <xdr:cNvSpPr txBox="1"/>
      </xdr:nvSpPr>
      <xdr:spPr>
        <a:xfrm>
          <a:off x="20245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59372</xdr:rowOff>
    </xdr:from>
    <xdr:to>
      <xdr:col>102</xdr:col>
      <xdr:colOff>165100</xdr:colOff>
      <xdr:row>38</xdr:row>
      <xdr:rowOff>160972</xdr:rowOff>
    </xdr:to>
    <xdr:sp macro="" textlink="">
      <xdr:nvSpPr>
        <xdr:cNvPr id="783" name="楕円 782"/>
        <xdr:cNvSpPr/>
      </xdr:nvSpPr>
      <xdr:spPr>
        <a:xfrm>
          <a:off x="19494500" y="65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152099</xdr:rowOff>
    </xdr:from>
    <xdr:ext cx="378565" cy="259045"/>
    <xdr:sp macro="" textlink="">
      <xdr:nvSpPr>
        <xdr:cNvPr id="784" name="テキスト ボックス 783"/>
        <xdr:cNvSpPr txBox="1"/>
      </xdr:nvSpPr>
      <xdr:spPr>
        <a:xfrm>
          <a:off x="19356017" y="6667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105664</xdr:rowOff>
    </xdr:from>
    <xdr:to>
      <xdr:col>98</xdr:col>
      <xdr:colOff>38100</xdr:colOff>
      <xdr:row>38</xdr:row>
      <xdr:rowOff>35814</xdr:rowOff>
    </xdr:to>
    <xdr:sp macro="" textlink="">
      <xdr:nvSpPr>
        <xdr:cNvPr id="785" name="楕円 784"/>
        <xdr:cNvSpPr/>
      </xdr:nvSpPr>
      <xdr:spPr>
        <a:xfrm>
          <a:off x="18605500" y="64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52341</xdr:rowOff>
    </xdr:from>
    <xdr:ext cx="469744" cy="259045"/>
    <xdr:sp macro="" textlink="">
      <xdr:nvSpPr>
        <xdr:cNvPr id="786" name="テキスト ボックス 785"/>
        <xdr:cNvSpPr txBox="1"/>
      </xdr:nvSpPr>
      <xdr:spPr>
        <a:xfrm>
          <a:off x="18421428" y="62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総務費は退職手当や文化の人づくり基金積立金の減などにより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％の減となった一方、民生費は私立等保育所運営費の増などにより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％の増、衛生費は次期埋立場建設事業費の増や家庭ごみ有料化の開始などにより</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の増となった。労働費はキャリアアップ促進奨励金の減などにより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の減、商工費はほっと石川プラン推進ファンド貸付金の皆減などにより</a:t>
          </a:r>
          <a:r>
            <a:rPr kumimoji="1" lang="en-US" altLang="ja-JP" sz="1300">
              <a:latin typeface="ＭＳ Ｐゴシック" panose="020B0600070205080204" pitchFamily="50" charset="-128"/>
              <a:ea typeface="ＭＳ Ｐゴシック" panose="020B0600070205080204" pitchFamily="50" charset="-128"/>
            </a:rPr>
            <a:t>37.3</a:t>
          </a:r>
          <a:r>
            <a:rPr kumimoji="1" lang="ja-JP" altLang="en-US" sz="1300">
              <a:latin typeface="ＭＳ Ｐゴシック" panose="020B0600070205080204" pitchFamily="50" charset="-128"/>
              <a:ea typeface="ＭＳ Ｐゴシック" panose="020B0600070205080204" pitchFamily="50" charset="-128"/>
            </a:rPr>
            <a:t>％の減となった。教育費は私立等保育所運営費の増などにより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の増となり、災害復旧費は道路災害復旧事業費の増などにより</a:t>
          </a:r>
          <a:r>
            <a:rPr kumimoji="1" lang="en-US" altLang="ja-JP" sz="1300">
              <a:latin typeface="ＭＳ Ｐゴシック" panose="020B0600070205080204" pitchFamily="50" charset="-128"/>
              <a:ea typeface="ＭＳ Ｐゴシック" panose="020B0600070205080204" pitchFamily="50" charset="-128"/>
            </a:rPr>
            <a:t>142.7%</a:t>
          </a:r>
          <a:r>
            <a:rPr kumimoji="1" lang="ja-JP" altLang="en-US" sz="1300">
              <a:latin typeface="ＭＳ Ｐゴシック" panose="020B0600070205080204" pitchFamily="50" charset="-128"/>
              <a:ea typeface="ＭＳ Ｐゴシック" panose="020B0600070205080204" pitchFamily="50" charset="-128"/>
            </a:rPr>
            <a:t>の増となった。また、公債費は中期財政計画に基づく計画的な繰上償還などにより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％の減となった。その他については公共施設再整備等積立基金への新規積立などにより増となった。なお全体としては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を見ると、歳入、歳出ともに減少しているが、実質収支の額は増加している。市税収入が増加したものの引き続き厳しい財政状況が続く中、経費節減に努め、財政調整基金の取崩しを避けるとともに、市債の繰上償還を行いながら、財政の健全性の確保に努め黒字決算を堅持している。今後も、中期財政計画を着実に実践し、財政基盤の強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年度決算における連結赤字比率は、対象会計全体の財政収支が黒字となっていることから生じていない。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180043836</v>
      </c>
      <c r="BO4" s="410"/>
      <c r="BP4" s="410"/>
      <c r="BQ4" s="410"/>
      <c r="BR4" s="410"/>
      <c r="BS4" s="410"/>
      <c r="BT4" s="410"/>
      <c r="BU4" s="411"/>
      <c r="BV4" s="409">
        <v>178514243</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v>
      </c>
      <c r="CU4" s="416"/>
      <c r="CV4" s="416"/>
      <c r="CW4" s="416"/>
      <c r="CX4" s="416"/>
      <c r="CY4" s="416"/>
      <c r="CZ4" s="416"/>
      <c r="DA4" s="417"/>
      <c r="DB4" s="415">
        <v>1.6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177128247</v>
      </c>
      <c r="BO5" s="447"/>
      <c r="BP5" s="447"/>
      <c r="BQ5" s="447"/>
      <c r="BR5" s="447"/>
      <c r="BS5" s="447"/>
      <c r="BT5" s="447"/>
      <c r="BU5" s="448"/>
      <c r="BV5" s="446">
        <v>175959590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90.6</v>
      </c>
      <c r="CU5" s="444"/>
      <c r="CV5" s="444"/>
      <c r="CW5" s="444"/>
      <c r="CX5" s="444"/>
      <c r="CY5" s="444"/>
      <c r="CZ5" s="444"/>
      <c r="DA5" s="445"/>
      <c r="DB5" s="443">
        <v>90.9</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2915589</v>
      </c>
      <c r="BO6" s="447"/>
      <c r="BP6" s="447"/>
      <c r="BQ6" s="447"/>
      <c r="BR6" s="447"/>
      <c r="BS6" s="447"/>
      <c r="BT6" s="447"/>
      <c r="BU6" s="448"/>
      <c r="BV6" s="446">
        <v>2554653</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97.1</v>
      </c>
      <c r="CU6" s="484"/>
      <c r="CV6" s="484"/>
      <c r="CW6" s="484"/>
      <c r="CX6" s="484"/>
      <c r="CY6" s="484"/>
      <c r="CZ6" s="484"/>
      <c r="DA6" s="485"/>
      <c r="DB6" s="483">
        <v>97.4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935962</v>
      </c>
      <c r="BO7" s="447"/>
      <c r="BP7" s="447"/>
      <c r="BQ7" s="447"/>
      <c r="BR7" s="447"/>
      <c r="BS7" s="447"/>
      <c r="BT7" s="447"/>
      <c r="BU7" s="448"/>
      <c r="BV7" s="446">
        <v>881243</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101413038</v>
      </c>
      <c r="CU7" s="447"/>
      <c r="CV7" s="447"/>
      <c r="CW7" s="447"/>
      <c r="CX7" s="447"/>
      <c r="CY7" s="447"/>
      <c r="CZ7" s="447"/>
      <c r="DA7" s="448"/>
      <c r="DB7" s="446">
        <v>101934264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1979627</v>
      </c>
      <c r="BO8" s="447"/>
      <c r="BP8" s="447"/>
      <c r="BQ8" s="447"/>
      <c r="BR8" s="447"/>
      <c r="BS8" s="447"/>
      <c r="BT8" s="447"/>
      <c r="BU8" s="448"/>
      <c r="BV8" s="446">
        <v>1673410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0.85</v>
      </c>
      <c r="CU8" s="487"/>
      <c r="CV8" s="487"/>
      <c r="CW8" s="487"/>
      <c r="CX8" s="487"/>
      <c r="CY8" s="487"/>
      <c r="CZ8" s="487"/>
      <c r="DA8" s="488"/>
      <c r="DB8" s="486">
        <v>0.83</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465699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306217</v>
      </c>
      <c r="BO9" s="447"/>
      <c r="BP9" s="447"/>
      <c r="BQ9" s="447"/>
      <c r="BR9" s="447"/>
      <c r="BS9" s="447"/>
      <c r="BT9" s="447"/>
      <c r="BU9" s="448"/>
      <c r="BV9" s="446">
        <v>-425975</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22.3</v>
      </c>
      <c r="CU9" s="444"/>
      <c r="CV9" s="444"/>
      <c r="CW9" s="444"/>
      <c r="CX9" s="444"/>
      <c r="CY9" s="444"/>
      <c r="CZ9" s="444"/>
      <c r="DA9" s="445"/>
      <c r="DB9" s="443">
        <v>22.4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462361</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600</v>
      </c>
      <c r="BO10" s="447"/>
      <c r="BP10" s="447"/>
      <c r="BQ10" s="447"/>
      <c r="BR10" s="447"/>
      <c r="BS10" s="447"/>
      <c r="BT10" s="447"/>
      <c r="BU10" s="448"/>
      <c r="BV10" s="446">
        <v>751</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1502492</v>
      </c>
      <c r="BO11" s="447"/>
      <c r="BP11" s="447"/>
      <c r="BQ11" s="447"/>
      <c r="BR11" s="447"/>
      <c r="BS11" s="447"/>
      <c r="BT11" s="447"/>
      <c r="BU11" s="448"/>
      <c r="BV11" s="446">
        <v>1000000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454416</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98</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449120</v>
      </c>
      <c r="S13" s="528"/>
      <c r="T13" s="528"/>
      <c r="U13" s="528"/>
      <c r="V13" s="529"/>
      <c r="W13" s="462" t="s">
        <v>134</v>
      </c>
      <c r="X13" s="463"/>
      <c r="Y13" s="463"/>
      <c r="Z13" s="463"/>
      <c r="AA13" s="463"/>
      <c r="AB13" s="453"/>
      <c r="AC13" s="497">
        <v>2982</v>
      </c>
      <c r="AD13" s="498"/>
      <c r="AE13" s="498"/>
      <c r="AF13" s="498"/>
      <c r="AG13" s="537"/>
      <c r="AH13" s="497">
        <v>3150</v>
      </c>
      <c r="AI13" s="498"/>
      <c r="AJ13" s="498"/>
      <c r="AK13" s="498"/>
      <c r="AL13" s="499"/>
      <c r="AM13" s="475" t="s">
        <v>135</v>
      </c>
      <c r="AN13" s="476"/>
      <c r="AO13" s="476"/>
      <c r="AP13" s="476"/>
      <c r="AQ13" s="476"/>
      <c r="AR13" s="476"/>
      <c r="AS13" s="476"/>
      <c r="AT13" s="477"/>
      <c r="AU13" s="478" t="s">
        <v>109</v>
      </c>
      <c r="AV13" s="479"/>
      <c r="AW13" s="479"/>
      <c r="AX13" s="479"/>
      <c r="AY13" s="480" t="s">
        <v>136</v>
      </c>
      <c r="AZ13" s="481"/>
      <c r="BA13" s="481"/>
      <c r="BB13" s="481"/>
      <c r="BC13" s="481"/>
      <c r="BD13" s="481"/>
      <c r="BE13" s="481"/>
      <c r="BF13" s="481"/>
      <c r="BG13" s="481"/>
      <c r="BH13" s="481"/>
      <c r="BI13" s="481"/>
      <c r="BJ13" s="481"/>
      <c r="BK13" s="481"/>
      <c r="BL13" s="481"/>
      <c r="BM13" s="482"/>
      <c r="BN13" s="446">
        <v>1809309</v>
      </c>
      <c r="BO13" s="447"/>
      <c r="BP13" s="447"/>
      <c r="BQ13" s="447"/>
      <c r="BR13" s="447"/>
      <c r="BS13" s="447"/>
      <c r="BT13" s="447"/>
      <c r="BU13" s="448"/>
      <c r="BV13" s="446">
        <v>574776</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8.3000000000000007</v>
      </c>
      <c r="CU13" s="444"/>
      <c r="CV13" s="444"/>
      <c r="CW13" s="444"/>
      <c r="CX13" s="444"/>
      <c r="CY13" s="444"/>
      <c r="CZ13" s="444"/>
      <c r="DA13" s="445"/>
      <c r="DB13" s="443">
        <v>7.9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454497</v>
      </c>
      <c r="S14" s="528"/>
      <c r="T14" s="528"/>
      <c r="U14" s="528"/>
      <c r="V14" s="529"/>
      <c r="W14" s="436"/>
      <c r="X14" s="437"/>
      <c r="Y14" s="437"/>
      <c r="Z14" s="437"/>
      <c r="AA14" s="437"/>
      <c r="AB14" s="426"/>
      <c r="AC14" s="530">
        <v>1.4</v>
      </c>
      <c r="AD14" s="531"/>
      <c r="AE14" s="531"/>
      <c r="AF14" s="531"/>
      <c r="AG14" s="532"/>
      <c r="AH14" s="530">
        <v>1.5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62.3</v>
      </c>
      <c r="CU14" s="542"/>
      <c r="CV14" s="542"/>
      <c r="CW14" s="542"/>
      <c r="CX14" s="542"/>
      <c r="CY14" s="542"/>
      <c r="CZ14" s="542"/>
      <c r="DA14" s="543"/>
      <c r="DB14" s="541">
        <v>68.400000000000006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449517</v>
      </c>
      <c r="S15" s="528"/>
      <c r="T15" s="528"/>
      <c r="U15" s="528"/>
      <c r="V15" s="529"/>
      <c r="W15" s="462" t="s">
        <v>140</v>
      </c>
      <c r="X15" s="463"/>
      <c r="Y15" s="463"/>
      <c r="Z15" s="463"/>
      <c r="AA15" s="463"/>
      <c r="AB15" s="453"/>
      <c r="AC15" s="497">
        <v>46465</v>
      </c>
      <c r="AD15" s="498"/>
      <c r="AE15" s="498"/>
      <c r="AF15" s="498"/>
      <c r="AG15" s="537"/>
      <c r="AH15" s="497">
        <v>46508</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65620901</v>
      </c>
      <c r="BO15" s="410"/>
      <c r="BP15" s="410"/>
      <c r="BQ15" s="410"/>
      <c r="BR15" s="410"/>
      <c r="BS15" s="410"/>
      <c r="BT15" s="410"/>
      <c r="BU15" s="411"/>
      <c r="BV15" s="409">
        <v>65296611</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22.1</v>
      </c>
      <c r="AD16" s="531"/>
      <c r="AE16" s="531"/>
      <c r="AF16" s="531"/>
      <c r="AG16" s="532"/>
      <c r="AH16" s="530">
        <v>22</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75524623</v>
      </c>
      <c r="BO16" s="447"/>
      <c r="BP16" s="447"/>
      <c r="BQ16" s="447"/>
      <c r="BR16" s="447"/>
      <c r="BS16" s="447"/>
      <c r="BT16" s="447"/>
      <c r="BU16" s="448"/>
      <c r="BV16" s="446">
        <v>76257170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161077</v>
      </c>
      <c r="AD17" s="498"/>
      <c r="AE17" s="498"/>
      <c r="AF17" s="498"/>
      <c r="AG17" s="537"/>
      <c r="AH17" s="497">
        <v>161389</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84664696</v>
      </c>
      <c r="BO17" s="447"/>
      <c r="BP17" s="447"/>
      <c r="BQ17" s="447"/>
      <c r="BR17" s="447"/>
      <c r="BS17" s="447"/>
      <c r="BT17" s="447"/>
      <c r="BU17" s="448"/>
      <c r="BV17" s="446">
        <v>84183924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468.64</v>
      </c>
      <c r="M18" s="559"/>
      <c r="N18" s="559"/>
      <c r="O18" s="559"/>
      <c r="P18" s="559"/>
      <c r="Q18" s="559"/>
      <c r="R18" s="560"/>
      <c r="S18" s="560"/>
      <c r="T18" s="560"/>
      <c r="U18" s="560"/>
      <c r="V18" s="561"/>
      <c r="W18" s="464"/>
      <c r="X18" s="465"/>
      <c r="Y18" s="465"/>
      <c r="Z18" s="465"/>
      <c r="AA18" s="465"/>
      <c r="AB18" s="456"/>
      <c r="AC18" s="562">
        <v>76.5</v>
      </c>
      <c r="AD18" s="563"/>
      <c r="AE18" s="563"/>
      <c r="AF18" s="563"/>
      <c r="AG18" s="564"/>
      <c r="AH18" s="562">
        <v>76.5</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93548771</v>
      </c>
      <c r="BO18" s="447"/>
      <c r="BP18" s="447"/>
      <c r="BQ18" s="447"/>
      <c r="BR18" s="447"/>
      <c r="BS18" s="447"/>
      <c r="BT18" s="447"/>
      <c r="BU18" s="448"/>
      <c r="BV18" s="446">
        <v>93869750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994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115100850</v>
      </c>
      <c r="BO19" s="447"/>
      <c r="BP19" s="447"/>
      <c r="BQ19" s="447"/>
      <c r="BR19" s="447"/>
      <c r="BS19" s="447"/>
      <c r="BT19" s="447"/>
      <c r="BU19" s="448"/>
      <c r="BV19" s="446">
        <v>114999343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199572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214144753</v>
      </c>
      <c r="BO23" s="447"/>
      <c r="BP23" s="447"/>
      <c r="BQ23" s="447"/>
      <c r="BR23" s="447"/>
      <c r="BS23" s="447"/>
      <c r="BT23" s="447"/>
      <c r="BU23" s="448"/>
      <c r="BV23" s="446">
        <v>219927508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11800</v>
      </c>
      <c r="R24" s="498"/>
      <c r="S24" s="498"/>
      <c r="T24" s="498"/>
      <c r="U24" s="498"/>
      <c r="V24" s="537"/>
      <c r="W24" s="596"/>
      <c r="X24" s="584"/>
      <c r="Y24" s="585"/>
      <c r="Z24" s="496" t="s">
        <v>164</v>
      </c>
      <c r="AA24" s="476"/>
      <c r="AB24" s="476"/>
      <c r="AC24" s="476"/>
      <c r="AD24" s="476"/>
      <c r="AE24" s="476"/>
      <c r="AF24" s="476"/>
      <c r="AG24" s="477"/>
      <c r="AH24" s="497">
        <v>2408</v>
      </c>
      <c r="AI24" s="498"/>
      <c r="AJ24" s="498"/>
      <c r="AK24" s="498"/>
      <c r="AL24" s="537"/>
      <c r="AM24" s="497">
        <v>7414232</v>
      </c>
      <c r="AN24" s="498"/>
      <c r="AO24" s="498"/>
      <c r="AP24" s="498"/>
      <c r="AQ24" s="498"/>
      <c r="AR24" s="537"/>
      <c r="AS24" s="497">
        <v>3079</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155841953</v>
      </c>
      <c r="BO24" s="447"/>
      <c r="BP24" s="447"/>
      <c r="BQ24" s="447"/>
      <c r="BR24" s="447"/>
      <c r="BS24" s="447"/>
      <c r="BT24" s="447"/>
      <c r="BU24" s="448"/>
      <c r="BV24" s="446">
        <v>159659843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2</v>
      </c>
      <c r="M25" s="498"/>
      <c r="N25" s="498"/>
      <c r="O25" s="498"/>
      <c r="P25" s="537"/>
      <c r="Q25" s="497">
        <v>9600</v>
      </c>
      <c r="R25" s="498"/>
      <c r="S25" s="498"/>
      <c r="T25" s="498"/>
      <c r="U25" s="498"/>
      <c r="V25" s="537"/>
      <c r="W25" s="596"/>
      <c r="X25" s="584"/>
      <c r="Y25" s="585"/>
      <c r="Z25" s="496" t="s">
        <v>167</v>
      </c>
      <c r="AA25" s="476"/>
      <c r="AB25" s="476"/>
      <c r="AC25" s="476"/>
      <c r="AD25" s="476"/>
      <c r="AE25" s="476"/>
      <c r="AF25" s="476"/>
      <c r="AG25" s="477"/>
      <c r="AH25" s="497">
        <v>415</v>
      </c>
      <c r="AI25" s="498"/>
      <c r="AJ25" s="498"/>
      <c r="AK25" s="498"/>
      <c r="AL25" s="537"/>
      <c r="AM25" s="497">
        <v>1266165</v>
      </c>
      <c r="AN25" s="498"/>
      <c r="AO25" s="498"/>
      <c r="AP25" s="498"/>
      <c r="AQ25" s="498"/>
      <c r="AR25" s="537"/>
      <c r="AS25" s="497">
        <v>3051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17879044</v>
      </c>
      <c r="BO25" s="410"/>
      <c r="BP25" s="410"/>
      <c r="BQ25" s="410"/>
      <c r="BR25" s="410"/>
      <c r="BS25" s="410"/>
      <c r="BT25" s="410"/>
      <c r="BU25" s="411"/>
      <c r="BV25" s="409">
        <v>5354172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7420</v>
      </c>
      <c r="R26" s="498"/>
      <c r="S26" s="498"/>
      <c r="T26" s="498"/>
      <c r="U26" s="498"/>
      <c r="V26" s="537"/>
      <c r="W26" s="596"/>
      <c r="X26" s="584"/>
      <c r="Y26" s="585"/>
      <c r="Z26" s="496" t="s">
        <v>170</v>
      </c>
      <c r="AA26" s="606"/>
      <c r="AB26" s="606"/>
      <c r="AC26" s="606"/>
      <c r="AD26" s="606"/>
      <c r="AE26" s="606"/>
      <c r="AF26" s="606"/>
      <c r="AG26" s="607"/>
      <c r="AH26" s="497">
        <v>322</v>
      </c>
      <c r="AI26" s="498"/>
      <c r="AJ26" s="498"/>
      <c r="AK26" s="498"/>
      <c r="AL26" s="537"/>
      <c r="AM26" s="497">
        <v>977270</v>
      </c>
      <c r="AN26" s="498"/>
      <c r="AO26" s="498"/>
      <c r="AP26" s="498"/>
      <c r="AQ26" s="498"/>
      <c r="AR26" s="537"/>
      <c r="AS26" s="497">
        <v>3035</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v>68013</v>
      </c>
      <c r="BO26" s="447"/>
      <c r="BP26" s="447"/>
      <c r="BQ26" s="447"/>
      <c r="BR26" s="447"/>
      <c r="BS26" s="447"/>
      <c r="BT26" s="447"/>
      <c r="BU26" s="448"/>
      <c r="BV26" s="446">
        <v>33257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8100</v>
      </c>
      <c r="R27" s="498"/>
      <c r="S27" s="498"/>
      <c r="T27" s="498"/>
      <c r="U27" s="498"/>
      <c r="V27" s="537"/>
      <c r="W27" s="596"/>
      <c r="X27" s="584"/>
      <c r="Y27" s="585"/>
      <c r="Z27" s="496" t="s">
        <v>173</v>
      </c>
      <c r="AA27" s="476"/>
      <c r="AB27" s="476"/>
      <c r="AC27" s="476"/>
      <c r="AD27" s="476"/>
      <c r="AE27" s="476"/>
      <c r="AF27" s="476"/>
      <c r="AG27" s="477"/>
      <c r="AH27" s="497">
        <v>83</v>
      </c>
      <c r="AI27" s="498"/>
      <c r="AJ27" s="498"/>
      <c r="AK27" s="498"/>
      <c r="AL27" s="537"/>
      <c r="AM27" s="497">
        <v>314867</v>
      </c>
      <c r="AN27" s="498"/>
      <c r="AO27" s="498"/>
      <c r="AP27" s="498"/>
      <c r="AQ27" s="498"/>
      <c r="AR27" s="537"/>
      <c r="AS27" s="497">
        <v>3794</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2933875</v>
      </c>
      <c r="BO27" s="620"/>
      <c r="BP27" s="620"/>
      <c r="BQ27" s="620"/>
      <c r="BR27" s="620"/>
      <c r="BS27" s="620"/>
      <c r="BT27" s="620"/>
      <c r="BU27" s="621"/>
      <c r="BV27" s="619">
        <v>2910868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7450</v>
      </c>
      <c r="R28" s="498"/>
      <c r="S28" s="498"/>
      <c r="T28" s="498"/>
      <c r="U28" s="498"/>
      <c r="V28" s="537"/>
      <c r="W28" s="596"/>
      <c r="X28" s="584"/>
      <c r="Y28" s="585"/>
      <c r="Z28" s="496" t="s">
        <v>176</v>
      </c>
      <c r="AA28" s="476"/>
      <c r="AB28" s="476"/>
      <c r="AC28" s="476"/>
      <c r="AD28" s="476"/>
      <c r="AE28" s="476"/>
      <c r="AF28" s="476"/>
      <c r="AG28" s="477"/>
      <c r="AH28" s="497" t="s">
        <v>123</v>
      </c>
      <c r="AI28" s="498"/>
      <c r="AJ28" s="498"/>
      <c r="AK28" s="498"/>
      <c r="AL28" s="537"/>
      <c r="AM28" s="497" t="s">
        <v>123</v>
      </c>
      <c r="AN28" s="498"/>
      <c r="AO28" s="498"/>
      <c r="AP28" s="498"/>
      <c r="AQ28" s="498"/>
      <c r="AR28" s="537"/>
      <c r="AS28" s="497" t="s">
        <v>123</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3005931</v>
      </c>
      <c r="BO28" s="410"/>
      <c r="BP28" s="410"/>
      <c r="BQ28" s="410"/>
      <c r="BR28" s="410"/>
      <c r="BS28" s="410"/>
      <c r="BT28" s="410"/>
      <c r="BU28" s="411"/>
      <c r="BV28" s="409">
        <v>3005331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36</v>
      </c>
      <c r="M29" s="498"/>
      <c r="N29" s="498"/>
      <c r="O29" s="498"/>
      <c r="P29" s="537"/>
      <c r="Q29" s="497">
        <v>7000</v>
      </c>
      <c r="R29" s="498"/>
      <c r="S29" s="498"/>
      <c r="T29" s="498"/>
      <c r="U29" s="498"/>
      <c r="V29" s="537"/>
      <c r="W29" s="597"/>
      <c r="X29" s="598"/>
      <c r="Y29" s="599"/>
      <c r="Z29" s="496" t="s">
        <v>179</v>
      </c>
      <c r="AA29" s="476"/>
      <c r="AB29" s="476"/>
      <c r="AC29" s="476"/>
      <c r="AD29" s="476"/>
      <c r="AE29" s="476"/>
      <c r="AF29" s="476"/>
      <c r="AG29" s="477"/>
      <c r="AH29" s="497">
        <v>2491</v>
      </c>
      <c r="AI29" s="498"/>
      <c r="AJ29" s="498"/>
      <c r="AK29" s="498"/>
      <c r="AL29" s="537"/>
      <c r="AM29" s="497">
        <v>7729099</v>
      </c>
      <c r="AN29" s="498"/>
      <c r="AO29" s="498"/>
      <c r="AP29" s="498"/>
      <c r="AQ29" s="498"/>
      <c r="AR29" s="537"/>
      <c r="AS29" s="497">
        <v>3103</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103520</v>
      </c>
      <c r="BO29" s="447"/>
      <c r="BP29" s="447"/>
      <c r="BQ29" s="447"/>
      <c r="BR29" s="447"/>
      <c r="BS29" s="447"/>
      <c r="BT29" s="447"/>
      <c r="BU29" s="448"/>
      <c r="BV29" s="446">
        <v>103520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99.5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12534927</v>
      </c>
      <c r="BO30" s="620"/>
      <c r="BP30" s="620"/>
      <c r="BQ30" s="620"/>
      <c r="BR30" s="620"/>
      <c r="BS30" s="620"/>
      <c r="BT30" s="620"/>
      <c r="BU30" s="621"/>
      <c r="BV30" s="619">
        <v>10826220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金沢市営地方競馬事業費特別会計</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IF('各会計、関係団体の財政状況及び健全化判断比率'!B33="","",'各会計、関係団体の財政状況及び健全化判断比率'!B33)</f>
        <v>金沢市ガス事業特別会計</v>
      </c>
      <c r="AP34" s="633"/>
      <c r="AQ34" s="633"/>
      <c r="AR34" s="633"/>
      <c r="AS34" s="633"/>
      <c r="AT34" s="633"/>
      <c r="AU34" s="633"/>
      <c r="AV34" s="633"/>
      <c r="AW34" s="633"/>
      <c r="AX34" s="633"/>
      <c r="AY34" s="633"/>
      <c r="AZ34" s="633"/>
      <c r="BA34" s="633"/>
      <c r="BB34" s="633"/>
      <c r="BC34" s="633"/>
      <c r="BD34" s="193"/>
      <c r="BE34" s="632">
        <f>IF(BG34="","",MAX(C34:D43,U34:V43,AM34:AN43)+1)</f>
        <v>17</v>
      </c>
      <c r="BF34" s="632"/>
      <c r="BG34" s="633" t="str">
        <f>IF('各会計、関係団体の財政状況及び健全化判断比率'!B41="","",'各会計、関係団体の財政状況及び健全化判断比率'!B41)</f>
        <v>金沢市農村下水道事業費特別会計</v>
      </c>
      <c r="BH34" s="633"/>
      <c r="BI34" s="633"/>
      <c r="BJ34" s="633"/>
      <c r="BK34" s="633"/>
      <c r="BL34" s="633"/>
      <c r="BM34" s="633"/>
      <c r="BN34" s="633"/>
      <c r="BO34" s="633"/>
      <c r="BP34" s="633"/>
      <c r="BQ34" s="633"/>
      <c r="BR34" s="633"/>
      <c r="BS34" s="633"/>
      <c r="BT34" s="633"/>
      <c r="BU34" s="633"/>
      <c r="BV34" s="193"/>
      <c r="BW34" s="632">
        <f>IF(BY34="","",MAX(C34:D43,U34:V43,AM34:AN43,BE34:BF43)+1)</f>
        <v>21</v>
      </c>
      <c r="BX34" s="632"/>
      <c r="BY34" s="633" t="str">
        <f>IF('各会計、関係団体の財政状況及び健全化判断比率'!B68="","",'各会計、関係団体の財政状況及び健全化判断比率'!B68)</f>
        <v>石川県後期高齢者医療広域連合（一般会計）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24</v>
      </c>
      <c r="CP34" s="632"/>
      <c r="CQ34" s="633" t="str">
        <f>IF('各会計、関係団体の財政状況及び健全化判断比率'!BS7="","",'各会計、関係団体の財政状況及び健全化判断比率'!BS7)</f>
        <v xml:space="preserve"> (株)金沢商業活性化センター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金沢市公共用地先行取得事業費特別会計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金沢市駐車場事業費特別会計</v>
      </c>
      <c r="X35" s="633"/>
      <c r="Y35" s="633"/>
      <c r="Z35" s="633"/>
      <c r="AA35" s="633"/>
      <c r="AB35" s="633"/>
      <c r="AC35" s="633"/>
      <c r="AD35" s="633"/>
      <c r="AE35" s="633"/>
      <c r="AF35" s="633"/>
      <c r="AG35" s="633"/>
      <c r="AH35" s="633"/>
      <c r="AI35" s="633"/>
      <c r="AJ35" s="633"/>
      <c r="AK35" s="633"/>
      <c r="AL35" s="193"/>
      <c r="AM35" s="632">
        <f t="shared" ref="AM35:AM43" si="0">IF(AO35="","",AM34+1)</f>
        <v>10</v>
      </c>
      <c r="AN35" s="632"/>
      <c r="AO35" s="633" t="str">
        <f>IF('各会計、関係団体の財政状況及び健全化判断比率'!B34="","",'各会計、関係団体の財政状況及び健全化判断比率'!B34)</f>
        <v>金沢市水道事業特別会計</v>
      </c>
      <c r="AP35" s="633"/>
      <c r="AQ35" s="633"/>
      <c r="AR35" s="633"/>
      <c r="AS35" s="633"/>
      <c r="AT35" s="633"/>
      <c r="AU35" s="633"/>
      <c r="AV35" s="633"/>
      <c r="AW35" s="633"/>
      <c r="AX35" s="633"/>
      <c r="AY35" s="633"/>
      <c r="AZ35" s="633"/>
      <c r="BA35" s="633"/>
      <c r="BB35" s="633"/>
      <c r="BC35" s="633"/>
      <c r="BD35" s="193"/>
      <c r="BE35" s="632">
        <f t="shared" ref="BE35:BE43" si="1">IF(BG35="","",BE34+1)</f>
        <v>18</v>
      </c>
      <c r="BF35" s="632"/>
      <c r="BG35" s="633" t="str">
        <f>IF('各会計、関係団体の財政状況及び健全化判断比率'!B42="","",'各会計、関係団体の財政状況及び健全化判断比率'!B42)</f>
        <v>金沢市工業団地造成事業費特別会計</v>
      </c>
      <c r="BH35" s="633"/>
      <c r="BI35" s="633"/>
      <c r="BJ35" s="633"/>
      <c r="BK35" s="633"/>
      <c r="BL35" s="633"/>
      <c r="BM35" s="633"/>
      <c r="BN35" s="633"/>
      <c r="BO35" s="633"/>
      <c r="BP35" s="633"/>
      <c r="BQ35" s="633"/>
      <c r="BR35" s="633"/>
      <c r="BS35" s="633"/>
      <c r="BT35" s="633"/>
      <c r="BU35" s="633"/>
      <c r="BV35" s="193"/>
      <c r="BW35" s="632">
        <f t="shared" ref="BW35:BW43" si="2">IF(BY35="","",BW34+1)</f>
        <v>22</v>
      </c>
      <c r="BX35" s="632"/>
      <c r="BY35" s="633" t="str">
        <f>IF('各会計、関係団体の財政状況及び健全化判断比率'!B69="","",'各会計、関係団体の財政状況及び健全化判断比率'!B69)</f>
        <v>石川県後期高齢者医療広域連合（特別会計）</v>
      </c>
      <c r="BZ35" s="633"/>
      <c r="CA35" s="633"/>
      <c r="CB35" s="633"/>
      <c r="CC35" s="633"/>
      <c r="CD35" s="633"/>
      <c r="CE35" s="633"/>
      <c r="CF35" s="633"/>
      <c r="CG35" s="633"/>
      <c r="CH35" s="633"/>
      <c r="CI35" s="633"/>
      <c r="CJ35" s="633"/>
      <c r="CK35" s="633"/>
      <c r="CL35" s="633"/>
      <c r="CM35" s="633"/>
      <c r="CN35" s="193"/>
      <c r="CO35" s="632">
        <f t="shared" ref="CO35:CO43" si="3">IF(CQ35="","",CO34+1)</f>
        <v>25</v>
      </c>
      <c r="CP35" s="632"/>
      <c r="CQ35" s="633" t="str">
        <f>IF('各会計、関係団体の財政状況及び健全化判断比率'!BS8="","",'各会計、関係団体の財政状況及び健全化判断比率'!BS8)</f>
        <v xml:space="preserve"> (公財)石川県音楽文化振興事業団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金沢市母子父子寡婦福祉資金貸付事業費特別会計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金沢市国民健康保険費特別会計</v>
      </c>
      <c r="X36" s="633"/>
      <c r="Y36" s="633"/>
      <c r="Z36" s="633"/>
      <c r="AA36" s="633"/>
      <c r="AB36" s="633"/>
      <c r="AC36" s="633"/>
      <c r="AD36" s="633"/>
      <c r="AE36" s="633"/>
      <c r="AF36" s="633"/>
      <c r="AG36" s="633"/>
      <c r="AH36" s="633"/>
      <c r="AI36" s="633"/>
      <c r="AJ36" s="633"/>
      <c r="AK36" s="633"/>
      <c r="AL36" s="193"/>
      <c r="AM36" s="632">
        <f t="shared" si="0"/>
        <v>11</v>
      </c>
      <c r="AN36" s="632"/>
      <c r="AO36" s="633" t="str">
        <f>IF('各会計、関係団体の財政状況及び健全化判断比率'!B35="","",'各会計、関係団体の財政状況及び健全化判断比率'!B35)</f>
        <v>金沢市発電事業特別会計</v>
      </c>
      <c r="AP36" s="633"/>
      <c r="AQ36" s="633"/>
      <c r="AR36" s="633"/>
      <c r="AS36" s="633"/>
      <c r="AT36" s="633"/>
      <c r="AU36" s="633"/>
      <c r="AV36" s="633"/>
      <c r="AW36" s="633"/>
      <c r="AX36" s="633"/>
      <c r="AY36" s="633"/>
      <c r="AZ36" s="633"/>
      <c r="BA36" s="633"/>
      <c r="BB36" s="633"/>
      <c r="BC36" s="633"/>
      <c r="BD36" s="193"/>
      <c r="BE36" s="632">
        <f t="shared" si="1"/>
        <v>19</v>
      </c>
      <c r="BF36" s="632"/>
      <c r="BG36" s="633" t="str">
        <f>IF('各会計、関係団体の財政状況及び健全化判断比率'!B43="","",'各会計、関係団体の財政状況及び健全化判断比率'!B43)</f>
        <v>金沢市市街地再開発事業費特別会計</v>
      </c>
      <c r="BH36" s="633"/>
      <c r="BI36" s="633"/>
      <c r="BJ36" s="633"/>
      <c r="BK36" s="633"/>
      <c r="BL36" s="633"/>
      <c r="BM36" s="633"/>
      <c r="BN36" s="633"/>
      <c r="BO36" s="633"/>
      <c r="BP36" s="633"/>
      <c r="BQ36" s="633"/>
      <c r="BR36" s="633"/>
      <c r="BS36" s="633"/>
      <c r="BT36" s="633"/>
      <c r="BU36" s="633"/>
      <c r="BV36" s="193"/>
      <c r="BW36" s="632">
        <f t="shared" si="2"/>
        <v>23</v>
      </c>
      <c r="BX36" s="632"/>
      <c r="BY36" s="633" t="str">
        <f>IF('各会計、関係団体の財政状況及び健全化判断比率'!B70="","",'各会計、関係団体の財政状況及び健全化判断比率'!B70)</f>
        <v>石川県市町村消防賞じゅつ金組合</v>
      </c>
      <c r="BZ36" s="633"/>
      <c r="CA36" s="633"/>
      <c r="CB36" s="633"/>
      <c r="CC36" s="633"/>
      <c r="CD36" s="633"/>
      <c r="CE36" s="633"/>
      <c r="CF36" s="633"/>
      <c r="CG36" s="633"/>
      <c r="CH36" s="633"/>
      <c r="CI36" s="633"/>
      <c r="CJ36" s="633"/>
      <c r="CK36" s="633"/>
      <c r="CL36" s="633"/>
      <c r="CM36" s="633"/>
      <c r="CN36" s="193"/>
      <c r="CO36" s="632">
        <f t="shared" si="3"/>
        <v>26</v>
      </c>
      <c r="CP36" s="632"/>
      <c r="CQ36" s="633" t="str">
        <f>IF('各会計、関係団体の財政状況及び健全化判断比率'!BS9="","",'各会計、関係団体の財政状況及び健全化判断比率'!BS9)</f>
        <v xml:space="preserve"> (公財)横浜記念金沢の文化創生財団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金沢市後期高齢者医療費特別会計</v>
      </c>
      <c r="X37" s="633"/>
      <c r="Y37" s="633"/>
      <c r="Z37" s="633"/>
      <c r="AA37" s="633"/>
      <c r="AB37" s="633"/>
      <c r="AC37" s="633"/>
      <c r="AD37" s="633"/>
      <c r="AE37" s="633"/>
      <c r="AF37" s="633"/>
      <c r="AG37" s="633"/>
      <c r="AH37" s="633"/>
      <c r="AI37" s="633"/>
      <c r="AJ37" s="633"/>
      <c r="AK37" s="633"/>
      <c r="AL37" s="193"/>
      <c r="AM37" s="632">
        <f t="shared" si="0"/>
        <v>12</v>
      </c>
      <c r="AN37" s="632"/>
      <c r="AO37" s="633" t="str">
        <f>IF('各会計、関係団体の財政状況及び健全化判断比率'!B36="","",'各会計、関係団体の財政状況及び健全化判断比率'!B36)</f>
        <v>金沢市工業用水道事業特別会計</v>
      </c>
      <c r="AP37" s="633"/>
      <c r="AQ37" s="633"/>
      <c r="AR37" s="633"/>
      <c r="AS37" s="633"/>
      <c r="AT37" s="633"/>
      <c r="AU37" s="633"/>
      <c r="AV37" s="633"/>
      <c r="AW37" s="633"/>
      <c r="AX37" s="633"/>
      <c r="AY37" s="633"/>
      <c r="AZ37" s="633"/>
      <c r="BA37" s="633"/>
      <c r="BB37" s="633"/>
      <c r="BC37" s="633"/>
      <c r="BD37" s="193"/>
      <c r="BE37" s="632">
        <f t="shared" si="1"/>
        <v>20</v>
      </c>
      <c r="BF37" s="632"/>
      <c r="BG37" s="633" t="str">
        <f>IF('各会計、関係団体の財政状況及び健全化判断比率'!B44="","",'各会計、関係団体の財政状況及び健全化判断比率'!B44)</f>
        <v>金沢市住宅団地建設事業費特別会計</v>
      </c>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f t="shared" si="3"/>
        <v>27</v>
      </c>
      <c r="CP37" s="632"/>
      <c r="CQ37" s="633" t="str">
        <f>IF('各会計、関係団体の財政状況及び健全化判断比率'!BS10="","",'各会計、関係団体の財政状況及び健全化判断比率'!BS10)</f>
        <v xml:space="preserve"> (公財)金沢芸術創造財団</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8</v>
      </c>
      <c r="V38" s="632"/>
      <c r="W38" s="633" t="str">
        <f>IF('各会計、関係団体の財政状況及び健全化判断比率'!B32="","",'各会計、関係団体の財政状況及び健全化判断比率'!B32)</f>
        <v>金沢市介護保険費特別会計</v>
      </c>
      <c r="X38" s="633"/>
      <c r="Y38" s="633"/>
      <c r="Z38" s="633"/>
      <c r="AA38" s="633"/>
      <c r="AB38" s="633"/>
      <c r="AC38" s="633"/>
      <c r="AD38" s="633"/>
      <c r="AE38" s="633"/>
      <c r="AF38" s="633"/>
      <c r="AG38" s="633"/>
      <c r="AH38" s="633"/>
      <c r="AI38" s="633"/>
      <c r="AJ38" s="633"/>
      <c r="AK38" s="633"/>
      <c r="AL38" s="193"/>
      <c r="AM38" s="632">
        <f t="shared" si="0"/>
        <v>13</v>
      </c>
      <c r="AN38" s="632"/>
      <c r="AO38" s="633" t="str">
        <f>IF('各会計、関係団体の財政状況及び健全化判断比率'!B37="","",'各会計、関係団体の財政状況及び健全化判断比率'!B37)</f>
        <v>金沢市公共下水道事業特別会計</v>
      </c>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f t="shared" si="3"/>
        <v>28</v>
      </c>
      <c r="CP38" s="632"/>
      <c r="CQ38" s="633" t="str">
        <f>IF('各会計、関係団体の財政状況及び健全化判断比率'!BS11="","",'各会計、関係団体の財政状況及び健全化判断比率'!BS11)</f>
        <v xml:space="preserve"> (公財)金沢文化振興財団</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f t="shared" si="0"/>
        <v>14</v>
      </c>
      <c r="AN39" s="632"/>
      <c r="AO39" s="633" t="str">
        <f>IF('各会計、関係団体の財政状況及び健全化判断比率'!B38="","",'各会計、関係団体の財政状況及び健全化判断比率'!B38)</f>
        <v>金沢市中央卸売市場事業特別会計</v>
      </c>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f t="shared" si="3"/>
        <v>29</v>
      </c>
      <c r="CP39" s="632"/>
      <c r="CQ39" s="633" t="str">
        <f>IF('各会計、関係団体の財政状況及び健全化判断比率'!BS12="","",'各会計、関係団体の財政状況及び健全化判断比率'!BS12)</f>
        <v xml:space="preserve"> (公財)金沢国際交流財団</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f t="shared" si="0"/>
        <v>15</v>
      </c>
      <c r="AN40" s="632"/>
      <c r="AO40" s="633" t="str">
        <f>IF('各会計、関係団体の財政状況及び健全化判断比率'!B39="","",'各会計、関係団体の財政状況及び健全化判断比率'!B39)</f>
        <v>金沢市公設花き地方卸売市場事業特別会計</v>
      </c>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f t="shared" si="3"/>
        <v>30</v>
      </c>
      <c r="CP40" s="632"/>
      <c r="CQ40" s="633" t="str">
        <f>IF('各会計、関係団体の財政状況及び健全化判断比率'!BS13="","",'各会計、関係団体の財政状況及び健全化判断比率'!BS13)</f>
        <v xml:space="preserve"> (公社)金沢職人大学校</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f t="shared" si="0"/>
        <v>16</v>
      </c>
      <c r="AN41" s="632"/>
      <c r="AO41" s="633" t="str">
        <f>IF('各会計、関係団体の財政状況及び健全化判断比率'!B40="","",'各会計、関係団体の財政状況及び健全化判断比率'!B40)</f>
        <v>金沢市病院事業特別会計</v>
      </c>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f t="shared" si="3"/>
        <v>31</v>
      </c>
      <c r="CP41" s="632"/>
      <c r="CQ41" s="633" t="str">
        <f>IF('各会計、関係団体の財政状況及び健全化判断比率'!BS14="","",'各会計、関係団体の財政状況及び健全化判断比率'!BS14)</f>
        <v xml:space="preserve"> 公立大学法人金沢美術工芸大学</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f t="shared" si="3"/>
        <v>32</v>
      </c>
      <c r="CP42" s="632"/>
      <c r="CQ42" s="633" t="str">
        <f>IF('各会計、関係団体の財政状況及び健全化判断比率'!BS15="","",'各会計、関係団体の財政状況及び健全化判断比率'!BS15)</f>
        <v xml:space="preserve"> (一財)石川県文化・産業振興基金</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f t="shared" si="3"/>
        <v>33</v>
      </c>
      <c r="CP43" s="632"/>
      <c r="CQ43" s="633" t="str">
        <f>IF('各会計、関係団体の財政状況及び健全化判断比率'!BS16="","",'各会計、関係団体の財政状況及び健全化判断比率'!BS16)</f>
        <v xml:space="preserve"> (一財)石川県金沢勤労者プラザ</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miszBnIPL2lGwsYSGIfgQRB/rfLjqe6t+bMaTaVCcZh7vfXE7GYMqL+55qJkP+Vm3j/AQoPgFaNVeS0lt3W7A==" saltValue="WpYa/tibSjBGB0vm3Mf/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24" t="s">
        <v>572</v>
      </c>
      <c r="D34" s="1224"/>
      <c r="E34" s="1225"/>
      <c r="F34" s="32">
        <v>5.97</v>
      </c>
      <c r="G34" s="33">
        <v>6.09</v>
      </c>
      <c r="H34" s="33">
        <v>5.99</v>
      </c>
      <c r="I34" s="33">
        <v>6.45</v>
      </c>
      <c r="J34" s="34">
        <v>7.14</v>
      </c>
      <c r="K34" s="22"/>
      <c r="L34" s="22"/>
      <c r="M34" s="22"/>
      <c r="N34" s="22"/>
      <c r="O34" s="22"/>
      <c r="P34" s="22"/>
    </row>
    <row r="35" spans="1:16" ht="39" customHeight="1" x14ac:dyDescent="0.15">
      <c r="A35" s="22"/>
      <c r="B35" s="35"/>
      <c r="C35" s="1218" t="s">
        <v>573</v>
      </c>
      <c r="D35" s="1219"/>
      <c r="E35" s="1220"/>
      <c r="F35" s="36">
        <v>3.09</v>
      </c>
      <c r="G35" s="37">
        <v>3.22</v>
      </c>
      <c r="H35" s="37">
        <v>3.62</v>
      </c>
      <c r="I35" s="37">
        <v>3.68</v>
      </c>
      <c r="J35" s="38">
        <v>3.36</v>
      </c>
      <c r="K35" s="22"/>
      <c r="L35" s="22"/>
      <c r="M35" s="22"/>
      <c r="N35" s="22"/>
      <c r="O35" s="22"/>
      <c r="P35" s="22"/>
    </row>
    <row r="36" spans="1:16" ht="39" customHeight="1" x14ac:dyDescent="0.15">
      <c r="A36" s="22"/>
      <c r="B36" s="35"/>
      <c r="C36" s="1218" t="s">
        <v>574</v>
      </c>
      <c r="D36" s="1219"/>
      <c r="E36" s="1220"/>
      <c r="F36" s="36">
        <v>2.27</v>
      </c>
      <c r="G36" s="37">
        <v>2.4500000000000002</v>
      </c>
      <c r="H36" s="37">
        <v>2.7</v>
      </c>
      <c r="I36" s="37">
        <v>3.03</v>
      </c>
      <c r="J36" s="38">
        <v>3.32</v>
      </c>
      <c r="K36" s="22"/>
      <c r="L36" s="22"/>
      <c r="M36" s="22"/>
      <c r="N36" s="22"/>
      <c r="O36" s="22"/>
      <c r="P36" s="22"/>
    </row>
    <row r="37" spans="1:16" ht="39" customHeight="1" x14ac:dyDescent="0.15">
      <c r="A37" s="22"/>
      <c r="B37" s="35"/>
      <c r="C37" s="1218" t="s">
        <v>575</v>
      </c>
      <c r="D37" s="1219"/>
      <c r="E37" s="1220"/>
      <c r="F37" s="36">
        <v>3.74</v>
      </c>
      <c r="G37" s="37">
        <v>3.48</v>
      </c>
      <c r="H37" s="37">
        <v>3.21</v>
      </c>
      <c r="I37" s="37">
        <v>3.05</v>
      </c>
      <c r="J37" s="38">
        <v>3.25</v>
      </c>
      <c r="K37" s="22"/>
      <c r="L37" s="22"/>
      <c r="M37" s="22"/>
      <c r="N37" s="22"/>
      <c r="O37" s="22"/>
      <c r="P37" s="22"/>
    </row>
    <row r="38" spans="1:16" ht="39" customHeight="1" x14ac:dyDescent="0.15">
      <c r="A38" s="22"/>
      <c r="B38" s="35"/>
      <c r="C38" s="1218" t="s">
        <v>576</v>
      </c>
      <c r="D38" s="1219"/>
      <c r="E38" s="1220"/>
      <c r="F38" s="36">
        <v>1.99</v>
      </c>
      <c r="G38" s="37">
        <v>2.02</v>
      </c>
      <c r="H38" s="37">
        <v>2</v>
      </c>
      <c r="I38" s="37">
        <v>1.6</v>
      </c>
      <c r="J38" s="38">
        <v>1.93</v>
      </c>
      <c r="K38" s="22"/>
      <c r="L38" s="22"/>
      <c r="M38" s="22"/>
      <c r="N38" s="22"/>
      <c r="O38" s="22"/>
      <c r="P38" s="22"/>
    </row>
    <row r="39" spans="1:16" ht="39" customHeight="1" x14ac:dyDescent="0.15">
      <c r="A39" s="22"/>
      <c r="B39" s="35"/>
      <c r="C39" s="1218" t="s">
        <v>577</v>
      </c>
      <c r="D39" s="1219"/>
      <c r="E39" s="1220"/>
      <c r="F39" s="36">
        <v>1.4</v>
      </c>
      <c r="G39" s="37">
        <v>1.47</v>
      </c>
      <c r="H39" s="37">
        <v>1.62</v>
      </c>
      <c r="I39" s="37">
        <v>1.73</v>
      </c>
      <c r="J39" s="38">
        <v>1.79</v>
      </c>
      <c r="K39" s="22"/>
      <c r="L39" s="22"/>
      <c r="M39" s="22"/>
      <c r="N39" s="22"/>
      <c r="O39" s="22"/>
      <c r="P39" s="22"/>
    </row>
    <row r="40" spans="1:16" ht="39" customHeight="1" x14ac:dyDescent="0.15">
      <c r="A40" s="22"/>
      <c r="B40" s="35"/>
      <c r="C40" s="1218" t="s">
        <v>578</v>
      </c>
      <c r="D40" s="1219"/>
      <c r="E40" s="1220"/>
      <c r="F40" s="36">
        <v>1.72</v>
      </c>
      <c r="G40" s="37">
        <v>1.05</v>
      </c>
      <c r="H40" s="37">
        <v>1.17</v>
      </c>
      <c r="I40" s="37">
        <v>1.48</v>
      </c>
      <c r="J40" s="38">
        <v>1.7</v>
      </c>
      <c r="K40" s="22"/>
      <c r="L40" s="22"/>
      <c r="M40" s="22"/>
      <c r="N40" s="22"/>
      <c r="O40" s="22"/>
      <c r="P40" s="22"/>
    </row>
    <row r="41" spans="1:16" ht="39" customHeight="1" x14ac:dyDescent="0.15">
      <c r="A41" s="22"/>
      <c r="B41" s="35"/>
      <c r="C41" s="1218" t="s">
        <v>579</v>
      </c>
      <c r="D41" s="1219"/>
      <c r="E41" s="1220"/>
      <c r="F41" s="36">
        <v>0.41</v>
      </c>
      <c r="G41" s="37">
        <v>0.45</v>
      </c>
      <c r="H41" s="37">
        <v>0.65</v>
      </c>
      <c r="I41" s="37">
        <v>0.74</v>
      </c>
      <c r="J41" s="38">
        <v>1.42</v>
      </c>
      <c r="K41" s="22"/>
      <c r="L41" s="22"/>
      <c r="M41" s="22"/>
      <c r="N41" s="22"/>
      <c r="O41" s="22"/>
      <c r="P41" s="22"/>
    </row>
    <row r="42" spans="1:16" ht="39" customHeight="1" x14ac:dyDescent="0.15">
      <c r="A42" s="22"/>
      <c r="B42" s="39"/>
      <c r="C42" s="1218" t="s">
        <v>580</v>
      </c>
      <c r="D42" s="1219"/>
      <c r="E42" s="1220"/>
      <c r="F42" s="36" t="s">
        <v>525</v>
      </c>
      <c r="G42" s="37" t="s">
        <v>525</v>
      </c>
      <c r="H42" s="37" t="s">
        <v>525</v>
      </c>
      <c r="I42" s="37" t="s">
        <v>525</v>
      </c>
      <c r="J42" s="38" t="s">
        <v>525</v>
      </c>
      <c r="K42" s="22"/>
      <c r="L42" s="22"/>
      <c r="M42" s="22"/>
      <c r="N42" s="22"/>
      <c r="O42" s="22"/>
      <c r="P42" s="22"/>
    </row>
    <row r="43" spans="1:16" ht="39" customHeight="1" thickBot="1" x14ac:dyDescent="0.2">
      <c r="A43" s="22"/>
      <c r="B43" s="40"/>
      <c r="C43" s="1221" t="s">
        <v>581</v>
      </c>
      <c r="D43" s="1222"/>
      <c r="E43" s="1223"/>
      <c r="F43" s="41">
        <v>2.42</v>
      </c>
      <c r="G43" s="42">
        <v>3.73</v>
      </c>
      <c r="H43" s="42">
        <v>2.23</v>
      </c>
      <c r="I43" s="42">
        <v>2.5</v>
      </c>
      <c r="J43" s="43">
        <v>2.68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ni3sOSUE4JECMRAQG5GQTB5M2vPp5sWtmPEHxKWiaOF4MzvQmY4YG9aMP4TWP4gxoMRFf+KRrl5VAOqIgjujQ==" saltValue="xMAfACNkJMt5UOe+xST1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25014</v>
      </c>
      <c r="L45" s="60">
        <v>25460</v>
      </c>
      <c r="M45" s="60">
        <v>25465</v>
      </c>
      <c r="N45" s="60">
        <v>25999</v>
      </c>
      <c r="O45" s="61">
        <v>24656</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525</v>
      </c>
      <c r="L46" s="64" t="s">
        <v>525</v>
      </c>
      <c r="M46" s="64" t="s">
        <v>525</v>
      </c>
      <c r="N46" s="64" t="s">
        <v>525</v>
      </c>
      <c r="O46" s="65" t="s">
        <v>525</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525</v>
      </c>
      <c r="L47" s="64" t="s">
        <v>525</v>
      </c>
      <c r="M47" s="64" t="s">
        <v>525</v>
      </c>
      <c r="N47" s="64" t="s">
        <v>525</v>
      </c>
      <c r="O47" s="65" t="s">
        <v>525</v>
      </c>
      <c r="P47" s="48"/>
      <c r="Q47" s="48"/>
      <c r="R47" s="48"/>
      <c r="S47" s="48"/>
      <c r="T47" s="48"/>
      <c r="U47" s="48"/>
    </row>
    <row r="48" spans="1:21" ht="30.75" customHeight="1" x14ac:dyDescent="0.15">
      <c r="A48" s="48"/>
      <c r="B48" s="1236"/>
      <c r="C48" s="1237"/>
      <c r="D48" s="62"/>
      <c r="E48" s="1228" t="s">
        <v>14</v>
      </c>
      <c r="F48" s="1228"/>
      <c r="G48" s="1228"/>
      <c r="H48" s="1228"/>
      <c r="I48" s="1228"/>
      <c r="J48" s="1229"/>
      <c r="K48" s="63">
        <v>6867</v>
      </c>
      <c r="L48" s="64">
        <v>6379</v>
      </c>
      <c r="M48" s="64">
        <v>6344</v>
      </c>
      <c r="N48" s="64">
        <v>6232</v>
      </c>
      <c r="O48" s="65">
        <v>5841</v>
      </c>
      <c r="P48" s="48"/>
      <c r="Q48" s="48"/>
      <c r="R48" s="48"/>
      <c r="S48" s="48"/>
      <c r="T48" s="48"/>
      <c r="U48" s="48"/>
    </row>
    <row r="49" spans="1:21" ht="30.75" customHeight="1" x14ac:dyDescent="0.15">
      <c r="A49" s="48"/>
      <c r="B49" s="1236"/>
      <c r="C49" s="1237"/>
      <c r="D49" s="62"/>
      <c r="E49" s="1228" t="s">
        <v>15</v>
      </c>
      <c r="F49" s="1228"/>
      <c r="G49" s="1228"/>
      <c r="H49" s="1228"/>
      <c r="I49" s="1228"/>
      <c r="J49" s="1229"/>
      <c r="K49" s="63" t="s">
        <v>525</v>
      </c>
      <c r="L49" s="64" t="s">
        <v>525</v>
      </c>
      <c r="M49" s="64" t="s">
        <v>525</v>
      </c>
      <c r="N49" s="64" t="s">
        <v>525</v>
      </c>
      <c r="O49" s="65" t="s">
        <v>525</v>
      </c>
      <c r="P49" s="48"/>
      <c r="Q49" s="48"/>
      <c r="R49" s="48"/>
      <c r="S49" s="48"/>
      <c r="T49" s="48"/>
      <c r="U49" s="48"/>
    </row>
    <row r="50" spans="1:21" ht="30.75" customHeight="1" x14ac:dyDescent="0.15">
      <c r="A50" s="48"/>
      <c r="B50" s="1236"/>
      <c r="C50" s="1237"/>
      <c r="D50" s="62"/>
      <c r="E50" s="1228" t="s">
        <v>16</v>
      </c>
      <c r="F50" s="1228"/>
      <c r="G50" s="1228"/>
      <c r="H50" s="1228"/>
      <c r="I50" s="1228"/>
      <c r="J50" s="1229"/>
      <c r="K50" s="63">
        <v>32</v>
      </c>
      <c r="L50" s="64">
        <v>24</v>
      </c>
      <c r="M50" s="64">
        <v>6</v>
      </c>
      <c r="N50" s="64" t="s">
        <v>525</v>
      </c>
      <c r="O50" s="65" t="s">
        <v>525</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25610</v>
      </c>
      <c r="L52" s="64">
        <v>26096</v>
      </c>
      <c r="M52" s="64">
        <v>24857</v>
      </c>
      <c r="N52" s="64">
        <v>25141</v>
      </c>
      <c r="O52" s="65">
        <v>23713</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6303</v>
      </c>
      <c r="L53" s="69">
        <v>5767</v>
      </c>
      <c r="M53" s="69">
        <v>6958</v>
      </c>
      <c r="N53" s="69">
        <v>7090</v>
      </c>
      <c r="O53" s="70">
        <v>6784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7imeBIdYP0u0GI7IUwZ7eFxHF8H6r+3jIYrUAdlnRPq8EsVs0XcckOsCXj3smsK8op7G7CbnxdERpAYRQoNw==" saltValue="q3YwO8javnfjGP/NwbHXj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567</v>
      </c>
      <c r="J40" s="79" t="s">
        <v>568</v>
      </c>
      <c r="K40" s="79" t="s">
        <v>569</v>
      </c>
      <c r="L40" s="79" t="s">
        <v>570</v>
      </c>
      <c r="M40" s="80" t="s">
        <v>571</v>
      </c>
    </row>
    <row r="41" spans="2:13" ht="27.75" customHeight="1" x14ac:dyDescent="0.15">
      <c r="B41" s="1242" t="s">
        <v>23</v>
      </c>
      <c r="C41" s="1243"/>
      <c r="D41" s="81"/>
      <c r="E41" s="1248" t="s">
        <v>24</v>
      </c>
      <c r="F41" s="1248"/>
      <c r="G41" s="1248"/>
      <c r="H41" s="1249"/>
      <c r="I41" s="82">
        <v>240729</v>
      </c>
      <c r="J41" s="83">
        <v>236614</v>
      </c>
      <c r="K41" s="83">
        <v>227452</v>
      </c>
      <c r="L41" s="83">
        <v>221882</v>
      </c>
      <c r="M41" s="84">
        <v>215791</v>
      </c>
    </row>
    <row r="42" spans="2:13" ht="27.75" customHeight="1" x14ac:dyDescent="0.15">
      <c r="B42" s="1244"/>
      <c r="C42" s="1245"/>
      <c r="D42" s="85"/>
      <c r="E42" s="1250" t="s">
        <v>25</v>
      </c>
      <c r="F42" s="1250"/>
      <c r="G42" s="1250"/>
      <c r="H42" s="1251"/>
      <c r="I42" s="86">
        <v>6410</v>
      </c>
      <c r="J42" s="87">
        <v>1103</v>
      </c>
      <c r="K42" s="87">
        <v>980</v>
      </c>
      <c r="L42" s="87">
        <v>880</v>
      </c>
      <c r="M42" s="88">
        <v>1916</v>
      </c>
    </row>
    <row r="43" spans="2:13" ht="27.75" customHeight="1" x14ac:dyDescent="0.15">
      <c r="B43" s="1244"/>
      <c r="C43" s="1245"/>
      <c r="D43" s="85"/>
      <c r="E43" s="1250" t="s">
        <v>26</v>
      </c>
      <c r="F43" s="1250"/>
      <c r="G43" s="1250"/>
      <c r="H43" s="1251"/>
      <c r="I43" s="86">
        <v>88640</v>
      </c>
      <c r="J43" s="87">
        <v>86103</v>
      </c>
      <c r="K43" s="87">
        <v>82606</v>
      </c>
      <c r="L43" s="87">
        <v>78865</v>
      </c>
      <c r="M43" s="88">
        <v>75980</v>
      </c>
    </row>
    <row r="44" spans="2:13" ht="27.75" customHeight="1" x14ac:dyDescent="0.15">
      <c r="B44" s="1244"/>
      <c r="C44" s="1245"/>
      <c r="D44" s="85"/>
      <c r="E44" s="1250" t="s">
        <v>27</v>
      </c>
      <c r="F44" s="1250"/>
      <c r="G44" s="1250"/>
      <c r="H44" s="1251"/>
      <c r="I44" s="86" t="s">
        <v>525</v>
      </c>
      <c r="J44" s="87" t="s">
        <v>525</v>
      </c>
      <c r="K44" s="87" t="s">
        <v>525</v>
      </c>
      <c r="L44" s="87" t="s">
        <v>525</v>
      </c>
      <c r="M44" s="88" t="s">
        <v>525</v>
      </c>
    </row>
    <row r="45" spans="2:13" ht="27.75" customHeight="1" x14ac:dyDescent="0.15">
      <c r="B45" s="1244"/>
      <c r="C45" s="1245"/>
      <c r="D45" s="85"/>
      <c r="E45" s="1250" t="s">
        <v>28</v>
      </c>
      <c r="F45" s="1250"/>
      <c r="G45" s="1250"/>
      <c r="H45" s="1251"/>
      <c r="I45" s="86">
        <v>20195</v>
      </c>
      <c r="J45" s="87">
        <v>18480</v>
      </c>
      <c r="K45" s="87">
        <v>17054</v>
      </c>
      <c r="L45" s="87">
        <v>16791</v>
      </c>
      <c r="M45" s="88">
        <v>16201</v>
      </c>
    </row>
    <row r="46" spans="2:13" ht="27.75" customHeight="1" x14ac:dyDescent="0.15">
      <c r="B46" s="1244"/>
      <c r="C46" s="1245"/>
      <c r="D46" s="89"/>
      <c r="E46" s="1250" t="s">
        <v>29</v>
      </c>
      <c r="F46" s="1250"/>
      <c r="G46" s="1250"/>
      <c r="H46" s="1251"/>
      <c r="I46" s="86" t="s">
        <v>525</v>
      </c>
      <c r="J46" s="87" t="s">
        <v>525</v>
      </c>
      <c r="K46" s="87" t="s">
        <v>525</v>
      </c>
      <c r="L46" s="87" t="s">
        <v>525</v>
      </c>
      <c r="M46" s="88" t="s">
        <v>525</v>
      </c>
    </row>
    <row r="47" spans="2:13" ht="27.75" customHeight="1" x14ac:dyDescent="0.15">
      <c r="B47" s="1244"/>
      <c r="C47" s="1245"/>
      <c r="D47" s="90"/>
      <c r="E47" s="1252" t="s">
        <v>30</v>
      </c>
      <c r="F47" s="1253"/>
      <c r="G47" s="1253"/>
      <c r="H47" s="1254"/>
      <c r="I47" s="86" t="s">
        <v>525</v>
      </c>
      <c r="J47" s="87" t="s">
        <v>525</v>
      </c>
      <c r="K47" s="87" t="s">
        <v>525</v>
      </c>
      <c r="L47" s="87" t="s">
        <v>525</v>
      </c>
      <c r="M47" s="88" t="s">
        <v>525</v>
      </c>
    </row>
    <row r="48" spans="2:13" ht="27.75" customHeight="1" x14ac:dyDescent="0.15">
      <c r="B48" s="1244"/>
      <c r="C48" s="1245"/>
      <c r="D48" s="85"/>
      <c r="E48" s="1250" t="s">
        <v>31</v>
      </c>
      <c r="F48" s="1250"/>
      <c r="G48" s="1250"/>
      <c r="H48" s="1251"/>
      <c r="I48" s="86" t="s">
        <v>525</v>
      </c>
      <c r="J48" s="87" t="s">
        <v>525</v>
      </c>
      <c r="K48" s="87" t="s">
        <v>525</v>
      </c>
      <c r="L48" s="87" t="s">
        <v>525</v>
      </c>
      <c r="M48" s="88" t="s">
        <v>525</v>
      </c>
    </row>
    <row r="49" spans="2:13" ht="27.75" customHeight="1" x14ac:dyDescent="0.15">
      <c r="B49" s="1246"/>
      <c r="C49" s="1247"/>
      <c r="D49" s="85"/>
      <c r="E49" s="1250" t="s">
        <v>32</v>
      </c>
      <c r="F49" s="1250"/>
      <c r="G49" s="1250"/>
      <c r="H49" s="1251"/>
      <c r="I49" s="86" t="s">
        <v>525</v>
      </c>
      <c r="J49" s="87" t="s">
        <v>525</v>
      </c>
      <c r="K49" s="87" t="s">
        <v>525</v>
      </c>
      <c r="L49" s="87" t="s">
        <v>525</v>
      </c>
      <c r="M49" s="88" t="s">
        <v>525</v>
      </c>
    </row>
    <row r="50" spans="2:13" ht="27.75" customHeight="1" x14ac:dyDescent="0.15">
      <c r="B50" s="1255" t="s">
        <v>33</v>
      </c>
      <c r="C50" s="1256"/>
      <c r="D50" s="91"/>
      <c r="E50" s="1250" t="s">
        <v>34</v>
      </c>
      <c r="F50" s="1250"/>
      <c r="G50" s="1250"/>
      <c r="H50" s="1251"/>
      <c r="I50" s="86">
        <v>13336</v>
      </c>
      <c r="J50" s="87">
        <v>12141</v>
      </c>
      <c r="K50" s="87">
        <v>12909</v>
      </c>
      <c r="L50" s="87">
        <v>12300</v>
      </c>
      <c r="M50" s="88">
        <v>14762</v>
      </c>
    </row>
    <row r="51" spans="2:13" ht="27.75" customHeight="1" x14ac:dyDescent="0.15">
      <c r="B51" s="1244"/>
      <c r="C51" s="1245"/>
      <c r="D51" s="85"/>
      <c r="E51" s="1250" t="s">
        <v>35</v>
      </c>
      <c r="F51" s="1250"/>
      <c r="G51" s="1250"/>
      <c r="H51" s="1251"/>
      <c r="I51" s="86">
        <v>57845</v>
      </c>
      <c r="J51" s="87">
        <v>55048</v>
      </c>
      <c r="K51" s="87">
        <v>52818</v>
      </c>
      <c r="L51" s="87">
        <v>51383</v>
      </c>
      <c r="M51" s="88">
        <v>49923</v>
      </c>
    </row>
    <row r="52" spans="2:13" ht="27.75" customHeight="1" x14ac:dyDescent="0.15">
      <c r="B52" s="1246"/>
      <c r="C52" s="1247"/>
      <c r="D52" s="85"/>
      <c r="E52" s="1250" t="s">
        <v>36</v>
      </c>
      <c r="F52" s="1250"/>
      <c r="G52" s="1250"/>
      <c r="H52" s="1251"/>
      <c r="I52" s="86">
        <v>211144</v>
      </c>
      <c r="J52" s="87">
        <v>206729</v>
      </c>
      <c r="K52" s="87">
        <v>202108</v>
      </c>
      <c r="L52" s="87">
        <v>197669</v>
      </c>
      <c r="M52" s="88">
        <v>193067</v>
      </c>
    </row>
    <row r="53" spans="2:13" ht="27.75" customHeight="1" thickBot="1" x14ac:dyDescent="0.2">
      <c r="B53" s="1257" t="s">
        <v>37</v>
      </c>
      <c r="C53" s="1258"/>
      <c r="D53" s="92"/>
      <c r="E53" s="1259" t="s">
        <v>38</v>
      </c>
      <c r="F53" s="1259"/>
      <c r="G53" s="1259"/>
      <c r="H53" s="1260"/>
      <c r="I53" s="93">
        <v>73650</v>
      </c>
      <c r="J53" s="94">
        <v>68381</v>
      </c>
      <c r="K53" s="94">
        <v>60257</v>
      </c>
      <c r="L53" s="94">
        <v>57067</v>
      </c>
      <c r="M53" s="95">
        <v>52137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GnzplhaC3vYZwRpXA4XG7dWZNERSIah8QjWqq2mEZv5BpEDF4EIne2SOTesXGp6OVCDB6A1hNaKMJBZ8W2Y3Q==" saltValue="n4eEPPJA3p22JjLwz2X2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569</v>
      </c>
      <c r="G54" s="104" t="s">
        <v>570</v>
      </c>
      <c r="H54" s="105" t="s">
        <v>571</v>
      </c>
    </row>
    <row r="55" spans="2:8" ht="52.5" customHeight="1" x14ac:dyDescent="0.15">
      <c r="B55" s="106"/>
      <c r="C55" s="1269" t="s">
        <v>41</v>
      </c>
      <c r="D55" s="1269"/>
      <c r="E55" s="1270"/>
      <c r="F55" s="107">
        <v>3005</v>
      </c>
      <c r="G55" s="107">
        <v>3005</v>
      </c>
      <c r="H55" s="108">
        <v>3006</v>
      </c>
    </row>
    <row r="56" spans="2:8" ht="52.5" customHeight="1" x14ac:dyDescent="0.15">
      <c r="B56" s="109"/>
      <c r="C56" s="1271" t="s">
        <v>42</v>
      </c>
      <c r="D56" s="1271"/>
      <c r="E56" s="1272"/>
      <c r="F56" s="110">
        <v>604</v>
      </c>
      <c r="G56" s="110">
        <v>104</v>
      </c>
      <c r="H56" s="111">
        <v>104</v>
      </c>
    </row>
    <row r="57" spans="2:8" ht="53.25" customHeight="1" x14ac:dyDescent="0.15">
      <c r="B57" s="109"/>
      <c r="C57" s="1273" t="s">
        <v>43</v>
      </c>
      <c r="D57" s="1273"/>
      <c r="E57" s="1274"/>
      <c r="F57" s="112">
        <v>11121</v>
      </c>
      <c r="G57" s="112">
        <v>10826</v>
      </c>
      <c r="H57" s="113">
        <v>12535</v>
      </c>
    </row>
    <row r="58" spans="2:8" ht="45.75" customHeight="1" x14ac:dyDescent="0.15">
      <c r="B58" s="114"/>
      <c r="C58" s="1261" t="s">
        <v>605</v>
      </c>
      <c r="D58" s="1262"/>
      <c r="E58" s="1263"/>
      <c r="F58" s="115" t="s">
        <v>610</v>
      </c>
      <c r="G58" s="115" t="s">
        <v>609</v>
      </c>
      <c r="H58" s="116">
        <v>3400</v>
      </c>
    </row>
    <row r="59" spans="2:8" ht="45.75" customHeight="1" x14ac:dyDescent="0.15">
      <c r="B59" s="114"/>
      <c r="C59" s="1261" t="s">
        <v>606</v>
      </c>
      <c r="D59" s="1262"/>
      <c r="E59" s="1263"/>
      <c r="F59" s="115">
        <v>2189</v>
      </c>
      <c r="G59" s="115">
        <v>2202</v>
      </c>
      <c r="H59" s="116">
        <v>2214</v>
      </c>
    </row>
    <row r="60" spans="2:8" ht="45.75" customHeight="1" x14ac:dyDescent="0.15">
      <c r="B60" s="114"/>
      <c r="C60" s="1261" t="s">
        <v>607</v>
      </c>
      <c r="D60" s="1262"/>
      <c r="E60" s="1263"/>
      <c r="F60" s="115">
        <v>534</v>
      </c>
      <c r="G60" s="115">
        <v>1138</v>
      </c>
      <c r="H60" s="116">
        <v>1177</v>
      </c>
    </row>
    <row r="61" spans="2:8" ht="45.75" customHeight="1" x14ac:dyDescent="0.15">
      <c r="B61" s="114"/>
      <c r="C61" s="1261" t="s">
        <v>611</v>
      </c>
      <c r="D61" s="1262"/>
      <c r="E61" s="1263"/>
      <c r="F61" s="115">
        <v>1050</v>
      </c>
      <c r="G61" s="115">
        <v>1102</v>
      </c>
      <c r="H61" s="116">
        <v>1153</v>
      </c>
    </row>
    <row r="62" spans="2:8" ht="45.75" customHeight="1" thickBot="1" x14ac:dyDescent="0.2">
      <c r="B62" s="117"/>
      <c r="C62" s="1264" t="s">
        <v>608</v>
      </c>
      <c r="D62" s="1265"/>
      <c r="E62" s="1266"/>
      <c r="F62" s="118">
        <v>1050</v>
      </c>
      <c r="G62" s="118">
        <v>1050</v>
      </c>
      <c r="H62" s="119">
        <v>1050</v>
      </c>
    </row>
    <row r="63" spans="2:8" ht="52.5" customHeight="1" thickBot="1" x14ac:dyDescent="0.2">
      <c r="B63" s="120"/>
      <c r="C63" s="1267" t="s">
        <v>44</v>
      </c>
      <c r="D63" s="1267"/>
      <c r="E63" s="1268"/>
      <c r="F63" s="121">
        <v>14729</v>
      </c>
      <c r="G63" s="121">
        <v>13935</v>
      </c>
      <c r="H63" s="122">
        <v>15644</v>
      </c>
    </row>
    <row r="64" spans="2:8" ht="15" customHeight="1" x14ac:dyDescent="0.15"/>
    <row r="65" ht="0" hidden="1" customHeight="1" x14ac:dyDescent="0.15"/>
    <row r="66" ht="0" hidden="1" customHeight="1" x14ac:dyDescent="0.15"/>
  </sheetData>
  <sheetProtection algorithmName="SHA-512" hashValue="Cf/yvHQt6PMZTe7L96M9RNgUrKH6xfTyfDw0mdxhOrexegj3ePR4wCKsj0EkXsQjXo1eLLstF0gSCEBu3pMZYQ==" saltValue="pRnU4XZlDbo3hYz8jpH5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42578125" style="367" customWidth="1"/>
    <col min="2" max="107" width="2.42578125" style="367" customWidth="1"/>
    <col min="108" max="108" width="6.140625" style="375" customWidth="1"/>
    <col min="109" max="109" width="5.85546875" style="374" customWidth="1"/>
    <col min="110" max="110" width="19.140625" style="367" hidden="1"/>
    <col min="111" max="115" width="12.5703125" style="367" hidden="1"/>
    <col min="116" max="349" width="8.5703125" style="367" hidden="1"/>
    <col min="350" max="355" width="14.85546875" style="367" hidden="1"/>
    <col min="356" max="357" width="15.85546875" style="367" hidden="1"/>
    <col min="358" max="363" width="16.140625" style="367" hidden="1"/>
    <col min="364" max="364" width="6.140625" style="367" hidden="1"/>
    <col min="365" max="365" width="3" style="367" hidden="1"/>
    <col min="366" max="605" width="8.5703125" style="367" hidden="1"/>
    <col min="606" max="611" width="14.85546875" style="367" hidden="1"/>
    <col min="612" max="613" width="15.85546875" style="367" hidden="1"/>
    <col min="614" max="619" width="16.140625" style="367" hidden="1"/>
    <col min="620" max="620" width="6.140625" style="367" hidden="1"/>
    <col min="621" max="621" width="3" style="367" hidden="1"/>
    <col min="622" max="861" width="8.5703125" style="367" hidden="1"/>
    <col min="862" max="867" width="14.85546875" style="367" hidden="1"/>
    <col min="868" max="869" width="15.85546875" style="367" hidden="1"/>
    <col min="870" max="875" width="16.140625" style="367" hidden="1"/>
    <col min="876" max="876" width="6.140625" style="367" hidden="1"/>
    <col min="877" max="877" width="3" style="367" hidden="1"/>
    <col min="878" max="1117" width="8.5703125" style="367" hidden="1"/>
    <col min="1118" max="1123" width="14.85546875" style="367" hidden="1"/>
    <col min="1124" max="1125" width="15.85546875" style="367" hidden="1"/>
    <col min="1126" max="1131" width="16.140625" style="367" hidden="1"/>
    <col min="1132" max="1132" width="6.140625" style="367" hidden="1"/>
    <col min="1133" max="1133" width="3" style="367" hidden="1"/>
    <col min="1134" max="1373" width="8.5703125" style="367" hidden="1"/>
    <col min="1374" max="1379" width="14.85546875" style="367" hidden="1"/>
    <col min="1380" max="1381" width="15.85546875" style="367" hidden="1"/>
    <col min="1382" max="1387" width="16.140625" style="367" hidden="1"/>
    <col min="1388" max="1388" width="6.140625" style="367" hidden="1"/>
    <col min="1389" max="1389" width="3" style="367" hidden="1"/>
    <col min="1390" max="1629" width="8.5703125" style="367" hidden="1"/>
    <col min="1630" max="1635" width="14.85546875" style="367" hidden="1"/>
    <col min="1636" max="1637" width="15.85546875" style="367" hidden="1"/>
    <col min="1638" max="1643" width="16.140625" style="367" hidden="1"/>
    <col min="1644" max="1644" width="6.140625" style="367" hidden="1"/>
    <col min="1645" max="1645" width="3" style="367" hidden="1"/>
    <col min="1646" max="1885" width="8.5703125" style="367" hidden="1"/>
    <col min="1886" max="1891" width="14.85546875" style="367" hidden="1"/>
    <col min="1892" max="1893" width="15.85546875" style="367" hidden="1"/>
    <col min="1894" max="1899" width="16.140625" style="367" hidden="1"/>
    <col min="1900" max="1900" width="6.140625" style="367" hidden="1"/>
    <col min="1901" max="1901" width="3" style="367" hidden="1"/>
    <col min="1902" max="2141" width="8.5703125" style="367" hidden="1"/>
    <col min="2142" max="2147" width="14.85546875" style="367" hidden="1"/>
    <col min="2148" max="2149" width="15.85546875" style="367" hidden="1"/>
    <col min="2150" max="2155" width="16.140625" style="367" hidden="1"/>
    <col min="2156" max="2156" width="6.140625" style="367" hidden="1"/>
    <col min="2157" max="2157" width="3" style="367" hidden="1"/>
    <col min="2158" max="2397" width="8.5703125" style="367" hidden="1"/>
    <col min="2398" max="2403" width="14.85546875" style="367" hidden="1"/>
    <col min="2404" max="2405" width="15.85546875" style="367" hidden="1"/>
    <col min="2406" max="2411" width="16.140625" style="367" hidden="1"/>
    <col min="2412" max="2412" width="6.140625" style="367" hidden="1"/>
    <col min="2413" max="2413" width="3" style="367" hidden="1"/>
    <col min="2414" max="2653" width="8.5703125" style="367" hidden="1"/>
    <col min="2654" max="2659" width="14.85546875" style="367" hidden="1"/>
    <col min="2660" max="2661" width="15.85546875" style="367" hidden="1"/>
    <col min="2662" max="2667" width="16.140625" style="367" hidden="1"/>
    <col min="2668" max="2668" width="6.140625" style="367" hidden="1"/>
    <col min="2669" max="2669" width="3" style="367" hidden="1"/>
    <col min="2670" max="2909" width="8.5703125" style="367" hidden="1"/>
    <col min="2910" max="2915" width="14.85546875" style="367" hidden="1"/>
    <col min="2916" max="2917" width="15.85546875" style="367" hidden="1"/>
    <col min="2918" max="2923" width="16.140625" style="367" hidden="1"/>
    <col min="2924" max="2924" width="6.140625" style="367" hidden="1"/>
    <col min="2925" max="2925" width="3" style="367" hidden="1"/>
    <col min="2926" max="3165" width="8.5703125" style="367" hidden="1"/>
    <col min="3166" max="3171" width="14.85546875" style="367" hidden="1"/>
    <col min="3172" max="3173" width="15.85546875" style="367" hidden="1"/>
    <col min="3174" max="3179" width="16.140625" style="367" hidden="1"/>
    <col min="3180" max="3180" width="6.140625" style="367" hidden="1"/>
    <col min="3181" max="3181" width="3" style="367" hidden="1"/>
    <col min="3182" max="3421" width="8.5703125" style="367" hidden="1"/>
    <col min="3422" max="3427" width="14.85546875" style="367" hidden="1"/>
    <col min="3428" max="3429" width="15.85546875" style="367" hidden="1"/>
    <col min="3430" max="3435" width="16.140625" style="367" hidden="1"/>
    <col min="3436" max="3436" width="6.140625" style="367" hidden="1"/>
    <col min="3437" max="3437" width="3" style="367" hidden="1"/>
    <col min="3438" max="3677" width="8.5703125" style="367" hidden="1"/>
    <col min="3678" max="3683" width="14.85546875" style="367" hidden="1"/>
    <col min="3684" max="3685" width="15.85546875" style="367" hidden="1"/>
    <col min="3686" max="3691" width="16.140625" style="367" hidden="1"/>
    <col min="3692" max="3692" width="6.140625" style="367" hidden="1"/>
    <col min="3693" max="3693" width="3" style="367" hidden="1"/>
    <col min="3694" max="3933" width="8.5703125" style="367" hidden="1"/>
    <col min="3934" max="3939" width="14.85546875" style="367" hidden="1"/>
    <col min="3940" max="3941" width="15.85546875" style="367" hidden="1"/>
    <col min="3942" max="3947" width="16.140625" style="367" hidden="1"/>
    <col min="3948" max="3948" width="6.140625" style="367" hidden="1"/>
    <col min="3949" max="3949" width="3" style="367" hidden="1"/>
    <col min="3950" max="4189" width="8.5703125" style="367" hidden="1"/>
    <col min="4190" max="4195" width="14.85546875" style="367" hidden="1"/>
    <col min="4196" max="4197" width="15.85546875" style="367" hidden="1"/>
    <col min="4198" max="4203" width="16.140625" style="367" hidden="1"/>
    <col min="4204" max="4204" width="6.140625" style="367" hidden="1"/>
    <col min="4205" max="4205" width="3" style="367" hidden="1"/>
    <col min="4206" max="4445" width="8.5703125" style="367" hidden="1"/>
    <col min="4446" max="4451" width="14.85546875" style="367" hidden="1"/>
    <col min="4452" max="4453" width="15.85546875" style="367" hidden="1"/>
    <col min="4454" max="4459" width="16.140625" style="367" hidden="1"/>
    <col min="4460" max="4460" width="6.140625" style="367" hidden="1"/>
    <col min="4461" max="4461" width="3" style="367" hidden="1"/>
    <col min="4462" max="4701" width="8.5703125" style="367" hidden="1"/>
    <col min="4702" max="4707" width="14.85546875" style="367" hidden="1"/>
    <col min="4708" max="4709" width="15.85546875" style="367" hidden="1"/>
    <col min="4710" max="4715" width="16.140625" style="367" hidden="1"/>
    <col min="4716" max="4716" width="6.140625" style="367" hidden="1"/>
    <col min="4717" max="4717" width="3" style="367" hidden="1"/>
    <col min="4718" max="4957" width="8.5703125" style="367" hidden="1"/>
    <col min="4958" max="4963" width="14.85546875" style="367" hidden="1"/>
    <col min="4964" max="4965" width="15.85546875" style="367" hidden="1"/>
    <col min="4966" max="4971" width="16.140625" style="367" hidden="1"/>
    <col min="4972" max="4972" width="6.140625" style="367" hidden="1"/>
    <col min="4973" max="4973" width="3" style="367" hidden="1"/>
    <col min="4974" max="5213" width="8.5703125" style="367" hidden="1"/>
    <col min="5214" max="5219" width="14.85546875" style="367" hidden="1"/>
    <col min="5220" max="5221" width="15.85546875" style="367" hidden="1"/>
    <col min="5222" max="5227" width="16.140625" style="367" hidden="1"/>
    <col min="5228" max="5228" width="6.140625" style="367" hidden="1"/>
    <col min="5229" max="5229" width="3" style="367" hidden="1"/>
    <col min="5230" max="5469" width="8.5703125" style="367" hidden="1"/>
    <col min="5470" max="5475" width="14.85546875" style="367" hidden="1"/>
    <col min="5476" max="5477" width="15.85546875" style="367" hidden="1"/>
    <col min="5478" max="5483" width="16.140625" style="367" hidden="1"/>
    <col min="5484" max="5484" width="6.140625" style="367" hidden="1"/>
    <col min="5485" max="5485" width="3" style="367" hidden="1"/>
    <col min="5486" max="5725" width="8.5703125" style="367" hidden="1"/>
    <col min="5726" max="5731" width="14.85546875" style="367" hidden="1"/>
    <col min="5732" max="5733" width="15.85546875" style="367" hidden="1"/>
    <col min="5734" max="5739" width="16.140625" style="367" hidden="1"/>
    <col min="5740" max="5740" width="6.140625" style="367" hidden="1"/>
    <col min="5741" max="5741" width="3" style="367" hidden="1"/>
    <col min="5742" max="5981" width="8.5703125" style="367" hidden="1"/>
    <col min="5982" max="5987" width="14.85546875" style="367" hidden="1"/>
    <col min="5988" max="5989" width="15.85546875" style="367" hidden="1"/>
    <col min="5990" max="5995" width="16.140625" style="367" hidden="1"/>
    <col min="5996" max="5996" width="6.140625" style="367" hidden="1"/>
    <col min="5997" max="5997" width="3" style="367" hidden="1"/>
    <col min="5998" max="6237" width="8.5703125" style="367" hidden="1"/>
    <col min="6238" max="6243" width="14.85546875" style="367" hidden="1"/>
    <col min="6244" max="6245" width="15.85546875" style="367" hidden="1"/>
    <col min="6246" max="6251" width="16.140625" style="367" hidden="1"/>
    <col min="6252" max="6252" width="6.140625" style="367" hidden="1"/>
    <col min="6253" max="6253" width="3" style="367" hidden="1"/>
    <col min="6254" max="6493" width="8.5703125" style="367" hidden="1"/>
    <col min="6494" max="6499" width="14.85546875" style="367" hidden="1"/>
    <col min="6500" max="6501" width="15.85546875" style="367" hidden="1"/>
    <col min="6502" max="6507" width="16.140625" style="367" hidden="1"/>
    <col min="6508" max="6508" width="6.140625" style="367" hidden="1"/>
    <col min="6509" max="6509" width="3" style="367" hidden="1"/>
    <col min="6510" max="6749" width="8.5703125" style="367" hidden="1"/>
    <col min="6750" max="6755" width="14.85546875" style="367" hidden="1"/>
    <col min="6756" max="6757" width="15.85546875" style="367" hidden="1"/>
    <col min="6758" max="6763" width="16.140625" style="367" hidden="1"/>
    <col min="6764" max="6764" width="6.140625" style="367" hidden="1"/>
    <col min="6765" max="6765" width="3" style="367" hidden="1"/>
    <col min="6766" max="7005" width="8.5703125" style="367" hidden="1"/>
    <col min="7006" max="7011" width="14.85546875" style="367" hidden="1"/>
    <col min="7012" max="7013" width="15.85546875" style="367" hidden="1"/>
    <col min="7014" max="7019" width="16.140625" style="367" hidden="1"/>
    <col min="7020" max="7020" width="6.140625" style="367" hidden="1"/>
    <col min="7021" max="7021" width="3" style="367" hidden="1"/>
    <col min="7022" max="7261" width="8.5703125" style="367" hidden="1"/>
    <col min="7262" max="7267" width="14.85546875" style="367" hidden="1"/>
    <col min="7268" max="7269" width="15.85546875" style="367" hidden="1"/>
    <col min="7270" max="7275" width="16.140625" style="367" hidden="1"/>
    <col min="7276" max="7276" width="6.140625" style="367" hidden="1"/>
    <col min="7277" max="7277" width="3" style="367" hidden="1"/>
    <col min="7278" max="7517" width="8.5703125" style="367" hidden="1"/>
    <col min="7518" max="7523" width="14.85546875" style="367" hidden="1"/>
    <col min="7524" max="7525" width="15.85546875" style="367" hidden="1"/>
    <col min="7526" max="7531" width="16.140625" style="367" hidden="1"/>
    <col min="7532" max="7532" width="6.140625" style="367" hidden="1"/>
    <col min="7533" max="7533" width="3" style="367" hidden="1"/>
    <col min="7534" max="7773" width="8.5703125" style="367" hidden="1"/>
    <col min="7774" max="7779" width="14.85546875" style="367" hidden="1"/>
    <col min="7780" max="7781" width="15.85546875" style="367" hidden="1"/>
    <col min="7782" max="7787" width="16.140625" style="367" hidden="1"/>
    <col min="7788" max="7788" width="6.140625" style="367" hidden="1"/>
    <col min="7789" max="7789" width="3" style="367" hidden="1"/>
    <col min="7790" max="8029" width="8.5703125" style="367" hidden="1"/>
    <col min="8030" max="8035" width="14.85546875" style="367" hidden="1"/>
    <col min="8036" max="8037" width="15.85546875" style="367" hidden="1"/>
    <col min="8038" max="8043" width="16.140625" style="367" hidden="1"/>
    <col min="8044" max="8044" width="6.140625" style="367" hidden="1"/>
    <col min="8045" max="8045" width="3" style="367" hidden="1"/>
    <col min="8046" max="8285" width="8.5703125" style="367" hidden="1"/>
    <col min="8286" max="8291" width="14.85546875" style="367" hidden="1"/>
    <col min="8292" max="8293" width="15.85546875" style="367" hidden="1"/>
    <col min="8294" max="8299" width="16.140625" style="367" hidden="1"/>
    <col min="8300" max="8300" width="6.140625" style="367" hidden="1"/>
    <col min="8301" max="8301" width="3" style="367" hidden="1"/>
    <col min="8302" max="8541" width="8.5703125" style="367" hidden="1"/>
    <col min="8542" max="8547" width="14.85546875" style="367" hidden="1"/>
    <col min="8548" max="8549" width="15.85546875" style="367" hidden="1"/>
    <col min="8550" max="8555" width="16.140625" style="367" hidden="1"/>
    <col min="8556" max="8556" width="6.140625" style="367" hidden="1"/>
    <col min="8557" max="8557" width="3" style="367" hidden="1"/>
    <col min="8558" max="8797" width="8.5703125" style="367" hidden="1"/>
    <col min="8798" max="8803" width="14.85546875" style="367" hidden="1"/>
    <col min="8804" max="8805" width="15.85546875" style="367" hidden="1"/>
    <col min="8806" max="8811" width="16.140625" style="367" hidden="1"/>
    <col min="8812" max="8812" width="6.140625" style="367" hidden="1"/>
    <col min="8813" max="8813" width="3" style="367" hidden="1"/>
    <col min="8814" max="9053" width="8.5703125" style="367" hidden="1"/>
    <col min="9054" max="9059" width="14.85546875" style="367" hidden="1"/>
    <col min="9060" max="9061" width="15.85546875" style="367" hidden="1"/>
    <col min="9062" max="9067" width="16.140625" style="367" hidden="1"/>
    <col min="9068" max="9068" width="6.140625" style="367" hidden="1"/>
    <col min="9069" max="9069" width="3" style="367" hidden="1"/>
    <col min="9070" max="9309" width="8.5703125" style="367" hidden="1"/>
    <col min="9310" max="9315" width="14.85546875" style="367" hidden="1"/>
    <col min="9316" max="9317" width="15.85546875" style="367" hidden="1"/>
    <col min="9318" max="9323" width="16.140625" style="367" hidden="1"/>
    <col min="9324" max="9324" width="6.140625" style="367" hidden="1"/>
    <col min="9325" max="9325" width="3" style="367" hidden="1"/>
    <col min="9326" max="9565" width="8.5703125" style="367" hidden="1"/>
    <col min="9566" max="9571" width="14.85546875" style="367" hidden="1"/>
    <col min="9572" max="9573" width="15.85546875" style="367" hidden="1"/>
    <col min="9574" max="9579" width="16.140625" style="367" hidden="1"/>
    <col min="9580" max="9580" width="6.140625" style="367" hidden="1"/>
    <col min="9581" max="9581" width="3" style="367" hidden="1"/>
    <col min="9582" max="9821" width="8.5703125" style="367" hidden="1"/>
    <col min="9822" max="9827" width="14.85546875" style="367" hidden="1"/>
    <col min="9828" max="9829" width="15.85546875" style="367" hidden="1"/>
    <col min="9830" max="9835" width="16.140625" style="367" hidden="1"/>
    <col min="9836" max="9836" width="6.140625" style="367" hidden="1"/>
    <col min="9837" max="9837" width="3" style="367" hidden="1"/>
    <col min="9838" max="10077" width="8.5703125" style="367" hidden="1"/>
    <col min="10078" max="10083" width="14.85546875" style="367" hidden="1"/>
    <col min="10084" max="10085" width="15.85546875" style="367" hidden="1"/>
    <col min="10086" max="10091" width="16.140625" style="367" hidden="1"/>
    <col min="10092" max="10092" width="6.140625" style="367" hidden="1"/>
    <col min="10093" max="10093" width="3" style="367" hidden="1"/>
    <col min="10094" max="10333" width="8.5703125" style="367" hidden="1"/>
    <col min="10334" max="10339" width="14.85546875" style="367" hidden="1"/>
    <col min="10340" max="10341" width="15.85546875" style="367" hidden="1"/>
    <col min="10342" max="10347" width="16.140625" style="367" hidden="1"/>
    <col min="10348" max="10348" width="6.140625" style="367" hidden="1"/>
    <col min="10349" max="10349" width="3" style="367" hidden="1"/>
    <col min="10350" max="10589" width="8.5703125" style="367" hidden="1"/>
    <col min="10590" max="10595" width="14.85546875" style="367" hidden="1"/>
    <col min="10596" max="10597" width="15.85546875" style="367" hidden="1"/>
    <col min="10598" max="10603" width="16.140625" style="367" hidden="1"/>
    <col min="10604" max="10604" width="6.140625" style="367" hidden="1"/>
    <col min="10605" max="10605" width="3" style="367" hidden="1"/>
    <col min="10606" max="10845" width="8.5703125" style="367" hidden="1"/>
    <col min="10846" max="10851" width="14.85546875" style="367" hidden="1"/>
    <col min="10852" max="10853" width="15.85546875" style="367" hidden="1"/>
    <col min="10854" max="10859" width="16.140625" style="367" hidden="1"/>
    <col min="10860" max="10860" width="6.140625" style="367" hidden="1"/>
    <col min="10861" max="10861" width="3" style="367" hidden="1"/>
    <col min="10862" max="11101" width="8.5703125" style="367" hidden="1"/>
    <col min="11102" max="11107" width="14.85546875" style="367" hidden="1"/>
    <col min="11108" max="11109" width="15.85546875" style="367" hidden="1"/>
    <col min="11110" max="11115" width="16.140625" style="367" hidden="1"/>
    <col min="11116" max="11116" width="6.140625" style="367" hidden="1"/>
    <col min="11117" max="11117" width="3" style="367" hidden="1"/>
    <col min="11118" max="11357" width="8.5703125" style="367" hidden="1"/>
    <col min="11358" max="11363" width="14.85546875" style="367" hidden="1"/>
    <col min="11364" max="11365" width="15.85546875" style="367" hidden="1"/>
    <col min="11366" max="11371" width="16.140625" style="367" hidden="1"/>
    <col min="11372" max="11372" width="6.140625" style="367" hidden="1"/>
    <col min="11373" max="11373" width="3" style="367" hidden="1"/>
    <col min="11374" max="11613" width="8.5703125" style="367" hidden="1"/>
    <col min="11614" max="11619" width="14.85546875" style="367" hidden="1"/>
    <col min="11620" max="11621" width="15.85546875" style="367" hidden="1"/>
    <col min="11622" max="11627" width="16.140625" style="367" hidden="1"/>
    <col min="11628" max="11628" width="6.140625" style="367" hidden="1"/>
    <col min="11629" max="11629" width="3" style="367" hidden="1"/>
    <col min="11630" max="11869" width="8.5703125" style="367" hidden="1"/>
    <col min="11870" max="11875" width="14.85546875" style="367" hidden="1"/>
    <col min="11876" max="11877" width="15.85546875" style="367" hidden="1"/>
    <col min="11878" max="11883" width="16.140625" style="367" hidden="1"/>
    <col min="11884" max="11884" width="6.140625" style="367" hidden="1"/>
    <col min="11885" max="11885" width="3" style="367" hidden="1"/>
    <col min="11886" max="12125" width="8.5703125" style="367" hidden="1"/>
    <col min="12126" max="12131" width="14.85546875" style="367" hidden="1"/>
    <col min="12132" max="12133" width="15.85546875" style="367" hidden="1"/>
    <col min="12134" max="12139" width="16.140625" style="367" hidden="1"/>
    <col min="12140" max="12140" width="6.140625" style="367" hidden="1"/>
    <col min="12141" max="12141" width="3" style="367" hidden="1"/>
    <col min="12142" max="12381" width="8.5703125" style="367" hidden="1"/>
    <col min="12382" max="12387" width="14.85546875" style="367" hidden="1"/>
    <col min="12388" max="12389" width="15.85546875" style="367" hidden="1"/>
    <col min="12390" max="12395" width="16.140625" style="367" hidden="1"/>
    <col min="12396" max="12396" width="6.140625" style="367" hidden="1"/>
    <col min="12397" max="12397" width="3" style="367" hidden="1"/>
    <col min="12398" max="12637" width="8.5703125" style="367" hidden="1"/>
    <col min="12638" max="12643" width="14.85546875" style="367" hidden="1"/>
    <col min="12644" max="12645" width="15.85546875" style="367" hidden="1"/>
    <col min="12646" max="12651" width="16.140625" style="367" hidden="1"/>
    <col min="12652" max="12652" width="6.140625" style="367" hidden="1"/>
    <col min="12653" max="12653" width="3" style="367" hidden="1"/>
    <col min="12654" max="12893" width="8.5703125" style="367" hidden="1"/>
    <col min="12894" max="12899" width="14.85546875" style="367" hidden="1"/>
    <col min="12900" max="12901" width="15.85546875" style="367" hidden="1"/>
    <col min="12902" max="12907" width="16.140625" style="367" hidden="1"/>
    <col min="12908" max="12908" width="6.140625" style="367" hidden="1"/>
    <col min="12909" max="12909" width="3" style="367" hidden="1"/>
    <col min="12910" max="13149" width="8.5703125" style="367" hidden="1"/>
    <col min="13150" max="13155" width="14.85546875" style="367" hidden="1"/>
    <col min="13156" max="13157" width="15.85546875" style="367" hidden="1"/>
    <col min="13158" max="13163" width="16.140625" style="367" hidden="1"/>
    <col min="13164" max="13164" width="6.140625" style="367" hidden="1"/>
    <col min="13165" max="13165" width="3" style="367" hidden="1"/>
    <col min="13166" max="13405" width="8.5703125" style="367" hidden="1"/>
    <col min="13406" max="13411" width="14.85546875" style="367" hidden="1"/>
    <col min="13412" max="13413" width="15.85546875" style="367" hidden="1"/>
    <col min="13414" max="13419" width="16.140625" style="367" hidden="1"/>
    <col min="13420" max="13420" width="6.140625" style="367" hidden="1"/>
    <col min="13421" max="13421" width="3" style="367" hidden="1"/>
    <col min="13422" max="13661" width="8.5703125" style="367" hidden="1"/>
    <col min="13662" max="13667" width="14.85546875" style="367" hidden="1"/>
    <col min="13668" max="13669" width="15.85546875" style="367" hidden="1"/>
    <col min="13670" max="13675" width="16.140625" style="367" hidden="1"/>
    <col min="13676" max="13676" width="6.140625" style="367" hidden="1"/>
    <col min="13677" max="13677" width="3" style="367" hidden="1"/>
    <col min="13678" max="13917" width="8.5703125" style="367" hidden="1"/>
    <col min="13918" max="13923" width="14.85546875" style="367" hidden="1"/>
    <col min="13924" max="13925" width="15.85546875" style="367" hidden="1"/>
    <col min="13926" max="13931" width="16.140625" style="367" hidden="1"/>
    <col min="13932" max="13932" width="6.140625" style="367" hidden="1"/>
    <col min="13933" max="13933" width="3" style="367" hidden="1"/>
    <col min="13934" max="14173" width="8.5703125" style="367" hidden="1"/>
    <col min="14174" max="14179" width="14.85546875" style="367" hidden="1"/>
    <col min="14180" max="14181" width="15.85546875" style="367" hidden="1"/>
    <col min="14182" max="14187" width="16.140625" style="367" hidden="1"/>
    <col min="14188" max="14188" width="6.140625" style="367" hidden="1"/>
    <col min="14189" max="14189" width="3" style="367" hidden="1"/>
    <col min="14190" max="14429" width="8.5703125" style="367" hidden="1"/>
    <col min="14430" max="14435" width="14.85546875" style="367" hidden="1"/>
    <col min="14436" max="14437" width="15.85546875" style="367" hidden="1"/>
    <col min="14438" max="14443" width="16.140625" style="367" hidden="1"/>
    <col min="14444" max="14444" width="6.140625" style="367" hidden="1"/>
    <col min="14445" max="14445" width="3" style="367" hidden="1"/>
    <col min="14446" max="14685" width="8.5703125" style="367" hidden="1"/>
    <col min="14686" max="14691" width="14.85546875" style="367" hidden="1"/>
    <col min="14692" max="14693" width="15.85546875" style="367" hidden="1"/>
    <col min="14694" max="14699" width="16.140625" style="367" hidden="1"/>
    <col min="14700" max="14700" width="6.140625" style="367" hidden="1"/>
    <col min="14701" max="14701" width="3" style="367" hidden="1"/>
    <col min="14702" max="14941" width="8.5703125" style="367" hidden="1"/>
    <col min="14942" max="14947" width="14.85546875" style="367" hidden="1"/>
    <col min="14948" max="14949" width="15.85546875" style="367" hidden="1"/>
    <col min="14950" max="14955" width="16.140625" style="367" hidden="1"/>
    <col min="14956" max="14956" width="6.140625" style="367" hidden="1"/>
    <col min="14957" max="14957" width="3" style="367" hidden="1"/>
    <col min="14958" max="15197" width="8.5703125" style="367" hidden="1"/>
    <col min="15198" max="15203" width="14.85546875" style="367" hidden="1"/>
    <col min="15204" max="15205" width="15.85546875" style="367" hidden="1"/>
    <col min="15206" max="15211" width="16.140625" style="367" hidden="1"/>
    <col min="15212" max="15212" width="6.140625" style="367" hidden="1"/>
    <col min="15213" max="15213" width="3" style="367" hidden="1"/>
    <col min="15214" max="15453" width="8.5703125" style="367" hidden="1"/>
    <col min="15454" max="15459" width="14.85546875" style="367" hidden="1"/>
    <col min="15460" max="15461" width="15.85546875" style="367" hidden="1"/>
    <col min="15462" max="15467" width="16.140625" style="367" hidden="1"/>
    <col min="15468" max="15468" width="6.140625" style="367" hidden="1"/>
    <col min="15469" max="15469" width="3" style="367" hidden="1"/>
    <col min="15470" max="15709" width="8.5703125" style="367" hidden="1"/>
    <col min="15710" max="15715" width="14.85546875" style="367" hidden="1"/>
    <col min="15716" max="15717" width="15.85546875" style="367" hidden="1"/>
    <col min="15718" max="15723" width="16.140625" style="367" hidden="1"/>
    <col min="15724" max="15724" width="6.140625" style="367" hidden="1"/>
    <col min="15725" max="15725" width="3" style="367" hidden="1"/>
    <col min="15726" max="15965" width="8.5703125" style="367" hidden="1"/>
    <col min="15966" max="15971" width="14.85546875" style="367" hidden="1"/>
    <col min="15972" max="15973" width="15.85546875" style="367" hidden="1"/>
    <col min="15974" max="15979" width="16.140625" style="367" hidden="1"/>
    <col min="15980" max="15980" width="6.140625" style="367" hidden="1"/>
    <col min="15981" max="15981" width="3" style="367" hidden="1"/>
    <col min="15982" max="16221" width="8.5703125" style="367" hidden="1"/>
    <col min="16222" max="16227" width="14.85546875" style="367" hidden="1"/>
    <col min="16228" max="16229" width="15.85546875" style="367" hidden="1"/>
    <col min="16230" max="16235" width="16.140625" style="367" hidden="1"/>
    <col min="16236" max="16236" width="6.140625" style="367" hidden="1"/>
    <col min="16237" max="16237" width="3" style="367" hidden="1"/>
    <col min="16238" max="16384" width="8.57031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8"/>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615</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567</v>
      </c>
      <c r="BQ50" s="1281"/>
      <c r="BR50" s="1281"/>
      <c r="BS50" s="1281"/>
      <c r="BT50" s="1281"/>
      <c r="BU50" s="1281"/>
      <c r="BV50" s="1281"/>
      <c r="BW50" s="1281"/>
      <c r="BX50" s="1281" t="s">
        <v>568</v>
      </c>
      <c r="BY50" s="1281"/>
      <c r="BZ50" s="1281"/>
      <c r="CA50" s="1281"/>
      <c r="CB50" s="1281"/>
      <c r="CC50" s="1281"/>
      <c r="CD50" s="1281"/>
      <c r="CE50" s="1281"/>
      <c r="CF50" s="1281" t="s">
        <v>569</v>
      </c>
      <c r="CG50" s="1281"/>
      <c r="CH50" s="1281"/>
      <c r="CI50" s="1281"/>
      <c r="CJ50" s="1281"/>
      <c r="CK50" s="1281"/>
      <c r="CL50" s="1281"/>
      <c r="CM50" s="1281"/>
      <c r="CN50" s="1281" t="s">
        <v>570</v>
      </c>
      <c r="CO50" s="1281"/>
      <c r="CP50" s="1281"/>
      <c r="CQ50" s="1281"/>
      <c r="CR50" s="1281"/>
      <c r="CS50" s="1281"/>
      <c r="CT50" s="1281"/>
      <c r="CU50" s="1281"/>
      <c r="CV50" s="1281" t="s">
        <v>571</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616</v>
      </c>
      <c r="AO51" s="1280"/>
      <c r="AP51" s="1280"/>
      <c r="AQ51" s="1280"/>
      <c r="AR51" s="1280"/>
      <c r="AS51" s="1280"/>
      <c r="AT51" s="1280"/>
      <c r="AU51" s="1280"/>
      <c r="AV51" s="1280"/>
      <c r="AW51" s="1280"/>
      <c r="AX51" s="1280"/>
      <c r="AY51" s="1280"/>
      <c r="AZ51" s="1280"/>
      <c r="BA51" s="1280"/>
      <c r="BB51" s="1280" t="s">
        <v>617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92"/>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618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92"/>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619</v>
      </c>
      <c r="AO55" s="1281"/>
      <c r="AP55" s="1281"/>
      <c r="AQ55" s="1281"/>
      <c r="AR55" s="1281"/>
      <c r="AS55" s="1281"/>
      <c r="AT55" s="1281"/>
      <c r="AU55" s="1281"/>
      <c r="AV55" s="1281"/>
      <c r="AW55" s="1281"/>
      <c r="AX55" s="1281"/>
      <c r="AY55" s="1281"/>
      <c r="AZ55" s="1281"/>
      <c r="BA55" s="1281"/>
      <c r="BB55" s="1280" t="s">
        <v>617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92"/>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620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92"/>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621</v>
      </c>
    </row>
    <row r="64" spans="1:109" x14ac:dyDescent="0.15">
      <c r="B64" s="374"/>
      <c r="G64" s="381"/>
      <c r="I64" s="394"/>
      <c r="J64" s="394"/>
      <c r="K64" s="394"/>
      <c r="L64" s="394"/>
      <c r="M64" s="394"/>
      <c r="N64" s="395"/>
      <c r="AM64" s="381"/>
      <c r="AN64" s="381" t="s">
        <v>614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622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615</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567</v>
      </c>
      <c r="BQ72" s="1281"/>
      <c r="BR72" s="1281"/>
      <c r="BS72" s="1281"/>
      <c r="BT72" s="1281"/>
      <c r="BU72" s="1281"/>
      <c r="BV72" s="1281"/>
      <c r="BW72" s="1281"/>
      <c r="BX72" s="1281" t="s">
        <v>568</v>
      </c>
      <c r="BY72" s="1281"/>
      <c r="BZ72" s="1281"/>
      <c r="CA72" s="1281"/>
      <c r="CB72" s="1281"/>
      <c r="CC72" s="1281"/>
      <c r="CD72" s="1281"/>
      <c r="CE72" s="1281"/>
      <c r="CF72" s="1281" t="s">
        <v>569</v>
      </c>
      <c r="CG72" s="1281"/>
      <c r="CH72" s="1281"/>
      <c r="CI72" s="1281"/>
      <c r="CJ72" s="1281"/>
      <c r="CK72" s="1281"/>
      <c r="CL72" s="1281"/>
      <c r="CM72" s="1281"/>
      <c r="CN72" s="1281" t="s">
        <v>570</v>
      </c>
      <c r="CO72" s="1281"/>
      <c r="CP72" s="1281"/>
      <c r="CQ72" s="1281"/>
      <c r="CR72" s="1281"/>
      <c r="CS72" s="1281"/>
      <c r="CT72" s="1281"/>
      <c r="CU72" s="1281"/>
      <c r="CV72" s="1281" t="s">
        <v>571</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616</v>
      </c>
      <c r="AO73" s="1280"/>
      <c r="AP73" s="1280"/>
      <c r="AQ73" s="1280"/>
      <c r="AR73" s="1280"/>
      <c r="AS73" s="1280"/>
      <c r="AT73" s="1280"/>
      <c r="AU73" s="1280"/>
      <c r="AV73" s="1280"/>
      <c r="AW73" s="1280"/>
      <c r="AX73" s="1280"/>
      <c r="AY73" s="1280"/>
      <c r="AZ73" s="1280"/>
      <c r="BA73" s="1280"/>
      <c r="BB73" s="1280" t="s">
        <v>617</v>
      </c>
      <c r="BC73" s="1280"/>
      <c r="BD73" s="1280"/>
      <c r="BE73" s="1280"/>
      <c r="BF73" s="1280"/>
      <c r="BG73" s="1280"/>
      <c r="BH73" s="1280"/>
      <c r="BI73" s="1280"/>
      <c r="BJ73" s="1280"/>
      <c r="BK73" s="1280"/>
      <c r="BL73" s="1280"/>
      <c r="BM73" s="1280"/>
      <c r="BN73" s="1280"/>
      <c r="BO73" s="1280"/>
      <c r="BP73" s="1277">
        <v>88.6</v>
      </c>
      <c r="BQ73" s="1277"/>
      <c r="BR73" s="1277"/>
      <c r="BS73" s="1277"/>
      <c r="BT73" s="1277"/>
      <c r="BU73" s="1277"/>
      <c r="BV73" s="1277"/>
      <c r="BW73" s="1277"/>
      <c r="BX73" s="1277">
        <v>82.6</v>
      </c>
      <c r="BY73" s="1277"/>
      <c r="BZ73" s="1277"/>
      <c r="CA73" s="1277"/>
      <c r="CB73" s="1277"/>
      <c r="CC73" s="1277"/>
      <c r="CD73" s="1277"/>
      <c r="CE73" s="1277"/>
      <c r="CF73" s="1277">
        <v>73.099999999999994</v>
      </c>
      <c r="CG73" s="1277"/>
      <c r="CH73" s="1277"/>
      <c r="CI73" s="1277"/>
      <c r="CJ73" s="1277"/>
      <c r="CK73" s="1277"/>
      <c r="CL73" s="1277"/>
      <c r="CM73" s="1277"/>
      <c r="CN73" s="1277">
        <v>68.400000000000006</v>
      </c>
      <c r="CO73" s="1277"/>
      <c r="CP73" s="1277"/>
      <c r="CQ73" s="1277"/>
      <c r="CR73" s="1277"/>
      <c r="CS73" s="1277"/>
      <c r="CT73" s="1277"/>
      <c r="CU73" s="1277"/>
      <c r="CV73" s="1277">
        <v>62.3</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623</v>
      </c>
      <c r="BC75" s="1280"/>
      <c r="BD75" s="1280"/>
      <c r="BE75" s="1280"/>
      <c r="BF75" s="1280"/>
      <c r="BG75" s="1280"/>
      <c r="BH75" s="1280"/>
      <c r="BI75" s="1280"/>
      <c r="BJ75" s="1280"/>
      <c r="BK75" s="1280"/>
      <c r="BL75" s="1280"/>
      <c r="BM75" s="1280"/>
      <c r="BN75" s="1280"/>
      <c r="BO75" s="1280"/>
      <c r="BP75" s="1277">
        <v>8.1</v>
      </c>
      <c r="BQ75" s="1277"/>
      <c r="BR75" s="1277"/>
      <c r="BS75" s="1277"/>
      <c r="BT75" s="1277"/>
      <c r="BU75" s="1277"/>
      <c r="BV75" s="1277"/>
      <c r="BW75" s="1277"/>
      <c r="BX75" s="1277">
        <v>7.6</v>
      </c>
      <c r="BY75" s="1277"/>
      <c r="BZ75" s="1277"/>
      <c r="CA75" s="1277"/>
      <c r="CB75" s="1277"/>
      <c r="CC75" s="1277"/>
      <c r="CD75" s="1277"/>
      <c r="CE75" s="1277"/>
      <c r="CF75" s="1277">
        <v>7.6</v>
      </c>
      <c r="CG75" s="1277"/>
      <c r="CH75" s="1277"/>
      <c r="CI75" s="1277"/>
      <c r="CJ75" s="1277"/>
      <c r="CK75" s="1277"/>
      <c r="CL75" s="1277"/>
      <c r="CM75" s="1277"/>
      <c r="CN75" s="1277">
        <v>7.9</v>
      </c>
      <c r="CO75" s="1277"/>
      <c r="CP75" s="1277"/>
      <c r="CQ75" s="1277"/>
      <c r="CR75" s="1277"/>
      <c r="CS75" s="1277"/>
      <c r="CT75" s="1277"/>
      <c r="CU75" s="1277"/>
      <c r="CV75" s="1277">
        <v>8.3000000000000007</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624</v>
      </c>
      <c r="AO77" s="1281"/>
      <c r="AP77" s="1281"/>
      <c r="AQ77" s="1281"/>
      <c r="AR77" s="1281"/>
      <c r="AS77" s="1281"/>
      <c r="AT77" s="1281"/>
      <c r="AU77" s="1281"/>
      <c r="AV77" s="1281"/>
      <c r="AW77" s="1281"/>
      <c r="AX77" s="1281"/>
      <c r="AY77" s="1281"/>
      <c r="AZ77" s="1281"/>
      <c r="BA77" s="1281"/>
      <c r="BB77" s="1280" t="s">
        <v>617</v>
      </c>
      <c r="BC77" s="1280"/>
      <c r="BD77" s="1280"/>
      <c r="BE77" s="1280"/>
      <c r="BF77" s="1280"/>
      <c r="BG77" s="1280"/>
      <c r="BH77" s="1280"/>
      <c r="BI77" s="1280"/>
      <c r="BJ77" s="1280"/>
      <c r="BK77" s="1280"/>
      <c r="BL77" s="1280"/>
      <c r="BM77" s="1280"/>
      <c r="BN77" s="1280"/>
      <c r="BO77" s="1280"/>
      <c r="BP77" s="1277">
        <v>54.4</v>
      </c>
      <c r="BQ77" s="1277"/>
      <c r="BR77" s="1277"/>
      <c r="BS77" s="1277"/>
      <c r="BT77" s="1277"/>
      <c r="BU77" s="1277"/>
      <c r="BV77" s="1277"/>
      <c r="BW77" s="1277"/>
      <c r="BX77" s="1277">
        <v>47</v>
      </c>
      <c r="BY77" s="1277"/>
      <c r="BZ77" s="1277"/>
      <c r="CA77" s="1277"/>
      <c r="CB77" s="1277"/>
      <c r="CC77" s="1277"/>
      <c r="CD77" s="1277"/>
      <c r="CE77" s="1277"/>
      <c r="CF77" s="1277">
        <v>41.4</v>
      </c>
      <c r="CG77" s="1277"/>
      <c r="CH77" s="1277"/>
      <c r="CI77" s="1277"/>
      <c r="CJ77" s="1277"/>
      <c r="CK77" s="1277"/>
      <c r="CL77" s="1277"/>
      <c r="CM77" s="1277"/>
      <c r="CN77" s="1277">
        <v>38.9</v>
      </c>
      <c r="CO77" s="1277"/>
      <c r="CP77" s="1277"/>
      <c r="CQ77" s="1277"/>
      <c r="CR77" s="1277"/>
      <c r="CS77" s="1277"/>
      <c r="CT77" s="1277"/>
      <c r="CU77" s="1277"/>
      <c r="CV77" s="1277">
        <v>37.6</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623</v>
      </c>
      <c r="BC79" s="1280"/>
      <c r="BD79" s="1280"/>
      <c r="BE79" s="1280"/>
      <c r="BF79" s="1280"/>
      <c r="BG79" s="1280"/>
      <c r="BH79" s="1280"/>
      <c r="BI79" s="1280"/>
      <c r="BJ79" s="1280"/>
      <c r="BK79" s="1280"/>
      <c r="BL79" s="1280"/>
      <c r="BM79" s="1280"/>
      <c r="BN79" s="1280"/>
      <c r="BO79" s="1280"/>
      <c r="BP79" s="1277">
        <v>8.1</v>
      </c>
      <c r="BQ79" s="1277"/>
      <c r="BR79" s="1277"/>
      <c r="BS79" s="1277"/>
      <c r="BT79" s="1277"/>
      <c r="BU79" s="1277"/>
      <c r="BV79" s="1277"/>
      <c r="BW79" s="1277"/>
      <c r="BX79" s="1277">
        <v>7.3</v>
      </c>
      <c r="BY79" s="1277"/>
      <c r="BZ79" s="1277"/>
      <c r="CA79" s="1277"/>
      <c r="CB79" s="1277"/>
      <c r="CC79" s="1277"/>
      <c r="CD79" s="1277"/>
      <c r="CE79" s="1277"/>
      <c r="CF79" s="1277">
        <v>6.7</v>
      </c>
      <c r="CG79" s="1277"/>
      <c r="CH79" s="1277"/>
      <c r="CI79" s="1277"/>
      <c r="CJ79" s="1277"/>
      <c r="CK79" s="1277"/>
      <c r="CL79" s="1277"/>
      <c r="CM79" s="1277"/>
      <c r="CN79" s="1277">
        <v>6.4</v>
      </c>
      <c r="CO79" s="1277"/>
      <c r="CP79" s="1277"/>
      <c r="CQ79" s="1277"/>
      <c r="CR79" s="1277"/>
      <c r="CS79" s="1277"/>
      <c r="CT79" s="1277"/>
      <c r="CU79" s="1277"/>
      <c r="CV79" s="1277">
        <v>6.1</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jg46/1nV7KdouzrU9WpSDFZO+diymMEDRpMox917pt1d7fXwzXHVRR9SK6qlFriFj1R3YdSo0rXdRLcMSW75A==" saltValue="uQlWml25W9ugzl9kyAA46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70" workbookViewId="0"/>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2bDq2YY/kPB0mYJg3cOsEdqQ99hzJuNWKQnxp+J/L3RjjgR5pKU3SJOrlhI5lTSq6fy1HuKVBe5hADKlCBdHA==" saltValue="0absWR4a5w4JvLjs3gS4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zu2wrq81ZFMZI8da2JzDnZ67lPP/KsrCn1qPai+TChRTVFHFuAQM5gmq54sHEeIimNTTeV0T8ox3IgNJHCn0Q==" saltValue="L1M8IP+Vu5rYbokl/aUA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29" customWidth="1"/>
    <col min="2" max="8" width="13.42578125" style="129" customWidth="1"/>
    <col min="9" max="16384" width="11.140625" style="129"/>
  </cols>
  <sheetData>
    <row r="1" spans="1:8" x14ac:dyDescent="0.15">
      <c r="A1" s="123"/>
      <c r="B1" s="124"/>
      <c r="C1" s="125"/>
      <c r="D1" s="126"/>
      <c r="E1" s="127"/>
      <c r="F1" s="127"/>
      <c r="G1" s="127"/>
      <c r="H1" s="128"/>
    </row>
    <row r="2" spans="1:8" x14ac:dyDescent="0.15">
      <c r="A2" s="130"/>
      <c r="B2" s="131"/>
      <c r="C2" s="132"/>
      <c r="D2" s="133" t="s">
        <v>45</v>
      </c>
      <c r="E2" s="134"/>
      <c r="F2" s="135" t="s">
        <v>564</v>
      </c>
      <c r="G2" s="136"/>
      <c r="H2" s="137"/>
    </row>
    <row r="3" spans="1:8" x14ac:dyDescent="0.15">
      <c r="A3" s="133" t="s">
        <v>557</v>
      </c>
      <c r="B3" s="138"/>
      <c r="C3" s="139"/>
      <c r="D3" s="140">
        <v>53675</v>
      </c>
      <c r="E3" s="141"/>
      <c r="F3" s="142">
        <v>47677</v>
      </c>
      <c r="G3" s="143"/>
      <c r="H3" s="144"/>
    </row>
    <row r="4" spans="1:8" x14ac:dyDescent="0.15">
      <c r="A4" s="145"/>
      <c r="B4" s="146"/>
      <c r="C4" s="147"/>
      <c r="D4" s="148">
        <v>23011</v>
      </c>
      <c r="E4" s="149"/>
      <c r="F4" s="150">
        <v>23360</v>
      </c>
      <c r="G4" s="151"/>
      <c r="H4" s="152"/>
    </row>
    <row r="5" spans="1:8" x14ac:dyDescent="0.15">
      <c r="A5" s="133" t="s">
        <v>559</v>
      </c>
      <c r="B5" s="138"/>
      <c r="C5" s="139"/>
      <c r="D5" s="140">
        <v>57723</v>
      </c>
      <c r="E5" s="141"/>
      <c r="F5" s="142">
        <v>51613</v>
      </c>
      <c r="G5" s="143"/>
      <c r="H5" s="144"/>
    </row>
    <row r="6" spans="1:8" x14ac:dyDescent="0.15">
      <c r="A6" s="145"/>
      <c r="B6" s="146"/>
      <c r="C6" s="147"/>
      <c r="D6" s="148">
        <v>25927</v>
      </c>
      <c r="E6" s="149"/>
      <c r="F6" s="150">
        <v>25872</v>
      </c>
      <c r="G6" s="151"/>
      <c r="H6" s="152"/>
    </row>
    <row r="7" spans="1:8" x14ac:dyDescent="0.15">
      <c r="A7" s="133" t="s">
        <v>560</v>
      </c>
      <c r="B7" s="138"/>
      <c r="C7" s="139"/>
      <c r="D7" s="140">
        <v>50419</v>
      </c>
      <c r="E7" s="141"/>
      <c r="F7" s="142">
        <v>50880</v>
      </c>
      <c r="G7" s="143"/>
      <c r="H7" s="144"/>
    </row>
    <row r="8" spans="1:8" x14ac:dyDescent="0.15">
      <c r="A8" s="145"/>
      <c r="B8" s="146"/>
      <c r="C8" s="147"/>
      <c r="D8" s="148">
        <v>24999</v>
      </c>
      <c r="E8" s="149"/>
      <c r="F8" s="150">
        <v>27819</v>
      </c>
      <c r="G8" s="151"/>
      <c r="H8" s="152"/>
    </row>
    <row r="9" spans="1:8" x14ac:dyDescent="0.15">
      <c r="A9" s="133" t="s">
        <v>561</v>
      </c>
      <c r="B9" s="138"/>
      <c r="C9" s="139"/>
      <c r="D9" s="140">
        <v>61265</v>
      </c>
      <c r="E9" s="141"/>
      <c r="F9" s="142">
        <v>46395</v>
      </c>
      <c r="G9" s="143"/>
      <c r="H9" s="144"/>
    </row>
    <row r="10" spans="1:8" x14ac:dyDescent="0.15">
      <c r="A10" s="145"/>
      <c r="B10" s="146"/>
      <c r="C10" s="147"/>
      <c r="D10" s="148">
        <v>26709</v>
      </c>
      <c r="E10" s="149"/>
      <c r="F10" s="150">
        <v>26304</v>
      </c>
      <c r="G10" s="151"/>
      <c r="H10" s="152"/>
    </row>
    <row r="11" spans="1:8" x14ac:dyDescent="0.15">
      <c r="A11" s="133" t="s">
        <v>562</v>
      </c>
      <c r="B11" s="138"/>
      <c r="C11" s="139"/>
      <c r="D11" s="140">
        <v>54827</v>
      </c>
      <c r="E11" s="141"/>
      <c r="F11" s="142">
        <v>48088</v>
      </c>
      <c r="G11" s="143"/>
      <c r="H11" s="144"/>
    </row>
    <row r="12" spans="1:8" x14ac:dyDescent="0.15">
      <c r="A12" s="145"/>
      <c r="B12" s="146"/>
      <c r="C12" s="153"/>
      <c r="D12" s="148">
        <v>24295</v>
      </c>
      <c r="E12" s="149"/>
      <c r="F12" s="150">
        <v>25183</v>
      </c>
      <c r="G12" s="151"/>
      <c r="H12" s="152"/>
    </row>
    <row r="13" spans="1:8" x14ac:dyDescent="0.15">
      <c r="A13" s="133"/>
      <c r="B13" s="138"/>
      <c r="C13" s="154"/>
      <c r="D13" s="155">
        <v>55582</v>
      </c>
      <c r="E13" s="156"/>
      <c r="F13" s="157">
        <v>48931</v>
      </c>
      <c r="G13" s="158"/>
      <c r="H13" s="144"/>
    </row>
    <row r="14" spans="1:8" x14ac:dyDescent="0.15">
      <c r="A14" s="145"/>
      <c r="B14" s="146"/>
      <c r="C14" s="147"/>
      <c r="D14" s="148">
        <v>24988</v>
      </c>
      <c r="E14" s="149"/>
      <c r="F14" s="150">
        <v>25708</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2.09</v>
      </c>
      <c r="C19" s="159">
        <f>ROUND(VALUE(SUBSTITUTE(実質収支比率等に係る経年分析!G$48,"▲","-")),2)</f>
        <v>2.11</v>
      </c>
      <c r="D19" s="159">
        <f>ROUND(VALUE(SUBSTITUTE(実質収支比率等に係る経年分析!H$48,"▲","-")),2)</f>
        <v>2.0699999999999998</v>
      </c>
      <c r="E19" s="159">
        <f>ROUND(VALUE(SUBSTITUTE(実質収支比率等に係る経年分析!I$48,"▲","-")),2)</f>
        <v>1.64</v>
      </c>
      <c r="F19" s="159">
        <f>ROUND(VALUE(SUBSTITUTE(実質収支比率等に係る経年分析!J$48,"▲","-")),2)</f>
        <v>1.95</v>
      </c>
    </row>
    <row r="20" spans="1:11" x14ac:dyDescent="0.15">
      <c r="A20" s="159" t="s">
        <v>48</v>
      </c>
      <c r="B20" s="159">
        <f>ROUND(VALUE(SUBSTITUTE(実質収支比率等に係る経年分析!F$47,"▲","-")),2)</f>
        <v>2.63</v>
      </c>
      <c r="C20" s="159">
        <f>ROUND(VALUE(SUBSTITUTE(実質収支比率等に係る経年分析!G$47,"▲","-")),2)</f>
        <v>2.63</v>
      </c>
      <c r="D20" s="159">
        <f>ROUND(VALUE(SUBSTITUTE(実質収支比率等に係る経年分析!H$47,"▲","-")),2)</f>
        <v>2.96</v>
      </c>
      <c r="E20" s="159">
        <f>ROUND(VALUE(SUBSTITUTE(実質収支比率等に係る経年分析!I$47,"▲","-")),2)</f>
        <v>2.95</v>
      </c>
      <c r="F20" s="159">
        <f>ROUND(VALUE(SUBSTITUTE(実質収支比率等に係る経年分析!J$47,"▲","-")),2)</f>
        <v>2.96</v>
      </c>
    </row>
    <row r="21" spans="1:11" x14ac:dyDescent="0.15">
      <c r="A21" s="159" t="s">
        <v>49</v>
      </c>
      <c r="B21" s="159">
        <f>IF(ISNUMBER(VALUE(SUBSTITUTE(実質収支比率等に係る経年分析!F$49,"▲","-"))),ROUND(VALUE(SUBSTITUTE(実質収支比率等に係る経年分析!F$49,"▲","-")),2),NA())</f>
        <v>1.96</v>
      </c>
      <c r="C21" s="159">
        <f>IF(ISNUMBER(VALUE(SUBSTITUTE(実質収支比率等に係る経年分析!G$49,"▲","-"))),ROUND(VALUE(SUBSTITUTE(実質収支比率等に係る経年分析!G$49,"▲","-")),2),NA())</f>
        <v>1.97</v>
      </c>
      <c r="D21" s="159">
        <f>IF(ISNUMBER(VALUE(SUBSTITUTE(実質収支比率等に係る経年分析!H$49,"▲","-"))),ROUND(VALUE(SUBSTITUTE(実質収支比率等に係る経年分析!H$49,"▲","-")),2),NA())</f>
        <v>1.7</v>
      </c>
      <c r="E21" s="159">
        <f>IF(ISNUMBER(VALUE(SUBSTITUTE(実質収支比率等に係る経年分析!I$49,"▲","-"))),ROUND(VALUE(SUBSTITUTE(実質収支比率等に係る経年分析!I$49,"▲","-")),2),NA())</f>
        <v>0.56000000000000005</v>
      </c>
      <c r="F21" s="159">
        <f>IF(ISNUMBER(VALUE(SUBSTITUTE(実質収支比率等に係る経年分析!J$49,"▲","-"))),ROUND(VALUE(SUBSTITUTE(実質収支比率等に係る経年分析!J$49,"▲","-")),2),NA())</f>
        <v>1.78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2.42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3.73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2.23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2.68</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金沢市介護保険費特別会計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0.41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0.45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0.65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0.74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1.42</v>
      </c>
    </row>
    <row r="30" spans="1:11" x14ac:dyDescent="0.15">
      <c r="A30" s="160" t="str">
        <f>IF(連結実質赤字比率に係る赤字・黒字の構成分析!C$40="",NA(),連結実質赤字比率に係る赤字・黒字の構成分析!C$40)</f>
        <v>金沢市発電事業特別会計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1.72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1.17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1.48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1.7</v>
      </c>
    </row>
    <row r="31" spans="1:11" x14ac:dyDescent="0.15">
      <c r="A31" s="160" t="str">
        <f>IF(連結実質赤字比率に係る赤字・黒字の構成分析!C$39="",NA(),連結実質赤字比率に係る赤字・黒字の構成分析!C$39)</f>
        <v>金沢市中央卸売市場事業特別会計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1.47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1.62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1.73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1.79</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1.99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1.93</v>
      </c>
    </row>
    <row r="33" spans="1:16" x14ac:dyDescent="0.15">
      <c r="A33" s="160" t="str">
        <f>IF(連結実質赤字比率に係る赤字・黒字の構成分析!C$37="",NA(),連結実質赤字比率に係る赤字・黒字の構成分析!C$37)</f>
        <v>金沢市公共下水道事業特別会計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3.74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3.48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3.25</v>
      </c>
    </row>
    <row r="34" spans="1:16" x14ac:dyDescent="0.15">
      <c r="A34" s="160" t="str">
        <f>IF(連結実質赤字比率に係る赤字・黒字の構成分析!C$36="",NA(),連結実質赤字比率に係る赤字・黒字の構成分析!C$36)</f>
        <v>金沢市ガス事業特別会計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2.4500000000000002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3.32</v>
      </c>
    </row>
    <row r="35" spans="1:16" x14ac:dyDescent="0.15">
      <c r="A35" s="160" t="str">
        <f>IF(連結実質赤字比率に係る赤字・黒字の構成分析!C$35="",NA(),連結実質赤字比率に係る赤字・黒字の構成分析!C$35)</f>
        <v>金沢市病院事業特別会計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3.62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3.68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3.36</v>
      </c>
    </row>
    <row r="36" spans="1:16" x14ac:dyDescent="0.15">
      <c r="A36" s="160" t="str">
        <f>IF(連結実質赤字比率に係る赤字・黒字の構成分析!C$34="",NA(),連結実質赤字比率に係る赤字・黒字の構成分析!C$34)</f>
        <v>金沢市水道事業特別会計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6.09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6.45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7.14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25610</v>
      </c>
      <c r="E42" s="161"/>
      <c r="F42" s="161"/>
      <c r="G42" s="161">
        <f>'実質公債費比率（分子）の構造'!L$52</f>
        <v>26096</v>
      </c>
      <c r="H42" s="161"/>
      <c r="I42" s="161"/>
      <c r="J42" s="161">
        <f>'実質公債費比率（分子）の構造'!M$52</f>
        <v>24857</v>
      </c>
      <c r="K42" s="161"/>
      <c r="L42" s="161"/>
      <c r="M42" s="161">
        <f>'実質公債費比率（分子）の構造'!N$52</f>
        <v>25141</v>
      </c>
      <c r="N42" s="161"/>
      <c r="O42" s="161"/>
      <c r="P42" s="161">
        <f>'実質公債費比率（分子）の構造'!O$52</f>
        <v>23713</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32</v>
      </c>
      <c r="C44" s="161"/>
      <c r="D44" s="161"/>
      <c r="E44" s="161">
        <f>'実質公債費比率（分子）の構造'!L$50</f>
        <v>24</v>
      </c>
      <c r="F44" s="161"/>
      <c r="G44" s="161"/>
      <c r="H44" s="161">
        <f>'実質公債費比率（分子）の構造'!M$50</f>
        <v>6</v>
      </c>
      <c r="I44" s="161"/>
      <c r="J44" s="161"/>
      <c r="K44" s="161" t="str">
        <f>'実質公債費比率（分子）の構造'!N$50</f>
        <v>-</v>
      </c>
      <c r="L44" s="161"/>
      <c r="M44" s="161"/>
      <c r="N44" s="161" t="str">
        <f>'実質公債費比率（分子）の構造'!O$50</f>
        <v>-</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6867</v>
      </c>
      <c r="C46" s="161"/>
      <c r="D46" s="161"/>
      <c r="E46" s="161">
        <f>'実質公債費比率（分子）の構造'!L$48</f>
        <v>6379</v>
      </c>
      <c r="F46" s="161"/>
      <c r="G46" s="161"/>
      <c r="H46" s="161">
        <f>'実質公債費比率（分子）の構造'!M$48</f>
        <v>6344</v>
      </c>
      <c r="I46" s="161"/>
      <c r="J46" s="161"/>
      <c r="K46" s="161">
        <f>'実質公債費比率（分子）の構造'!N$48</f>
        <v>6232</v>
      </c>
      <c r="L46" s="161"/>
      <c r="M46" s="161"/>
      <c r="N46" s="161">
        <f>'実質公債費比率（分子）の構造'!O$48</f>
        <v>5841</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25014</v>
      </c>
      <c r="C49" s="161"/>
      <c r="D49" s="161"/>
      <c r="E49" s="161">
        <f>'実質公債費比率（分子）の構造'!L$45</f>
        <v>25460</v>
      </c>
      <c r="F49" s="161"/>
      <c r="G49" s="161"/>
      <c r="H49" s="161">
        <f>'実質公債費比率（分子）の構造'!M$45</f>
        <v>25465</v>
      </c>
      <c r="I49" s="161"/>
      <c r="J49" s="161"/>
      <c r="K49" s="161">
        <f>'実質公債費比率（分子）の構造'!N$45</f>
        <v>25999</v>
      </c>
      <c r="L49" s="161"/>
      <c r="M49" s="161"/>
      <c r="N49" s="161">
        <f>'実質公債費比率（分子）の構造'!O$45</f>
        <v>24656</v>
      </c>
      <c r="O49" s="161"/>
      <c r="P49" s="161"/>
    </row>
    <row r="50" spans="1:16" x14ac:dyDescent="0.15">
      <c r="A50" s="161" t="s">
        <v>64</v>
      </c>
      <c r="B50" s="161" t="e">
        <f>NA()</f>
        <v>#N/A</v>
      </c>
      <c r="C50" s="161">
        <f>IF(ISNUMBER('実質公債費比率（分子）の構造'!K$53),'実質公債費比率（分子）の構造'!K$53,NA())</f>
        <v>6303</v>
      </c>
      <c r="D50" s="161" t="e">
        <f>NA()</f>
        <v>#N/A</v>
      </c>
      <c r="E50" s="161" t="e">
        <f>NA()</f>
        <v>#N/A</v>
      </c>
      <c r="F50" s="161">
        <f>IF(ISNUMBER('実質公債費比率（分子）の構造'!L$53),'実質公債費比率（分子）の構造'!L$53,NA())</f>
        <v>5767</v>
      </c>
      <c r="G50" s="161" t="e">
        <f>NA()</f>
        <v>#N/A</v>
      </c>
      <c r="H50" s="161" t="e">
        <f>NA()</f>
        <v>#N/A</v>
      </c>
      <c r="I50" s="161">
        <f>IF(ISNUMBER('実質公債費比率（分子）の構造'!M$53),'実質公債費比率（分子）の構造'!M$53,NA())</f>
        <v>6958</v>
      </c>
      <c r="J50" s="161" t="e">
        <f>NA()</f>
        <v>#N/A</v>
      </c>
      <c r="K50" s="161" t="e">
        <f>NA()</f>
        <v>#N/A</v>
      </c>
      <c r="L50" s="161">
        <f>IF(ISNUMBER('実質公債費比率（分子）の構造'!N$53),'実質公債費比率（分子）の構造'!N$53,NA())</f>
        <v>7090</v>
      </c>
      <c r="M50" s="161" t="e">
        <f>NA()</f>
        <v>#N/A</v>
      </c>
      <c r="N50" s="161" t="e">
        <f>NA()</f>
        <v>#N/A</v>
      </c>
      <c r="O50" s="161">
        <f>IF(ISNUMBER('実質公債費比率（分子）の構造'!O$53),'実質公債費比率（分子）の構造'!O$53,NA())</f>
        <v>6784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211144</v>
      </c>
      <c r="E56" s="160"/>
      <c r="F56" s="160"/>
      <c r="G56" s="160">
        <f>'将来負担比率（分子）の構造'!J$52</f>
        <v>206729</v>
      </c>
      <c r="H56" s="160"/>
      <c r="I56" s="160"/>
      <c r="J56" s="160">
        <f>'将来負担比率（分子）の構造'!K$52</f>
        <v>202108</v>
      </c>
      <c r="K56" s="160"/>
      <c r="L56" s="160"/>
      <c r="M56" s="160">
        <f>'将来負担比率（分子）の構造'!L$52</f>
        <v>197669</v>
      </c>
      <c r="N56" s="160"/>
      <c r="O56" s="160"/>
      <c r="P56" s="160">
        <f>'将来負担比率（分子）の構造'!M$52</f>
        <v>193067</v>
      </c>
    </row>
    <row r="57" spans="1:16" x14ac:dyDescent="0.15">
      <c r="A57" s="160" t="s">
        <v>35</v>
      </c>
      <c r="B57" s="160"/>
      <c r="C57" s="160"/>
      <c r="D57" s="160">
        <f>'将来負担比率（分子）の構造'!I$51</f>
        <v>57845</v>
      </c>
      <c r="E57" s="160"/>
      <c r="F57" s="160"/>
      <c r="G57" s="160">
        <f>'将来負担比率（分子）の構造'!J$51</f>
        <v>55048</v>
      </c>
      <c r="H57" s="160"/>
      <c r="I57" s="160"/>
      <c r="J57" s="160">
        <f>'将来負担比率（分子）の構造'!K$51</f>
        <v>52818</v>
      </c>
      <c r="K57" s="160"/>
      <c r="L57" s="160"/>
      <c r="M57" s="160">
        <f>'将来負担比率（分子）の構造'!L$51</f>
        <v>51383</v>
      </c>
      <c r="N57" s="160"/>
      <c r="O57" s="160"/>
      <c r="P57" s="160">
        <f>'将来負担比率（分子）の構造'!M$51</f>
        <v>49923</v>
      </c>
    </row>
    <row r="58" spans="1:16" x14ac:dyDescent="0.15">
      <c r="A58" s="160" t="s">
        <v>34</v>
      </c>
      <c r="B58" s="160"/>
      <c r="C58" s="160"/>
      <c r="D58" s="160">
        <f>'将来負担比率（分子）の構造'!I$50</f>
        <v>13336</v>
      </c>
      <c r="E58" s="160"/>
      <c r="F58" s="160"/>
      <c r="G58" s="160">
        <f>'将来負担比率（分子）の構造'!J$50</f>
        <v>12141</v>
      </c>
      <c r="H58" s="160"/>
      <c r="I58" s="160"/>
      <c r="J58" s="160">
        <f>'将来負担比率（分子）の構造'!K$50</f>
        <v>12909</v>
      </c>
      <c r="K58" s="160"/>
      <c r="L58" s="160"/>
      <c r="M58" s="160">
        <f>'将来負担比率（分子）の構造'!L$50</f>
        <v>12300</v>
      </c>
      <c r="N58" s="160"/>
      <c r="O58" s="160"/>
      <c r="P58" s="160">
        <f>'将来負担比率（分子）の構造'!M$50</f>
        <v>14762</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20195</v>
      </c>
      <c r="C62" s="160"/>
      <c r="D62" s="160"/>
      <c r="E62" s="160">
        <f>'将来負担比率（分子）の構造'!J$45</f>
        <v>18480</v>
      </c>
      <c r="F62" s="160"/>
      <c r="G62" s="160"/>
      <c r="H62" s="160">
        <f>'将来負担比率（分子）の構造'!K$45</f>
        <v>17054</v>
      </c>
      <c r="I62" s="160"/>
      <c r="J62" s="160"/>
      <c r="K62" s="160">
        <f>'将来負担比率（分子）の構造'!L$45</f>
        <v>16791</v>
      </c>
      <c r="L62" s="160"/>
      <c r="M62" s="160"/>
      <c r="N62" s="160">
        <f>'将来負担比率（分子）の構造'!M$45</f>
        <v>16201</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88640</v>
      </c>
      <c r="C64" s="160"/>
      <c r="D64" s="160"/>
      <c r="E64" s="160">
        <f>'将来負担比率（分子）の構造'!J$43</f>
        <v>86103</v>
      </c>
      <c r="F64" s="160"/>
      <c r="G64" s="160"/>
      <c r="H64" s="160">
        <f>'将来負担比率（分子）の構造'!K$43</f>
        <v>82606</v>
      </c>
      <c r="I64" s="160"/>
      <c r="J64" s="160"/>
      <c r="K64" s="160">
        <f>'将来負担比率（分子）の構造'!L$43</f>
        <v>78865</v>
      </c>
      <c r="L64" s="160"/>
      <c r="M64" s="160"/>
      <c r="N64" s="160">
        <f>'将来負担比率（分子）の構造'!M$43</f>
        <v>75980</v>
      </c>
      <c r="O64" s="160"/>
      <c r="P64" s="160"/>
    </row>
    <row r="65" spans="1:16" x14ac:dyDescent="0.15">
      <c r="A65" s="160" t="s">
        <v>25</v>
      </c>
      <c r="B65" s="160">
        <f>'将来負担比率（分子）の構造'!I$42</f>
        <v>6410</v>
      </c>
      <c r="C65" s="160"/>
      <c r="D65" s="160"/>
      <c r="E65" s="160">
        <f>'将来負担比率（分子）の構造'!J$42</f>
        <v>1103</v>
      </c>
      <c r="F65" s="160"/>
      <c r="G65" s="160"/>
      <c r="H65" s="160">
        <f>'将来負担比率（分子）の構造'!K$42</f>
        <v>980</v>
      </c>
      <c r="I65" s="160"/>
      <c r="J65" s="160"/>
      <c r="K65" s="160">
        <f>'将来負担比率（分子）の構造'!L$42</f>
        <v>880</v>
      </c>
      <c r="L65" s="160"/>
      <c r="M65" s="160"/>
      <c r="N65" s="160">
        <f>'将来負担比率（分子）の構造'!M$42</f>
        <v>1916</v>
      </c>
      <c r="O65" s="160"/>
      <c r="P65" s="160"/>
    </row>
    <row r="66" spans="1:16" x14ac:dyDescent="0.15">
      <c r="A66" s="160" t="s">
        <v>24</v>
      </c>
      <c r="B66" s="160">
        <f>'将来負担比率（分子）の構造'!I$41</f>
        <v>240729</v>
      </c>
      <c r="C66" s="160"/>
      <c r="D66" s="160"/>
      <c r="E66" s="160">
        <f>'将来負担比率（分子）の構造'!J$41</f>
        <v>236614</v>
      </c>
      <c r="F66" s="160"/>
      <c r="G66" s="160"/>
      <c r="H66" s="160">
        <f>'将来負担比率（分子）の構造'!K$41</f>
        <v>227452</v>
      </c>
      <c r="I66" s="160"/>
      <c r="J66" s="160"/>
      <c r="K66" s="160">
        <f>'将来負担比率（分子）の構造'!L$41</f>
        <v>221882</v>
      </c>
      <c r="L66" s="160"/>
      <c r="M66" s="160"/>
      <c r="N66" s="160">
        <f>'将来負担比率（分子）の構造'!M$41</f>
        <v>215791</v>
      </c>
      <c r="O66" s="160"/>
      <c r="P66" s="160"/>
    </row>
    <row r="67" spans="1:16" x14ac:dyDescent="0.15">
      <c r="A67" s="160" t="s">
        <v>68</v>
      </c>
      <c r="B67" s="160" t="e">
        <f>NA()</f>
        <v>#N/A</v>
      </c>
      <c r="C67" s="160">
        <f>IF(ISNUMBER('将来負担比率（分子）の構造'!I$53), IF('将来負担比率（分子）の構造'!I$53 &lt; 0, 0, '将来負担比率（分子）の構造'!I$53), NA())</f>
        <v>73650</v>
      </c>
      <c r="D67" s="160" t="e">
        <f>NA()</f>
        <v>#N/A</v>
      </c>
      <c r="E67" s="160" t="e">
        <f>NA()</f>
        <v>#N/A</v>
      </c>
      <c r="F67" s="160">
        <f>IF(ISNUMBER('将来負担比率（分子）の構造'!J$53), IF('将来負担比率（分子）の構造'!J$53 &lt; 0, 0, '将来負担比率（分子）の構造'!J$53), NA())</f>
        <v>68381</v>
      </c>
      <c r="G67" s="160" t="e">
        <f>NA()</f>
        <v>#N/A</v>
      </c>
      <c r="H67" s="160" t="e">
        <f>NA()</f>
        <v>#N/A</v>
      </c>
      <c r="I67" s="160">
        <f>IF(ISNUMBER('将来負担比率（分子）の構造'!K$53), IF('将来負担比率（分子）の構造'!K$53 &lt; 0, 0, '将来負担比率（分子）の構造'!K$53), NA())</f>
        <v>60257</v>
      </c>
      <c r="J67" s="160" t="e">
        <f>NA()</f>
        <v>#N/A</v>
      </c>
      <c r="K67" s="160" t="e">
        <f>NA()</f>
        <v>#N/A</v>
      </c>
      <c r="L67" s="160">
        <f>IF(ISNUMBER('将来負担比率（分子）の構造'!L$53), IF('将来負担比率（分子）の構造'!L$53 &lt; 0, 0, '将来負担比率（分子）の構造'!L$53), NA())</f>
        <v>57067</v>
      </c>
      <c r="M67" s="160" t="e">
        <f>NA()</f>
        <v>#N/A</v>
      </c>
      <c r="N67" s="160" t="e">
        <f>NA()</f>
        <v>#N/A</v>
      </c>
      <c r="O67" s="160">
        <f>IF(ISNUMBER('将来負担比率（分子）の構造'!M$53), IF('将来負担比率（分子）の構造'!M$53 &lt; 0, 0, '将来負担比率（分子）の構造'!M$53), NA())</f>
        <v>52137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3005</v>
      </c>
      <c r="C72" s="164">
        <f>基金残高に係る経年分析!G55</f>
        <v>3005</v>
      </c>
      <c r="D72" s="164">
        <f>基金残高に係る経年分析!H55</f>
        <v>3006</v>
      </c>
    </row>
    <row r="73" spans="1:16" x14ac:dyDescent="0.15">
      <c r="A73" s="163" t="s">
        <v>71</v>
      </c>
      <c r="B73" s="164">
        <f>基金残高に係る経年分析!F56</f>
        <v>604</v>
      </c>
      <c r="C73" s="164">
        <f>基金残高に係る経年分析!G56</f>
        <v>104</v>
      </c>
      <c r="D73" s="164">
        <f>基金残高に係る経年分析!H56</f>
        <v>104</v>
      </c>
    </row>
    <row r="74" spans="1:16" x14ac:dyDescent="0.15">
      <c r="A74" s="163" t="s">
        <v>72</v>
      </c>
      <c r="B74" s="164">
        <f>基金残高に係る経年分析!F57</f>
        <v>11121</v>
      </c>
      <c r="C74" s="164">
        <f>基金残高に係る経年分析!G57</f>
        <v>10826</v>
      </c>
      <c r="D74" s="164">
        <f>基金残高に係る経年分析!H57</f>
        <v>12535</v>
      </c>
    </row>
  </sheetData>
  <sheetProtection algorithmName="SHA-512" hashValue="D9GE+5k1h0LulxCxjMkNPkXKo2cDx+Og8RnF45cNGQkrIZ9ZVG3L/OLTa8LwQyVoRMKbBUcHoeG9G8Linn2yZg==" saltValue="cfempaoArHwStKkKSrBw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05" customWidth="1"/>
    <col min="96" max="133" width="1.5703125" style="221" customWidth="1"/>
    <col min="134" max="143" width="1.57031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80605453</v>
      </c>
      <c r="S5" s="649"/>
      <c r="T5" s="649"/>
      <c r="U5" s="649"/>
      <c r="V5" s="649"/>
      <c r="W5" s="649"/>
      <c r="X5" s="649"/>
      <c r="Y5" s="650"/>
      <c r="Z5" s="651">
        <v>44.8</v>
      </c>
      <c r="AA5" s="651"/>
      <c r="AB5" s="651"/>
      <c r="AC5" s="651"/>
      <c r="AD5" s="652">
        <v>74361611</v>
      </c>
      <c r="AE5" s="652"/>
      <c r="AF5" s="652"/>
      <c r="AG5" s="652"/>
      <c r="AH5" s="652"/>
      <c r="AI5" s="652"/>
      <c r="AJ5" s="652"/>
      <c r="AK5" s="652"/>
      <c r="AL5" s="653">
        <v>77.2</v>
      </c>
      <c r="AM5" s="654"/>
      <c r="AN5" s="654"/>
      <c r="AO5" s="655"/>
      <c r="AP5" s="645" t="s">
        <v>218</v>
      </c>
      <c r="AQ5" s="646"/>
      <c r="AR5" s="646"/>
      <c r="AS5" s="646"/>
      <c r="AT5" s="646"/>
      <c r="AU5" s="646"/>
      <c r="AV5" s="646"/>
      <c r="AW5" s="646"/>
      <c r="AX5" s="646"/>
      <c r="AY5" s="646"/>
      <c r="AZ5" s="646"/>
      <c r="BA5" s="646"/>
      <c r="BB5" s="646"/>
      <c r="BC5" s="646"/>
      <c r="BD5" s="646"/>
      <c r="BE5" s="646"/>
      <c r="BF5" s="647"/>
      <c r="BG5" s="659">
        <v>71805903</v>
      </c>
      <c r="BH5" s="660"/>
      <c r="BI5" s="660"/>
      <c r="BJ5" s="660"/>
      <c r="BK5" s="660"/>
      <c r="BL5" s="660"/>
      <c r="BM5" s="660"/>
      <c r="BN5" s="661"/>
      <c r="BO5" s="662">
        <v>89.1</v>
      </c>
      <c r="BP5" s="662"/>
      <c r="BQ5" s="662"/>
      <c r="BR5" s="662"/>
      <c r="BS5" s="663">
        <v>1397314</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1190745</v>
      </c>
      <c r="S6" s="660"/>
      <c r="T6" s="660"/>
      <c r="U6" s="660"/>
      <c r="V6" s="660"/>
      <c r="W6" s="660"/>
      <c r="X6" s="660"/>
      <c r="Y6" s="661"/>
      <c r="Z6" s="662">
        <v>0.7</v>
      </c>
      <c r="AA6" s="662"/>
      <c r="AB6" s="662"/>
      <c r="AC6" s="662"/>
      <c r="AD6" s="663">
        <v>1190745</v>
      </c>
      <c r="AE6" s="663"/>
      <c r="AF6" s="663"/>
      <c r="AG6" s="663"/>
      <c r="AH6" s="663"/>
      <c r="AI6" s="663"/>
      <c r="AJ6" s="663"/>
      <c r="AK6" s="663"/>
      <c r="AL6" s="664">
        <v>1.2</v>
      </c>
      <c r="AM6" s="665"/>
      <c r="AN6" s="665"/>
      <c r="AO6" s="666"/>
      <c r="AP6" s="656" t="s">
        <v>223</v>
      </c>
      <c r="AQ6" s="657"/>
      <c r="AR6" s="657"/>
      <c r="AS6" s="657"/>
      <c r="AT6" s="657"/>
      <c r="AU6" s="657"/>
      <c r="AV6" s="657"/>
      <c r="AW6" s="657"/>
      <c r="AX6" s="657"/>
      <c r="AY6" s="657"/>
      <c r="AZ6" s="657"/>
      <c r="BA6" s="657"/>
      <c r="BB6" s="657"/>
      <c r="BC6" s="657"/>
      <c r="BD6" s="657"/>
      <c r="BE6" s="657"/>
      <c r="BF6" s="658"/>
      <c r="BG6" s="659">
        <v>71805903</v>
      </c>
      <c r="BH6" s="660"/>
      <c r="BI6" s="660"/>
      <c r="BJ6" s="660"/>
      <c r="BK6" s="660"/>
      <c r="BL6" s="660"/>
      <c r="BM6" s="660"/>
      <c r="BN6" s="661"/>
      <c r="BO6" s="662">
        <v>89.1</v>
      </c>
      <c r="BP6" s="662"/>
      <c r="BQ6" s="662"/>
      <c r="BR6" s="662"/>
      <c r="BS6" s="663">
        <v>1397314</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898485</v>
      </c>
      <c r="CS6" s="660"/>
      <c r="CT6" s="660"/>
      <c r="CU6" s="660"/>
      <c r="CV6" s="660"/>
      <c r="CW6" s="660"/>
      <c r="CX6" s="660"/>
      <c r="CY6" s="661"/>
      <c r="CZ6" s="653">
        <v>0.5</v>
      </c>
      <c r="DA6" s="654"/>
      <c r="DB6" s="654"/>
      <c r="DC6" s="673"/>
      <c r="DD6" s="668" t="s">
        <v>225</v>
      </c>
      <c r="DE6" s="660"/>
      <c r="DF6" s="660"/>
      <c r="DG6" s="660"/>
      <c r="DH6" s="660"/>
      <c r="DI6" s="660"/>
      <c r="DJ6" s="660"/>
      <c r="DK6" s="660"/>
      <c r="DL6" s="660"/>
      <c r="DM6" s="660"/>
      <c r="DN6" s="660"/>
      <c r="DO6" s="660"/>
      <c r="DP6" s="661"/>
      <c r="DQ6" s="668">
        <v>898161</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138662</v>
      </c>
      <c r="S7" s="660"/>
      <c r="T7" s="660"/>
      <c r="U7" s="660"/>
      <c r="V7" s="660"/>
      <c r="W7" s="660"/>
      <c r="X7" s="660"/>
      <c r="Y7" s="661"/>
      <c r="Z7" s="662">
        <v>0.1</v>
      </c>
      <c r="AA7" s="662"/>
      <c r="AB7" s="662"/>
      <c r="AC7" s="662"/>
      <c r="AD7" s="663">
        <v>138662</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36776658</v>
      </c>
      <c r="BH7" s="660"/>
      <c r="BI7" s="660"/>
      <c r="BJ7" s="660"/>
      <c r="BK7" s="660"/>
      <c r="BL7" s="660"/>
      <c r="BM7" s="660"/>
      <c r="BN7" s="661"/>
      <c r="BO7" s="662">
        <v>45.6</v>
      </c>
      <c r="BP7" s="662"/>
      <c r="BQ7" s="662"/>
      <c r="BR7" s="662"/>
      <c r="BS7" s="663">
        <v>1397314</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11609552</v>
      </c>
      <c r="CS7" s="660"/>
      <c r="CT7" s="660"/>
      <c r="CU7" s="660"/>
      <c r="CV7" s="660"/>
      <c r="CW7" s="660"/>
      <c r="CX7" s="660"/>
      <c r="CY7" s="661"/>
      <c r="CZ7" s="662">
        <v>6.6</v>
      </c>
      <c r="DA7" s="662"/>
      <c r="DB7" s="662"/>
      <c r="DC7" s="662"/>
      <c r="DD7" s="668">
        <v>1715353</v>
      </c>
      <c r="DE7" s="660"/>
      <c r="DF7" s="660"/>
      <c r="DG7" s="660"/>
      <c r="DH7" s="660"/>
      <c r="DI7" s="660"/>
      <c r="DJ7" s="660"/>
      <c r="DK7" s="660"/>
      <c r="DL7" s="660"/>
      <c r="DM7" s="660"/>
      <c r="DN7" s="660"/>
      <c r="DO7" s="660"/>
      <c r="DP7" s="661"/>
      <c r="DQ7" s="668">
        <v>8228879</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294419</v>
      </c>
      <c r="S8" s="660"/>
      <c r="T8" s="660"/>
      <c r="U8" s="660"/>
      <c r="V8" s="660"/>
      <c r="W8" s="660"/>
      <c r="X8" s="660"/>
      <c r="Y8" s="661"/>
      <c r="Z8" s="662">
        <v>0.2</v>
      </c>
      <c r="AA8" s="662"/>
      <c r="AB8" s="662"/>
      <c r="AC8" s="662"/>
      <c r="AD8" s="663">
        <v>294419</v>
      </c>
      <c r="AE8" s="663"/>
      <c r="AF8" s="663"/>
      <c r="AG8" s="663"/>
      <c r="AH8" s="663"/>
      <c r="AI8" s="663"/>
      <c r="AJ8" s="663"/>
      <c r="AK8" s="663"/>
      <c r="AL8" s="664">
        <v>0.3</v>
      </c>
      <c r="AM8" s="665"/>
      <c r="AN8" s="665"/>
      <c r="AO8" s="666"/>
      <c r="AP8" s="656" t="s">
        <v>230</v>
      </c>
      <c r="AQ8" s="657"/>
      <c r="AR8" s="657"/>
      <c r="AS8" s="657"/>
      <c r="AT8" s="657"/>
      <c r="AU8" s="657"/>
      <c r="AV8" s="657"/>
      <c r="AW8" s="657"/>
      <c r="AX8" s="657"/>
      <c r="AY8" s="657"/>
      <c r="AZ8" s="657"/>
      <c r="BA8" s="657"/>
      <c r="BB8" s="657"/>
      <c r="BC8" s="657"/>
      <c r="BD8" s="657"/>
      <c r="BE8" s="657"/>
      <c r="BF8" s="658"/>
      <c r="BG8" s="659">
        <v>821809</v>
      </c>
      <c r="BH8" s="660"/>
      <c r="BI8" s="660"/>
      <c r="BJ8" s="660"/>
      <c r="BK8" s="660"/>
      <c r="BL8" s="660"/>
      <c r="BM8" s="660"/>
      <c r="BN8" s="661"/>
      <c r="BO8" s="662">
        <v>1</v>
      </c>
      <c r="BP8" s="662"/>
      <c r="BQ8" s="662"/>
      <c r="BR8" s="662"/>
      <c r="BS8" s="668" t="s">
        <v>231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65149619</v>
      </c>
      <c r="CS8" s="660"/>
      <c r="CT8" s="660"/>
      <c r="CU8" s="660"/>
      <c r="CV8" s="660"/>
      <c r="CW8" s="660"/>
      <c r="CX8" s="660"/>
      <c r="CY8" s="661"/>
      <c r="CZ8" s="662">
        <v>36.799999999999997</v>
      </c>
      <c r="DA8" s="662"/>
      <c r="DB8" s="662"/>
      <c r="DC8" s="662"/>
      <c r="DD8" s="668">
        <v>1878798</v>
      </c>
      <c r="DE8" s="660"/>
      <c r="DF8" s="660"/>
      <c r="DG8" s="660"/>
      <c r="DH8" s="660"/>
      <c r="DI8" s="660"/>
      <c r="DJ8" s="660"/>
      <c r="DK8" s="660"/>
      <c r="DL8" s="660"/>
      <c r="DM8" s="660"/>
      <c r="DN8" s="660"/>
      <c r="DO8" s="660"/>
      <c r="DP8" s="661"/>
      <c r="DQ8" s="668">
        <v>29985601</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421810</v>
      </c>
      <c r="S9" s="660"/>
      <c r="T9" s="660"/>
      <c r="U9" s="660"/>
      <c r="V9" s="660"/>
      <c r="W9" s="660"/>
      <c r="X9" s="660"/>
      <c r="Y9" s="661"/>
      <c r="Z9" s="662">
        <v>0.2</v>
      </c>
      <c r="AA9" s="662"/>
      <c r="AB9" s="662"/>
      <c r="AC9" s="662"/>
      <c r="AD9" s="663">
        <v>421810</v>
      </c>
      <c r="AE9" s="663"/>
      <c r="AF9" s="663"/>
      <c r="AG9" s="663"/>
      <c r="AH9" s="663"/>
      <c r="AI9" s="663"/>
      <c r="AJ9" s="663"/>
      <c r="AK9" s="663"/>
      <c r="AL9" s="664">
        <v>0.4</v>
      </c>
      <c r="AM9" s="665"/>
      <c r="AN9" s="665"/>
      <c r="AO9" s="666"/>
      <c r="AP9" s="656" t="s">
        <v>234</v>
      </c>
      <c r="AQ9" s="657"/>
      <c r="AR9" s="657"/>
      <c r="AS9" s="657"/>
      <c r="AT9" s="657"/>
      <c r="AU9" s="657"/>
      <c r="AV9" s="657"/>
      <c r="AW9" s="657"/>
      <c r="AX9" s="657"/>
      <c r="AY9" s="657"/>
      <c r="AZ9" s="657"/>
      <c r="BA9" s="657"/>
      <c r="BB9" s="657"/>
      <c r="BC9" s="657"/>
      <c r="BD9" s="657"/>
      <c r="BE9" s="657"/>
      <c r="BF9" s="658"/>
      <c r="BG9" s="659">
        <v>26922677</v>
      </c>
      <c r="BH9" s="660"/>
      <c r="BI9" s="660"/>
      <c r="BJ9" s="660"/>
      <c r="BK9" s="660"/>
      <c r="BL9" s="660"/>
      <c r="BM9" s="660"/>
      <c r="BN9" s="661"/>
      <c r="BO9" s="662">
        <v>33.4</v>
      </c>
      <c r="BP9" s="662"/>
      <c r="BQ9" s="662"/>
      <c r="BR9" s="662"/>
      <c r="BS9" s="668" t="s">
        <v>225</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15358250</v>
      </c>
      <c r="CS9" s="660"/>
      <c r="CT9" s="660"/>
      <c r="CU9" s="660"/>
      <c r="CV9" s="660"/>
      <c r="CW9" s="660"/>
      <c r="CX9" s="660"/>
      <c r="CY9" s="661"/>
      <c r="CZ9" s="662">
        <v>8.6999999999999993</v>
      </c>
      <c r="DA9" s="662"/>
      <c r="DB9" s="662"/>
      <c r="DC9" s="662"/>
      <c r="DD9" s="668">
        <v>3017353</v>
      </c>
      <c r="DE9" s="660"/>
      <c r="DF9" s="660"/>
      <c r="DG9" s="660"/>
      <c r="DH9" s="660"/>
      <c r="DI9" s="660"/>
      <c r="DJ9" s="660"/>
      <c r="DK9" s="660"/>
      <c r="DL9" s="660"/>
      <c r="DM9" s="660"/>
      <c r="DN9" s="660"/>
      <c r="DO9" s="660"/>
      <c r="DP9" s="661"/>
      <c r="DQ9" s="668">
        <v>10195907</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231</v>
      </c>
      <c r="S10" s="660"/>
      <c r="T10" s="660"/>
      <c r="U10" s="660"/>
      <c r="V10" s="660"/>
      <c r="W10" s="660"/>
      <c r="X10" s="660"/>
      <c r="Y10" s="661"/>
      <c r="Z10" s="662" t="s">
        <v>231</v>
      </c>
      <c r="AA10" s="662"/>
      <c r="AB10" s="662"/>
      <c r="AC10" s="662"/>
      <c r="AD10" s="663" t="s">
        <v>231</v>
      </c>
      <c r="AE10" s="663"/>
      <c r="AF10" s="663"/>
      <c r="AG10" s="663"/>
      <c r="AH10" s="663"/>
      <c r="AI10" s="663"/>
      <c r="AJ10" s="663"/>
      <c r="AK10" s="663"/>
      <c r="AL10" s="664" t="s">
        <v>231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1959110</v>
      </c>
      <c r="BH10" s="660"/>
      <c r="BI10" s="660"/>
      <c r="BJ10" s="660"/>
      <c r="BK10" s="660"/>
      <c r="BL10" s="660"/>
      <c r="BM10" s="660"/>
      <c r="BN10" s="661"/>
      <c r="BO10" s="662">
        <v>2.4</v>
      </c>
      <c r="BP10" s="662"/>
      <c r="BQ10" s="662"/>
      <c r="BR10" s="662"/>
      <c r="BS10" s="668" t="s">
        <v>225</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416217</v>
      </c>
      <c r="CS10" s="660"/>
      <c r="CT10" s="660"/>
      <c r="CU10" s="660"/>
      <c r="CV10" s="660"/>
      <c r="CW10" s="660"/>
      <c r="CX10" s="660"/>
      <c r="CY10" s="661"/>
      <c r="CZ10" s="662">
        <v>0.2</v>
      </c>
      <c r="DA10" s="662"/>
      <c r="DB10" s="662"/>
      <c r="DC10" s="662"/>
      <c r="DD10" s="668">
        <v>20147</v>
      </c>
      <c r="DE10" s="660"/>
      <c r="DF10" s="660"/>
      <c r="DG10" s="660"/>
      <c r="DH10" s="660"/>
      <c r="DI10" s="660"/>
      <c r="DJ10" s="660"/>
      <c r="DK10" s="660"/>
      <c r="DL10" s="660"/>
      <c r="DM10" s="660"/>
      <c r="DN10" s="660"/>
      <c r="DO10" s="660"/>
      <c r="DP10" s="661"/>
      <c r="DQ10" s="668">
        <v>416217</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231</v>
      </c>
      <c r="S11" s="660"/>
      <c r="T11" s="660"/>
      <c r="U11" s="660"/>
      <c r="V11" s="660"/>
      <c r="W11" s="660"/>
      <c r="X11" s="660"/>
      <c r="Y11" s="661"/>
      <c r="Z11" s="662" t="s">
        <v>231</v>
      </c>
      <c r="AA11" s="662"/>
      <c r="AB11" s="662"/>
      <c r="AC11" s="662"/>
      <c r="AD11" s="663" t="s">
        <v>231</v>
      </c>
      <c r="AE11" s="663"/>
      <c r="AF11" s="663"/>
      <c r="AG11" s="663"/>
      <c r="AH11" s="663"/>
      <c r="AI11" s="663"/>
      <c r="AJ11" s="663"/>
      <c r="AK11" s="663"/>
      <c r="AL11" s="664" t="s">
        <v>231</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7073062</v>
      </c>
      <c r="BH11" s="660"/>
      <c r="BI11" s="660"/>
      <c r="BJ11" s="660"/>
      <c r="BK11" s="660"/>
      <c r="BL11" s="660"/>
      <c r="BM11" s="660"/>
      <c r="BN11" s="661"/>
      <c r="BO11" s="662">
        <v>8.8000000000000007</v>
      </c>
      <c r="BP11" s="662"/>
      <c r="BQ11" s="662"/>
      <c r="BR11" s="662"/>
      <c r="BS11" s="668">
        <v>1397314</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2765884</v>
      </c>
      <c r="CS11" s="660"/>
      <c r="CT11" s="660"/>
      <c r="CU11" s="660"/>
      <c r="CV11" s="660"/>
      <c r="CW11" s="660"/>
      <c r="CX11" s="660"/>
      <c r="CY11" s="661"/>
      <c r="CZ11" s="662">
        <v>1.6</v>
      </c>
      <c r="DA11" s="662"/>
      <c r="DB11" s="662"/>
      <c r="DC11" s="662"/>
      <c r="DD11" s="668">
        <v>1222597</v>
      </c>
      <c r="DE11" s="660"/>
      <c r="DF11" s="660"/>
      <c r="DG11" s="660"/>
      <c r="DH11" s="660"/>
      <c r="DI11" s="660"/>
      <c r="DJ11" s="660"/>
      <c r="DK11" s="660"/>
      <c r="DL11" s="660"/>
      <c r="DM11" s="660"/>
      <c r="DN11" s="660"/>
      <c r="DO11" s="660"/>
      <c r="DP11" s="661"/>
      <c r="DQ11" s="668">
        <v>1813135</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9202723</v>
      </c>
      <c r="S12" s="660"/>
      <c r="T12" s="660"/>
      <c r="U12" s="660"/>
      <c r="V12" s="660"/>
      <c r="W12" s="660"/>
      <c r="X12" s="660"/>
      <c r="Y12" s="661"/>
      <c r="Z12" s="662">
        <v>5.0999999999999996</v>
      </c>
      <c r="AA12" s="662"/>
      <c r="AB12" s="662"/>
      <c r="AC12" s="662"/>
      <c r="AD12" s="663">
        <v>9202723</v>
      </c>
      <c r="AE12" s="663"/>
      <c r="AF12" s="663"/>
      <c r="AG12" s="663"/>
      <c r="AH12" s="663"/>
      <c r="AI12" s="663"/>
      <c r="AJ12" s="663"/>
      <c r="AK12" s="663"/>
      <c r="AL12" s="664">
        <v>9.6</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30881249</v>
      </c>
      <c r="BH12" s="660"/>
      <c r="BI12" s="660"/>
      <c r="BJ12" s="660"/>
      <c r="BK12" s="660"/>
      <c r="BL12" s="660"/>
      <c r="BM12" s="660"/>
      <c r="BN12" s="661"/>
      <c r="BO12" s="662">
        <v>38.299999999999997</v>
      </c>
      <c r="BP12" s="662"/>
      <c r="BQ12" s="662"/>
      <c r="BR12" s="662"/>
      <c r="BS12" s="668" t="s">
        <v>231</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3082983</v>
      </c>
      <c r="CS12" s="660"/>
      <c r="CT12" s="660"/>
      <c r="CU12" s="660"/>
      <c r="CV12" s="660"/>
      <c r="CW12" s="660"/>
      <c r="CX12" s="660"/>
      <c r="CY12" s="661"/>
      <c r="CZ12" s="662">
        <v>1.7</v>
      </c>
      <c r="DA12" s="662"/>
      <c r="DB12" s="662"/>
      <c r="DC12" s="662"/>
      <c r="DD12" s="668">
        <v>427347</v>
      </c>
      <c r="DE12" s="660"/>
      <c r="DF12" s="660"/>
      <c r="DG12" s="660"/>
      <c r="DH12" s="660"/>
      <c r="DI12" s="660"/>
      <c r="DJ12" s="660"/>
      <c r="DK12" s="660"/>
      <c r="DL12" s="660"/>
      <c r="DM12" s="660"/>
      <c r="DN12" s="660"/>
      <c r="DO12" s="660"/>
      <c r="DP12" s="661"/>
      <c r="DQ12" s="668">
        <v>2831538</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v>45300</v>
      </c>
      <c r="S13" s="660"/>
      <c r="T13" s="660"/>
      <c r="U13" s="660"/>
      <c r="V13" s="660"/>
      <c r="W13" s="660"/>
      <c r="X13" s="660"/>
      <c r="Y13" s="661"/>
      <c r="Z13" s="662">
        <v>0</v>
      </c>
      <c r="AA13" s="662"/>
      <c r="AB13" s="662"/>
      <c r="AC13" s="662"/>
      <c r="AD13" s="663">
        <v>45300</v>
      </c>
      <c r="AE13" s="663"/>
      <c r="AF13" s="663"/>
      <c r="AG13" s="663"/>
      <c r="AH13" s="663"/>
      <c r="AI13" s="663"/>
      <c r="AJ13" s="663"/>
      <c r="AK13" s="663"/>
      <c r="AL13" s="664">
        <v>0</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30613851</v>
      </c>
      <c r="BH13" s="660"/>
      <c r="BI13" s="660"/>
      <c r="BJ13" s="660"/>
      <c r="BK13" s="660"/>
      <c r="BL13" s="660"/>
      <c r="BM13" s="660"/>
      <c r="BN13" s="661"/>
      <c r="BO13" s="662">
        <v>38</v>
      </c>
      <c r="BP13" s="662"/>
      <c r="BQ13" s="662"/>
      <c r="BR13" s="662"/>
      <c r="BS13" s="668" t="s">
        <v>231</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21106776</v>
      </c>
      <c r="CS13" s="660"/>
      <c r="CT13" s="660"/>
      <c r="CU13" s="660"/>
      <c r="CV13" s="660"/>
      <c r="CW13" s="660"/>
      <c r="CX13" s="660"/>
      <c r="CY13" s="661"/>
      <c r="CZ13" s="662">
        <v>11.9</v>
      </c>
      <c r="DA13" s="662"/>
      <c r="DB13" s="662"/>
      <c r="DC13" s="662"/>
      <c r="DD13" s="668">
        <v>9408663</v>
      </c>
      <c r="DE13" s="660"/>
      <c r="DF13" s="660"/>
      <c r="DG13" s="660"/>
      <c r="DH13" s="660"/>
      <c r="DI13" s="660"/>
      <c r="DJ13" s="660"/>
      <c r="DK13" s="660"/>
      <c r="DL13" s="660"/>
      <c r="DM13" s="660"/>
      <c r="DN13" s="660"/>
      <c r="DO13" s="660"/>
      <c r="DP13" s="661"/>
      <c r="DQ13" s="668">
        <v>12776205</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225</v>
      </c>
      <c r="S14" s="660"/>
      <c r="T14" s="660"/>
      <c r="U14" s="660"/>
      <c r="V14" s="660"/>
      <c r="W14" s="660"/>
      <c r="X14" s="660"/>
      <c r="Y14" s="661"/>
      <c r="Z14" s="662" t="s">
        <v>231</v>
      </c>
      <c r="AA14" s="662"/>
      <c r="AB14" s="662"/>
      <c r="AC14" s="662"/>
      <c r="AD14" s="663" t="s">
        <v>225</v>
      </c>
      <c r="AE14" s="663"/>
      <c r="AF14" s="663"/>
      <c r="AG14" s="663"/>
      <c r="AH14" s="663"/>
      <c r="AI14" s="663"/>
      <c r="AJ14" s="663"/>
      <c r="AK14" s="663"/>
      <c r="AL14" s="664" t="s">
        <v>231</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920333</v>
      </c>
      <c r="BH14" s="660"/>
      <c r="BI14" s="660"/>
      <c r="BJ14" s="660"/>
      <c r="BK14" s="660"/>
      <c r="BL14" s="660"/>
      <c r="BM14" s="660"/>
      <c r="BN14" s="661"/>
      <c r="BO14" s="662">
        <v>1.1000000000000001</v>
      </c>
      <c r="BP14" s="662"/>
      <c r="BQ14" s="662"/>
      <c r="BR14" s="662"/>
      <c r="BS14" s="668" t="s">
        <v>231</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4743710</v>
      </c>
      <c r="CS14" s="660"/>
      <c r="CT14" s="660"/>
      <c r="CU14" s="660"/>
      <c r="CV14" s="660"/>
      <c r="CW14" s="660"/>
      <c r="CX14" s="660"/>
      <c r="CY14" s="661"/>
      <c r="CZ14" s="662">
        <v>2.7</v>
      </c>
      <c r="DA14" s="662"/>
      <c r="DB14" s="662"/>
      <c r="DC14" s="662"/>
      <c r="DD14" s="668">
        <v>748894</v>
      </c>
      <c r="DE14" s="660"/>
      <c r="DF14" s="660"/>
      <c r="DG14" s="660"/>
      <c r="DH14" s="660"/>
      <c r="DI14" s="660"/>
      <c r="DJ14" s="660"/>
      <c r="DK14" s="660"/>
      <c r="DL14" s="660"/>
      <c r="DM14" s="660"/>
      <c r="DN14" s="660"/>
      <c r="DO14" s="660"/>
      <c r="DP14" s="661"/>
      <c r="DQ14" s="668">
        <v>4271054</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394818</v>
      </c>
      <c r="S15" s="660"/>
      <c r="T15" s="660"/>
      <c r="U15" s="660"/>
      <c r="V15" s="660"/>
      <c r="W15" s="660"/>
      <c r="X15" s="660"/>
      <c r="Y15" s="661"/>
      <c r="Z15" s="662">
        <v>0.2</v>
      </c>
      <c r="AA15" s="662"/>
      <c r="AB15" s="662"/>
      <c r="AC15" s="662"/>
      <c r="AD15" s="663">
        <v>394818</v>
      </c>
      <c r="AE15" s="663"/>
      <c r="AF15" s="663"/>
      <c r="AG15" s="663"/>
      <c r="AH15" s="663"/>
      <c r="AI15" s="663"/>
      <c r="AJ15" s="663"/>
      <c r="AK15" s="663"/>
      <c r="AL15" s="664">
        <v>0.4</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3227663</v>
      </c>
      <c r="BH15" s="660"/>
      <c r="BI15" s="660"/>
      <c r="BJ15" s="660"/>
      <c r="BK15" s="660"/>
      <c r="BL15" s="660"/>
      <c r="BM15" s="660"/>
      <c r="BN15" s="661"/>
      <c r="BO15" s="662">
        <v>4</v>
      </c>
      <c r="BP15" s="662"/>
      <c r="BQ15" s="662"/>
      <c r="BR15" s="662"/>
      <c r="BS15" s="668" t="s">
        <v>225</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22379577</v>
      </c>
      <c r="CS15" s="660"/>
      <c r="CT15" s="660"/>
      <c r="CU15" s="660"/>
      <c r="CV15" s="660"/>
      <c r="CW15" s="660"/>
      <c r="CX15" s="660"/>
      <c r="CY15" s="661"/>
      <c r="CZ15" s="662">
        <v>12.6</v>
      </c>
      <c r="DA15" s="662"/>
      <c r="DB15" s="662"/>
      <c r="DC15" s="662"/>
      <c r="DD15" s="668">
        <v>6474907</v>
      </c>
      <c r="DE15" s="660"/>
      <c r="DF15" s="660"/>
      <c r="DG15" s="660"/>
      <c r="DH15" s="660"/>
      <c r="DI15" s="660"/>
      <c r="DJ15" s="660"/>
      <c r="DK15" s="660"/>
      <c r="DL15" s="660"/>
      <c r="DM15" s="660"/>
      <c r="DN15" s="660"/>
      <c r="DO15" s="660"/>
      <c r="DP15" s="661"/>
      <c r="DQ15" s="668">
        <v>15001219</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231</v>
      </c>
      <c r="S16" s="660"/>
      <c r="T16" s="660"/>
      <c r="U16" s="660"/>
      <c r="V16" s="660"/>
      <c r="W16" s="660"/>
      <c r="X16" s="660"/>
      <c r="Y16" s="661"/>
      <c r="Z16" s="662" t="s">
        <v>231</v>
      </c>
      <c r="AA16" s="662"/>
      <c r="AB16" s="662"/>
      <c r="AC16" s="662"/>
      <c r="AD16" s="663" t="s">
        <v>231</v>
      </c>
      <c r="AE16" s="663"/>
      <c r="AF16" s="663"/>
      <c r="AG16" s="663"/>
      <c r="AH16" s="663"/>
      <c r="AI16" s="663"/>
      <c r="AJ16" s="663"/>
      <c r="AK16" s="663"/>
      <c r="AL16" s="664" t="s">
        <v>225</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231</v>
      </c>
      <c r="BH16" s="660"/>
      <c r="BI16" s="660"/>
      <c r="BJ16" s="660"/>
      <c r="BK16" s="660"/>
      <c r="BL16" s="660"/>
      <c r="BM16" s="660"/>
      <c r="BN16" s="661"/>
      <c r="BO16" s="662" t="s">
        <v>231</v>
      </c>
      <c r="BP16" s="662"/>
      <c r="BQ16" s="662"/>
      <c r="BR16" s="662"/>
      <c r="BS16" s="668" t="s">
        <v>225</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94157</v>
      </c>
      <c r="CS16" s="660"/>
      <c r="CT16" s="660"/>
      <c r="CU16" s="660"/>
      <c r="CV16" s="660"/>
      <c r="CW16" s="660"/>
      <c r="CX16" s="660"/>
      <c r="CY16" s="661"/>
      <c r="CZ16" s="662">
        <v>0.1</v>
      </c>
      <c r="DA16" s="662"/>
      <c r="DB16" s="662"/>
      <c r="DC16" s="662"/>
      <c r="DD16" s="668" t="s">
        <v>225</v>
      </c>
      <c r="DE16" s="660"/>
      <c r="DF16" s="660"/>
      <c r="DG16" s="660"/>
      <c r="DH16" s="660"/>
      <c r="DI16" s="660"/>
      <c r="DJ16" s="660"/>
      <c r="DK16" s="660"/>
      <c r="DL16" s="660"/>
      <c r="DM16" s="660"/>
      <c r="DN16" s="660"/>
      <c r="DO16" s="660"/>
      <c r="DP16" s="661"/>
      <c r="DQ16" s="668">
        <v>37358</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312772</v>
      </c>
      <c r="S17" s="660"/>
      <c r="T17" s="660"/>
      <c r="U17" s="660"/>
      <c r="V17" s="660"/>
      <c r="W17" s="660"/>
      <c r="X17" s="660"/>
      <c r="Y17" s="661"/>
      <c r="Z17" s="662">
        <v>0.2</v>
      </c>
      <c r="AA17" s="662"/>
      <c r="AB17" s="662"/>
      <c r="AC17" s="662"/>
      <c r="AD17" s="663">
        <v>312772</v>
      </c>
      <c r="AE17" s="663"/>
      <c r="AF17" s="663"/>
      <c r="AG17" s="663"/>
      <c r="AH17" s="663"/>
      <c r="AI17" s="663"/>
      <c r="AJ17" s="663"/>
      <c r="AK17" s="663"/>
      <c r="AL17" s="664">
        <v>0.3</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231</v>
      </c>
      <c r="BH17" s="660"/>
      <c r="BI17" s="660"/>
      <c r="BJ17" s="660"/>
      <c r="BK17" s="660"/>
      <c r="BL17" s="660"/>
      <c r="BM17" s="660"/>
      <c r="BN17" s="661"/>
      <c r="BO17" s="662" t="s">
        <v>225</v>
      </c>
      <c r="BP17" s="662"/>
      <c r="BQ17" s="662"/>
      <c r="BR17" s="662"/>
      <c r="BS17" s="668" t="s">
        <v>225</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25882091</v>
      </c>
      <c r="CS17" s="660"/>
      <c r="CT17" s="660"/>
      <c r="CU17" s="660"/>
      <c r="CV17" s="660"/>
      <c r="CW17" s="660"/>
      <c r="CX17" s="660"/>
      <c r="CY17" s="661"/>
      <c r="CZ17" s="662">
        <v>14.6</v>
      </c>
      <c r="DA17" s="662"/>
      <c r="DB17" s="662"/>
      <c r="DC17" s="662"/>
      <c r="DD17" s="668" t="s">
        <v>225</v>
      </c>
      <c r="DE17" s="660"/>
      <c r="DF17" s="660"/>
      <c r="DG17" s="660"/>
      <c r="DH17" s="660"/>
      <c r="DI17" s="660"/>
      <c r="DJ17" s="660"/>
      <c r="DK17" s="660"/>
      <c r="DL17" s="660"/>
      <c r="DM17" s="660"/>
      <c r="DN17" s="660"/>
      <c r="DO17" s="660"/>
      <c r="DP17" s="661"/>
      <c r="DQ17" s="668">
        <v>25689776</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11614451</v>
      </c>
      <c r="S18" s="660"/>
      <c r="T18" s="660"/>
      <c r="U18" s="660"/>
      <c r="V18" s="660"/>
      <c r="W18" s="660"/>
      <c r="X18" s="660"/>
      <c r="Y18" s="661"/>
      <c r="Z18" s="662">
        <v>6.5</v>
      </c>
      <c r="AA18" s="662"/>
      <c r="AB18" s="662"/>
      <c r="AC18" s="662"/>
      <c r="AD18" s="663">
        <v>9844142</v>
      </c>
      <c r="AE18" s="663"/>
      <c r="AF18" s="663"/>
      <c r="AG18" s="663"/>
      <c r="AH18" s="663"/>
      <c r="AI18" s="663"/>
      <c r="AJ18" s="663"/>
      <c r="AK18" s="663"/>
      <c r="AL18" s="664">
        <v>10.199999999999999</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225</v>
      </c>
      <c r="BH18" s="660"/>
      <c r="BI18" s="660"/>
      <c r="BJ18" s="660"/>
      <c r="BK18" s="660"/>
      <c r="BL18" s="660"/>
      <c r="BM18" s="660"/>
      <c r="BN18" s="661"/>
      <c r="BO18" s="662" t="s">
        <v>225</v>
      </c>
      <c r="BP18" s="662"/>
      <c r="BQ18" s="662"/>
      <c r="BR18" s="662"/>
      <c r="BS18" s="668" t="s">
        <v>231</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v>3640946</v>
      </c>
      <c r="CS18" s="660"/>
      <c r="CT18" s="660"/>
      <c r="CU18" s="660"/>
      <c r="CV18" s="660"/>
      <c r="CW18" s="660"/>
      <c r="CX18" s="660"/>
      <c r="CY18" s="661"/>
      <c r="CZ18" s="662">
        <v>2.1</v>
      </c>
      <c r="DA18" s="662"/>
      <c r="DB18" s="662"/>
      <c r="DC18" s="662"/>
      <c r="DD18" s="668" t="s">
        <v>225</v>
      </c>
      <c r="DE18" s="660"/>
      <c r="DF18" s="660"/>
      <c r="DG18" s="660"/>
      <c r="DH18" s="660"/>
      <c r="DI18" s="660"/>
      <c r="DJ18" s="660"/>
      <c r="DK18" s="660"/>
      <c r="DL18" s="660"/>
      <c r="DM18" s="660"/>
      <c r="DN18" s="660"/>
      <c r="DO18" s="660"/>
      <c r="DP18" s="661"/>
      <c r="DQ18" s="668">
        <v>40211</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9844142</v>
      </c>
      <c r="S19" s="660"/>
      <c r="T19" s="660"/>
      <c r="U19" s="660"/>
      <c r="V19" s="660"/>
      <c r="W19" s="660"/>
      <c r="X19" s="660"/>
      <c r="Y19" s="661"/>
      <c r="Z19" s="662">
        <v>5.5</v>
      </c>
      <c r="AA19" s="662"/>
      <c r="AB19" s="662"/>
      <c r="AC19" s="662"/>
      <c r="AD19" s="663">
        <v>9844142</v>
      </c>
      <c r="AE19" s="663"/>
      <c r="AF19" s="663"/>
      <c r="AG19" s="663"/>
      <c r="AH19" s="663"/>
      <c r="AI19" s="663"/>
      <c r="AJ19" s="663"/>
      <c r="AK19" s="663"/>
      <c r="AL19" s="664">
        <v>10.199999999999999</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8799550</v>
      </c>
      <c r="BH19" s="660"/>
      <c r="BI19" s="660"/>
      <c r="BJ19" s="660"/>
      <c r="BK19" s="660"/>
      <c r="BL19" s="660"/>
      <c r="BM19" s="660"/>
      <c r="BN19" s="661"/>
      <c r="BO19" s="662">
        <v>10.9</v>
      </c>
      <c r="BP19" s="662"/>
      <c r="BQ19" s="662"/>
      <c r="BR19" s="662"/>
      <c r="BS19" s="668" t="s">
        <v>231</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231</v>
      </c>
      <c r="CS19" s="660"/>
      <c r="CT19" s="660"/>
      <c r="CU19" s="660"/>
      <c r="CV19" s="660"/>
      <c r="CW19" s="660"/>
      <c r="CX19" s="660"/>
      <c r="CY19" s="661"/>
      <c r="CZ19" s="662" t="s">
        <v>225</v>
      </c>
      <c r="DA19" s="662"/>
      <c r="DB19" s="662"/>
      <c r="DC19" s="662"/>
      <c r="DD19" s="668" t="s">
        <v>225</v>
      </c>
      <c r="DE19" s="660"/>
      <c r="DF19" s="660"/>
      <c r="DG19" s="660"/>
      <c r="DH19" s="660"/>
      <c r="DI19" s="660"/>
      <c r="DJ19" s="660"/>
      <c r="DK19" s="660"/>
      <c r="DL19" s="660"/>
      <c r="DM19" s="660"/>
      <c r="DN19" s="660"/>
      <c r="DO19" s="660"/>
      <c r="DP19" s="661"/>
      <c r="DQ19" s="668" t="s">
        <v>231</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1770090</v>
      </c>
      <c r="S20" s="660"/>
      <c r="T20" s="660"/>
      <c r="U20" s="660"/>
      <c r="V20" s="660"/>
      <c r="W20" s="660"/>
      <c r="X20" s="660"/>
      <c r="Y20" s="661"/>
      <c r="Z20" s="662">
        <v>1</v>
      </c>
      <c r="AA20" s="662"/>
      <c r="AB20" s="662"/>
      <c r="AC20" s="662"/>
      <c r="AD20" s="663" t="s">
        <v>225</v>
      </c>
      <c r="AE20" s="663"/>
      <c r="AF20" s="663"/>
      <c r="AG20" s="663"/>
      <c r="AH20" s="663"/>
      <c r="AI20" s="663"/>
      <c r="AJ20" s="663"/>
      <c r="AK20" s="663"/>
      <c r="AL20" s="664" t="s">
        <v>231</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8799550</v>
      </c>
      <c r="BH20" s="660"/>
      <c r="BI20" s="660"/>
      <c r="BJ20" s="660"/>
      <c r="BK20" s="660"/>
      <c r="BL20" s="660"/>
      <c r="BM20" s="660"/>
      <c r="BN20" s="661"/>
      <c r="BO20" s="662">
        <v>10.9</v>
      </c>
      <c r="BP20" s="662"/>
      <c r="BQ20" s="662"/>
      <c r="BR20" s="662"/>
      <c r="BS20" s="668" t="s">
        <v>225</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177128247</v>
      </c>
      <c r="CS20" s="660"/>
      <c r="CT20" s="660"/>
      <c r="CU20" s="660"/>
      <c r="CV20" s="660"/>
      <c r="CW20" s="660"/>
      <c r="CX20" s="660"/>
      <c r="CY20" s="661"/>
      <c r="CZ20" s="662">
        <v>100</v>
      </c>
      <c r="DA20" s="662"/>
      <c r="DB20" s="662"/>
      <c r="DC20" s="662"/>
      <c r="DD20" s="668">
        <v>24914059</v>
      </c>
      <c r="DE20" s="660"/>
      <c r="DF20" s="660"/>
      <c r="DG20" s="660"/>
      <c r="DH20" s="660"/>
      <c r="DI20" s="660"/>
      <c r="DJ20" s="660"/>
      <c r="DK20" s="660"/>
      <c r="DL20" s="660"/>
      <c r="DM20" s="660"/>
      <c r="DN20" s="660"/>
      <c r="DO20" s="660"/>
      <c r="DP20" s="661"/>
      <c r="DQ20" s="668">
        <v>112185261</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v>219</v>
      </c>
      <c r="S21" s="660"/>
      <c r="T21" s="660"/>
      <c r="U21" s="660"/>
      <c r="V21" s="660"/>
      <c r="W21" s="660"/>
      <c r="X21" s="660"/>
      <c r="Y21" s="661"/>
      <c r="Z21" s="662">
        <v>0</v>
      </c>
      <c r="AA21" s="662"/>
      <c r="AB21" s="662"/>
      <c r="AC21" s="662"/>
      <c r="AD21" s="663" t="s">
        <v>270</v>
      </c>
      <c r="AE21" s="663"/>
      <c r="AF21" s="663"/>
      <c r="AG21" s="663"/>
      <c r="AH21" s="663"/>
      <c r="AI21" s="663"/>
      <c r="AJ21" s="663"/>
      <c r="AK21" s="663"/>
      <c r="AL21" s="664" t="s">
        <v>225</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31695</v>
      </c>
      <c r="BH21" s="660"/>
      <c r="BI21" s="660"/>
      <c r="BJ21" s="660"/>
      <c r="BK21" s="660"/>
      <c r="BL21" s="660"/>
      <c r="BM21" s="660"/>
      <c r="BN21" s="661"/>
      <c r="BO21" s="662">
        <v>0</v>
      </c>
      <c r="BP21" s="662"/>
      <c r="BQ21" s="662"/>
      <c r="BR21" s="662"/>
      <c r="BS21" s="668" t="s">
        <v>225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104221153</v>
      </c>
      <c r="S22" s="660"/>
      <c r="T22" s="660"/>
      <c r="U22" s="660"/>
      <c r="V22" s="660"/>
      <c r="W22" s="660"/>
      <c r="X22" s="660"/>
      <c r="Y22" s="661"/>
      <c r="Z22" s="662">
        <v>57.9</v>
      </c>
      <c r="AA22" s="662"/>
      <c r="AB22" s="662"/>
      <c r="AC22" s="662"/>
      <c r="AD22" s="663">
        <v>96207002</v>
      </c>
      <c r="AE22" s="663"/>
      <c r="AF22" s="663"/>
      <c r="AG22" s="663"/>
      <c r="AH22" s="663"/>
      <c r="AI22" s="663"/>
      <c r="AJ22" s="663"/>
      <c r="AK22" s="663"/>
      <c r="AL22" s="664">
        <v>99.9</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v>2524013</v>
      </c>
      <c r="BH22" s="660"/>
      <c r="BI22" s="660"/>
      <c r="BJ22" s="660"/>
      <c r="BK22" s="660"/>
      <c r="BL22" s="660"/>
      <c r="BM22" s="660"/>
      <c r="BN22" s="661"/>
      <c r="BO22" s="662">
        <v>3.1</v>
      </c>
      <c r="BP22" s="662"/>
      <c r="BQ22" s="662"/>
      <c r="BR22" s="662"/>
      <c r="BS22" s="668" t="s">
        <v>231</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73272</v>
      </c>
      <c r="S23" s="660"/>
      <c r="T23" s="660"/>
      <c r="U23" s="660"/>
      <c r="V23" s="660"/>
      <c r="W23" s="660"/>
      <c r="X23" s="660"/>
      <c r="Y23" s="661"/>
      <c r="Z23" s="662">
        <v>0</v>
      </c>
      <c r="AA23" s="662"/>
      <c r="AB23" s="662"/>
      <c r="AC23" s="662"/>
      <c r="AD23" s="663">
        <v>73272</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6243842</v>
      </c>
      <c r="BH23" s="660"/>
      <c r="BI23" s="660"/>
      <c r="BJ23" s="660"/>
      <c r="BK23" s="660"/>
      <c r="BL23" s="660"/>
      <c r="BM23" s="660"/>
      <c r="BN23" s="661"/>
      <c r="BO23" s="662">
        <v>7.7</v>
      </c>
      <c r="BP23" s="662"/>
      <c r="BQ23" s="662"/>
      <c r="BR23" s="662"/>
      <c r="BS23" s="668" t="s">
        <v>225</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1859514</v>
      </c>
      <c r="S24" s="660"/>
      <c r="T24" s="660"/>
      <c r="U24" s="660"/>
      <c r="V24" s="660"/>
      <c r="W24" s="660"/>
      <c r="X24" s="660"/>
      <c r="Y24" s="661"/>
      <c r="Z24" s="662">
        <v>1</v>
      </c>
      <c r="AA24" s="662"/>
      <c r="AB24" s="662"/>
      <c r="AC24" s="662"/>
      <c r="AD24" s="663" t="s">
        <v>225</v>
      </c>
      <c r="AE24" s="663"/>
      <c r="AF24" s="663"/>
      <c r="AG24" s="663"/>
      <c r="AH24" s="663"/>
      <c r="AI24" s="663"/>
      <c r="AJ24" s="663"/>
      <c r="AK24" s="663"/>
      <c r="AL24" s="664" t="s">
        <v>270</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231</v>
      </c>
      <c r="BH24" s="660"/>
      <c r="BI24" s="660"/>
      <c r="BJ24" s="660"/>
      <c r="BK24" s="660"/>
      <c r="BL24" s="660"/>
      <c r="BM24" s="660"/>
      <c r="BN24" s="661"/>
      <c r="BO24" s="662" t="s">
        <v>225</v>
      </c>
      <c r="BP24" s="662"/>
      <c r="BQ24" s="662"/>
      <c r="BR24" s="662"/>
      <c r="BS24" s="668" t="s">
        <v>231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92112079</v>
      </c>
      <c r="CS24" s="649"/>
      <c r="CT24" s="649"/>
      <c r="CU24" s="649"/>
      <c r="CV24" s="649"/>
      <c r="CW24" s="649"/>
      <c r="CX24" s="649"/>
      <c r="CY24" s="650"/>
      <c r="CZ24" s="653">
        <v>52</v>
      </c>
      <c r="DA24" s="654"/>
      <c r="DB24" s="654"/>
      <c r="DC24" s="673"/>
      <c r="DD24" s="692">
        <v>59623659</v>
      </c>
      <c r="DE24" s="649"/>
      <c r="DF24" s="649"/>
      <c r="DG24" s="649"/>
      <c r="DH24" s="649"/>
      <c r="DI24" s="649"/>
      <c r="DJ24" s="649"/>
      <c r="DK24" s="650"/>
      <c r="DL24" s="692">
        <v>57639017</v>
      </c>
      <c r="DM24" s="649"/>
      <c r="DN24" s="649"/>
      <c r="DO24" s="649"/>
      <c r="DP24" s="649"/>
      <c r="DQ24" s="649"/>
      <c r="DR24" s="649"/>
      <c r="DS24" s="649"/>
      <c r="DT24" s="649"/>
      <c r="DU24" s="649"/>
      <c r="DV24" s="650"/>
      <c r="DW24" s="653">
        <v>55.9</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2495507</v>
      </c>
      <c r="S25" s="660"/>
      <c r="T25" s="660"/>
      <c r="U25" s="660"/>
      <c r="V25" s="660"/>
      <c r="W25" s="660"/>
      <c r="X25" s="660"/>
      <c r="Y25" s="661"/>
      <c r="Z25" s="662">
        <v>1.4</v>
      </c>
      <c r="AA25" s="662"/>
      <c r="AB25" s="662"/>
      <c r="AC25" s="662"/>
      <c r="AD25" s="663" t="s">
        <v>225</v>
      </c>
      <c r="AE25" s="663"/>
      <c r="AF25" s="663"/>
      <c r="AG25" s="663"/>
      <c r="AH25" s="663"/>
      <c r="AI25" s="663"/>
      <c r="AJ25" s="663"/>
      <c r="AK25" s="663"/>
      <c r="AL25" s="664" t="s">
        <v>231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225</v>
      </c>
      <c r="BH25" s="660"/>
      <c r="BI25" s="660"/>
      <c r="BJ25" s="660"/>
      <c r="BK25" s="660"/>
      <c r="BL25" s="660"/>
      <c r="BM25" s="660"/>
      <c r="BN25" s="661"/>
      <c r="BO25" s="662" t="s">
        <v>225</v>
      </c>
      <c r="BP25" s="662"/>
      <c r="BQ25" s="662"/>
      <c r="BR25" s="662"/>
      <c r="BS25" s="668" t="s">
        <v>225</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21887186</v>
      </c>
      <c r="CS25" s="695"/>
      <c r="CT25" s="695"/>
      <c r="CU25" s="695"/>
      <c r="CV25" s="695"/>
      <c r="CW25" s="695"/>
      <c r="CX25" s="695"/>
      <c r="CY25" s="696"/>
      <c r="CZ25" s="664">
        <v>12.4</v>
      </c>
      <c r="DA25" s="693"/>
      <c r="DB25" s="693"/>
      <c r="DC25" s="697"/>
      <c r="DD25" s="668">
        <v>20142287</v>
      </c>
      <c r="DE25" s="695"/>
      <c r="DF25" s="695"/>
      <c r="DG25" s="695"/>
      <c r="DH25" s="695"/>
      <c r="DI25" s="695"/>
      <c r="DJ25" s="695"/>
      <c r="DK25" s="696"/>
      <c r="DL25" s="668">
        <v>19715862</v>
      </c>
      <c r="DM25" s="695"/>
      <c r="DN25" s="695"/>
      <c r="DO25" s="695"/>
      <c r="DP25" s="695"/>
      <c r="DQ25" s="695"/>
      <c r="DR25" s="695"/>
      <c r="DS25" s="695"/>
      <c r="DT25" s="695"/>
      <c r="DU25" s="695"/>
      <c r="DV25" s="696"/>
      <c r="DW25" s="664">
        <v>19.100000000000001</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1380639</v>
      </c>
      <c r="S26" s="660"/>
      <c r="T26" s="660"/>
      <c r="U26" s="660"/>
      <c r="V26" s="660"/>
      <c r="W26" s="660"/>
      <c r="X26" s="660"/>
      <c r="Y26" s="661"/>
      <c r="Z26" s="662">
        <v>0.8</v>
      </c>
      <c r="AA26" s="662"/>
      <c r="AB26" s="662"/>
      <c r="AC26" s="662"/>
      <c r="AD26" s="663" t="s">
        <v>231</v>
      </c>
      <c r="AE26" s="663"/>
      <c r="AF26" s="663"/>
      <c r="AG26" s="663"/>
      <c r="AH26" s="663"/>
      <c r="AI26" s="663"/>
      <c r="AJ26" s="663"/>
      <c r="AK26" s="663"/>
      <c r="AL26" s="664" t="s">
        <v>231</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225</v>
      </c>
      <c r="BH26" s="660"/>
      <c r="BI26" s="660"/>
      <c r="BJ26" s="660"/>
      <c r="BK26" s="660"/>
      <c r="BL26" s="660"/>
      <c r="BM26" s="660"/>
      <c r="BN26" s="661"/>
      <c r="BO26" s="662" t="s">
        <v>231</v>
      </c>
      <c r="BP26" s="662"/>
      <c r="BQ26" s="662"/>
      <c r="BR26" s="662"/>
      <c r="BS26" s="668" t="s">
        <v>225</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14641876</v>
      </c>
      <c r="CS26" s="660"/>
      <c r="CT26" s="660"/>
      <c r="CU26" s="660"/>
      <c r="CV26" s="660"/>
      <c r="CW26" s="660"/>
      <c r="CX26" s="660"/>
      <c r="CY26" s="661"/>
      <c r="CZ26" s="664">
        <v>8.3000000000000007</v>
      </c>
      <c r="DA26" s="693"/>
      <c r="DB26" s="693"/>
      <c r="DC26" s="697"/>
      <c r="DD26" s="668">
        <v>13174657</v>
      </c>
      <c r="DE26" s="660"/>
      <c r="DF26" s="660"/>
      <c r="DG26" s="660"/>
      <c r="DH26" s="660"/>
      <c r="DI26" s="660"/>
      <c r="DJ26" s="660"/>
      <c r="DK26" s="661"/>
      <c r="DL26" s="668" t="s">
        <v>231</v>
      </c>
      <c r="DM26" s="660"/>
      <c r="DN26" s="660"/>
      <c r="DO26" s="660"/>
      <c r="DP26" s="660"/>
      <c r="DQ26" s="660"/>
      <c r="DR26" s="660"/>
      <c r="DS26" s="660"/>
      <c r="DT26" s="660"/>
      <c r="DU26" s="660"/>
      <c r="DV26" s="661"/>
      <c r="DW26" s="664" t="s">
        <v>231</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29695845</v>
      </c>
      <c r="S27" s="660"/>
      <c r="T27" s="660"/>
      <c r="U27" s="660"/>
      <c r="V27" s="660"/>
      <c r="W27" s="660"/>
      <c r="X27" s="660"/>
      <c r="Y27" s="661"/>
      <c r="Z27" s="662">
        <v>16.5</v>
      </c>
      <c r="AA27" s="662"/>
      <c r="AB27" s="662"/>
      <c r="AC27" s="662"/>
      <c r="AD27" s="663" t="s">
        <v>225</v>
      </c>
      <c r="AE27" s="663"/>
      <c r="AF27" s="663"/>
      <c r="AG27" s="663"/>
      <c r="AH27" s="663"/>
      <c r="AI27" s="663"/>
      <c r="AJ27" s="663"/>
      <c r="AK27" s="663"/>
      <c r="AL27" s="664" t="s">
        <v>225</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80605453</v>
      </c>
      <c r="BH27" s="660"/>
      <c r="BI27" s="660"/>
      <c r="BJ27" s="660"/>
      <c r="BK27" s="660"/>
      <c r="BL27" s="660"/>
      <c r="BM27" s="660"/>
      <c r="BN27" s="661"/>
      <c r="BO27" s="662">
        <v>100</v>
      </c>
      <c r="BP27" s="662"/>
      <c r="BQ27" s="662"/>
      <c r="BR27" s="662"/>
      <c r="BS27" s="668">
        <v>1397314</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44342802</v>
      </c>
      <c r="CS27" s="695"/>
      <c r="CT27" s="695"/>
      <c r="CU27" s="695"/>
      <c r="CV27" s="695"/>
      <c r="CW27" s="695"/>
      <c r="CX27" s="695"/>
      <c r="CY27" s="696"/>
      <c r="CZ27" s="664">
        <v>25</v>
      </c>
      <c r="DA27" s="693"/>
      <c r="DB27" s="693"/>
      <c r="DC27" s="697"/>
      <c r="DD27" s="668">
        <v>13791596</v>
      </c>
      <c r="DE27" s="695"/>
      <c r="DF27" s="695"/>
      <c r="DG27" s="695"/>
      <c r="DH27" s="695"/>
      <c r="DI27" s="695"/>
      <c r="DJ27" s="695"/>
      <c r="DK27" s="696"/>
      <c r="DL27" s="668">
        <v>13737185</v>
      </c>
      <c r="DM27" s="695"/>
      <c r="DN27" s="695"/>
      <c r="DO27" s="695"/>
      <c r="DP27" s="695"/>
      <c r="DQ27" s="695"/>
      <c r="DR27" s="695"/>
      <c r="DS27" s="695"/>
      <c r="DT27" s="695"/>
      <c r="DU27" s="695"/>
      <c r="DV27" s="696"/>
      <c r="DW27" s="664">
        <v>13.3</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v>14059</v>
      </c>
      <c r="S28" s="660"/>
      <c r="T28" s="660"/>
      <c r="U28" s="660"/>
      <c r="V28" s="660"/>
      <c r="W28" s="660"/>
      <c r="X28" s="660"/>
      <c r="Y28" s="661"/>
      <c r="Z28" s="662">
        <v>0</v>
      </c>
      <c r="AA28" s="662"/>
      <c r="AB28" s="662"/>
      <c r="AC28" s="662"/>
      <c r="AD28" s="663">
        <v>14059</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25882091</v>
      </c>
      <c r="CS28" s="660"/>
      <c r="CT28" s="660"/>
      <c r="CU28" s="660"/>
      <c r="CV28" s="660"/>
      <c r="CW28" s="660"/>
      <c r="CX28" s="660"/>
      <c r="CY28" s="661"/>
      <c r="CZ28" s="664">
        <v>14.6</v>
      </c>
      <c r="DA28" s="693"/>
      <c r="DB28" s="693"/>
      <c r="DC28" s="697"/>
      <c r="DD28" s="668">
        <v>25689776</v>
      </c>
      <c r="DE28" s="660"/>
      <c r="DF28" s="660"/>
      <c r="DG28" s="660"/>
      <c r="DH28" s="660"/>
      <c r="DI28" s="660"/>
      <c r="DJ28" s="660"/>
      <c r="DK28" s="661"/>
      <c r="DL28" s="668">
        <v>24185970</v>
      </c>
      <c r="DM28" s="660"/>
      <c r="DN28" s="660"/>
      <c r="DO28" s="660"/>
      <c r="DP28" s="660"/>
      <c r="DQ28" s="660"/>
      <c r="DR28" s="660"/>
      <c r="DS28" s="660"/>
      <c r="DT28" s="660"/>
      <c r="DU28" s="660"/>
      <c r="DV28" s="661"/>
      <c r="DW28" s="664">
        <v>23.4</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11340169</v>
      </c>
      <c r="S29" s="660"/>
      <c r="T29" s="660"/>
      <c r="U29" s="660"/>
      <c r="V29" s="660"/>
      <c r="W29" s="660"/>
      <c r="X29" s="660"/>
      <c r="Y29" s="661"/>
      <c r="Z29" s="662">
        <v>6.3</v>
      </c>
      <c r="AA29" s="662"/>
      <c r="AB29" s="662"/>
      <c r="AC29" s="662"/>
      <c r="AD29" s="663" t="s">
        <v>231</v>
      </c>
      <c r="AE29" s="663"/>
      <c r="AF29" s="663"/>
      <c r="AG29" s="663"/>
      <c r="AH29" s="663"/>
      <c r="AI29" s="663"/>
      <c r="AJ29" s="663"/>
      <c r="AK29" s="663"/>
      <c r="AL29" s="664" t="s">
        <v>225</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25881584</v>
      </c>
      <c r="CS29" s="695"/>
      <c r="CT29" s="695"/>
      <c r="CU29" s="695"/>
      <c r="CV29" s="695"/>
      <c r="CW29" s="695"/>
      <c r="CX29" s="695"/>
      <c r="CY29" s="696"/>
      <c r="CZ29" s="664">
        <v>14.6</v>
      </c>
      <c r="DA29" s="693"/>
      <c r="DB29" s="693"/>
      <c r="DC29" s="697"/>
      <c r="DD29" s="668">
        <v>25689269</v>
      </c>
      <c r="DE29" s="695"/>
      <c r="DF29" s="695"/>
      <c r="DG29" s="695"/>
      <c r="DH29" s="695"/>
      <c r="DI29" s="695"/>
      <c r="DJ29" s="695"/>
      <c r="DK29" s="696"/>
      <c r="DL29" s="668">
        <v>24185463</v>
      </c>
      <c r="DM29" s="695"/>
      <c r="DN29" s="695"/>
      <c r="DO29" s="695"/>
      <c r="DP29" s="695"/>
      <c r="DQ29" s="695"/>
      <c r="DR29" s="695"/>
      <c r="DS29" s="695"/>
      <c r="DT29" s="695"/>
      <c r="DU29" s="695"/>
      <c r="DV29" s="696"/>
      <c r="DW29" s="664">
        <v>23.4</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2901742</v>
      </c>
      <c r="S30" s="660"/>
      <c r="T30" s="660"/>
      <c r="U30" s="660"/>
      <c r="V30" s="660"/>
      <c r="W30" s="660"/>
      <c r="X30" s="660"/>
      <c r="Y30" s="661"/>
      <c r="Z30" s="662">
        <v>1.6</v>
      </c>
      <c r="AA30" s="662"/>
      <c r="AB30" s="662"/>
      <c r="AC30" s="662"/>
      <c r="AD30" s="663" t="s">
        <v>225</v>
      </c>
      <c r="AE30" s="663"/>
      <c r="AF30" s="663"/>
      <c r="AG30" s="663"/>
      <c r="AH30" s="663"/>
      <c r="AI30" s="663"/>
      <c r="AJ30" s="663"/>
      <c r="AK30" s="663"/>
      <c r="AL30" s="664" t="s">
        <v>225</v>
      </c>
      <c r="AM30" s="665"/>
      <c r="AN30" s="665"/>
      <c r="AO30" s="666"/>
      <c r="AP30" s="707" t="s">
        <v>302</v>
      </c>
      <c r="AQ30" s="708"/>
      <c r="AR30" s="708"/>
      <c r="AS30" s="708"/>
      <c r="AT30" s="713" t="s">
        <v>303</v>
      </c>
      <c r="AU30" s="210"/>
      <c r="AV30" s="210"/>
      <c r="AW30" s="210"/>
      <c r="AX30" s="645" t="s">
        <v>179</v>
      </c>
      <c r="AY30" s="646"/>
      <c r="AZ30" s="646"/>
      <c r="BA30" s="646"/>
      <c r="BB30" s="646"/>
      <c r="BC30" s="646"/>
      <c r="BD30" s="646"/>
      <c r="BE30" s="646"/>
      <c r="BF30" s="647"/>
      <c r="BG30" s="719">
        <v>99.1</v>
      </c>
      <c r="BH30" s="720"/>
      <c r="BI30" s="720"/>
      <c r="BJ30" s="720"/>
      <c r="BK30" s="720"/>
      <c r="BL30" s="720"/>
      <c r="BM30" s="654">
        <v>96.2</v>
      </c>
      <c r="BN30" s="720"/>
      <c r="BO30" s="720"/>
      <c r="BP30" s="720"/>
      <c r="BQ30" s="721"/>
      <c r="BR30" s="719">
        <v>99.1</v>
      </c>
      <c r="BS30" s="720"/>
      <c r="BT30" s="720"/>
      <c r="BU30" s="720"/>
      <c r="BV30" s="720"/>
      <c r="BW30" s="720"/>
      <c r="BX30" s="654">
        <v>95.3</v>
      </c>
      <c r="BY30" s="720"/>
      <c r="BZ30" s="720"/>
      <c r="CA30" s="720"/>
      <c r="CB30" s="721"/>
      <c r="CD30" s="724"/>
      <c r="CE30" s="725"/>
      <c r="CF30" s="674" t="s">
        <v>304</v>
      </c>
      <c r="CG30" s="675"/>
      <c r="CH30" s="675"/>
      <c r="CI30" s="675"/>
      <c r="CJ30" s="675"/>
      <c r="CK30" s="675"/>
      <c r="CL30" s="675"/>
      <c r="CM30" s="675"/>
      <c r="CN30" s="675"/>
      <c r="CO30" s="675"/>
      <c r="CP30" s="675"/>
      <c r="CQ30" s="676"/>
      <c r="CR30" s="659">
        <v>24017055</v>
      </c>
      <c r="CS30" s="660"/>
      <c r="CT30" s="660"/>
      <c r="CU30" s="660"/>
      <c r="CV30" s="660"/>
      <c r="CW30" s="660"/>
      <c r="CX30" s="660"/>
      <c r="CY30" s="661"/>
      <c r="CZ30" s="664">
        <v>13.6</v>
      </c>
      <c r="DA30" s="693"/>
      <c r="DB30" s="693"/>
      <c r="DC30" s="697"/>
      <c r="DD30" s="668">
        <v>23836710</v>
      </c>
      <c r="DE30" s="660"/>
      <c r="DF30" s="660"/>
      <c r="DG30" s="660"/>
      <c r="DH30" s="660"/>
      <c r="DI30" s="660"/>
      <c r="DJ30" s="660"/>
      <c r="DK30" s="661"/>
      <c r="DL30" s="668">
        <v>22332904</v>
      </c>
      <c r="DM30" s="660"/>
      <c r="DN30" s="660"/>
      <c r="DO30" s="660"/>
      <c r="DP30" s="660"/>
      <c r="DQ30" s="660"/>
      <c r="DR30" s="660"/>
      <c r="DS30" s="660"/>
      <c r="DT30" s="660"/>
      <c r="DU30" s="660"/>
      <c r="DV30" s="661"/>
      <c r="DW30" s="664">
        <v>21.6</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77558</v>
      </c>
      <c r="S31" s="660"/>
      <c r="T31" s="660"/>
      <c r="U31" s="660"/>
      <c r="V31" s="660"/>
      <c r="W31" s="660"/>
      <c r="X31" s="660"/>
      <c r="Y31" s="661"/>
      <c r="Z31" s="662">
        <v>0</v>
      </c>
      <c r="AA31" s="662"/>
      <c r="AB31" s="662"/>
      <c r="AC31" s="662"/>
      <c r="AD31" s="663" t="s">
        <v>231</v>
      </c>
      <c r="AE31" s="663"/>
      <c r="AF31" s="663"/>
      <c r="AG31" s="663"/>
      <c r="AH31" s="663"/>
      <c r="AI31" s="663"/>
      <c r="AJ31" s="663"/>
      <c r="AK31" s="663"/>
      <c r="AL31" s="664" t="s">
        <v>231</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99.1</v>
      </c>
      <c r="BH31" s="695"/>
      <c r="BI31" s="695"/>
      <c r="BJ31" s="695"/>
      <c r="BK31" s="695"/>
      <c r="BL31" s="695"/>
      <c r="BM31" s="665">
        <v>96.4</v>
      </c>
      <c r="BN31" s="717"/>
      <c r="BO31" s="717"/>
      <c r="BP31" s="717"/>
      <c r="BQ31" s="718"/>
      <c r="BR31" s="716">
        <v>99.1</v>
      </c>
      <c r="BS31" s="695"/>
      <c r="BT31" s="695"/>
      <c r="BU31" s="695"/>
      <c r="BV31" s="695"/>
      <c r="BW31" s="695"/>
      <c r="BX31" s="665">
        <v>95.3</v>
      </c>
      <c r="BY31" s="717"/>
      <c r="BZ31" s="717"/>
      <c r="CA31" s="717"/>
      <c r="CB31" s="718"/>
      <c r="CD31" s="724"/>
      <c r="CE31" s="725"/>
      <c r="CF31" s="674" t="s">
        <v>308</v>
      </c>
      <c r="CG31" s="675"/>
      <c r="CH31" s="675"/>
      <c r="CI31" s="675"/>
      <c r="CJ31" s="675"/>
      <c r="CK31" s="675"/>
      <c r="CL31" s="675"/>
      <c r="CM31" s="675"/>
      <c r="CN31" s="675"/>
      <c r="CO31" s="675"/>
      <c r="CP31" s="675"/>
      <c r="CQ31" s="676"/>
      <c r="CR31" s="659">
        <v>1864529</v>
      </c>
      <c r="CS31" s="695"/>
      <c r="CT31" s="695"/>
      <c r="CU31" s="695"/>
      <c r="CV31" s="695"/>
      <c r="CW31" s="695"/>
      <c r="CX31" s="695"/>
      <c r="CY31" s="696"/>
      <c r="CZ31" s="664">
        <v>1.1000000000000001</v>
      </c>
      <c r="DA31" s="693"/>
      <c r="DB31" s="693"/>
      <c r="DC31" s="697"/>
      <c r="DD31" s="668">
        <v>1852559</v>
      </c>
      <c r="DE31" s="695"/>
      <c r="DF31" s="695"/>
      <c r="DG31" s="695"/>
      <c r="DH31" s="695"/>
      <c r="DI31" s="695"/>
      <c r="DJ31" s="695"/>
      <c r="DK31" s="696"/>
      <c r="DL31" s="668">
        <v>1852559</v>
      </c>
      <c r="DM31" s="695"/>
      <c r="DN31" s="695"/>
      <c r="DO31" s="695"/>
      <c r="DP31" s="695"/>
      <c r="DQ31" s="695"/>
      <c r="DR31" s="695"/>
      <c r="DS31" s="695"/>
      <c r="DT31" s="695"/>
      <c r="DU31" s="695"/>
      <c r="DV31" s="696"/>
      <c r="DW31" s="664">
        <v>1.8</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2769101</v>
      </c>
      <c r="S32" s="660"/>
      <c r="T32" s="660"/>
      <c r="U32" s="660"/>
      <c r="V32" s="660"/>
      <c r="W32" s="660"/>
      <c r="X32" s="660"/>
      <c r="Y32" s="661"/>
      <c r="Z32" s="662">
        <v>1.5</v>
      </c>
      <c r="AA32" s="662"/>
      <c r="AB32" s="662"/>
      <c r="AC32" s="662"/>
      <c r="AD32" s="663" t="s">
        <v>231</v>
      </c>
      <c r="AE32" s="663"/>
      <c r="AF32" s="663"/>
      <c r="AG32" s="663"/>
      <c r="AH32" s="663"/>
      <c r="AI32" s="663"/>
      <c r="AJ32" s="663"/>
      <c r="AK32" s="663"/>
      <c r="AL32" s="664" t="s">
        <v>225</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99.1</v>
      </c>
      <c r="BH32" s="729"/>
      <c r="BI32" s="729"/>
      <c r="BJ32" s="729"/>
      <c r="BK32" s="729"/>
      <c r="BL32" s="729"/>
      <c r="BM32" s="730">
        <v>95.5</v>
      </c>
      <c r="BN32" s="729"/>
      <c r="BO32" s="729"/>
      <c r="BP32" s="729"/>
      <c r="BQ32" s="731"/>
      <c r="BR32" s="728">
        <v>99</v>
      </c>
      <c r="BS32" s="729"/>
      <c r="BT32" s="729"/>
      <c r="BU32" s="729"/>
      <c r="BV32" s="729"/>
      <c r="BW32" s="729"/>
      <c r="BX32" s="730">
        <v>94.8</v>
      </c>
      <c r="BY32" s="729"/>
      <c r="BZ32" s="729"/>
      <c r="CA32" s="729"/>
      <c r="CB32" s="731"/>
      <c r="CD32" s="726"/>
      <c r="CE32" s="727"/>
      <c r="CF32" s="674" t="s">
        <v>311</v>
      </c>
      <c r="CG32" s="675"/>
      <c r="CH32" s="675"/>
      <c r="CI32" s="675"/>
      <c r="CJ32" s="675"/>
      <c r="CK32" s="675"/>
      <c r="CL32" s="675"/>
      <c r="CM32" s="675"/>
      <c r="CN32" s="675"/>
      <c r="CO32" s="675"/>
      <c r="CP32" s="675"/>
      <c r="CQ32" s="676"/>
      <c r="CR32" s="659">
        <v>507</v>
      </c>
      <c r="CS32" s="660"/>
      <c r="CT32" s="660"/>
      <c r="CU32" s="660"/>
      <c r="CV32" s="660"/>
      <c r="CW32" s="660"/>
      <c r="CX32" s="660"/>
      <c r="CY32" s="661"/>
      <c r="CZ32" s="664">
        <v>0</v>
      </c>
      <c r="DA32" s="693"/>
      <c r="DB32" s="693"/>
      <c r="DC32" s="697"/>
      <c r="DD32" s="668">
        <v>507</v>
      </c>
      <c r="DE32" s="660"/>
      <c r="DF32" s="660"/>
      <c r="DG32" s="660"/>
      <c r="DH32" s="660"/>
      <c r="DI32" s="660"/>
      <c r="DJ32" s="660"/>
      <c r="DK32" s="661"/>
      <c r="DL32" s="668">
        <v>507</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2554653</v>
      </c>
      <c r="S33" s="660"/>
      <c r="T33" s="660"/>
      <c r="U33" s="660"/>
      <c r="V33" s="660"/>
      <c r="W33" s="660"/>
      <c r="X33" s="660"/>
      <c r="Y33" s="661"/>
      <c r="Z33" s="662">
        <v>1.4</v>
      </c>
      <c r="AA33" s="662"/>
      <c r="AB33" s="662"/>
      <c r="AC33" s="662"/>
      <c r="AD33" s="663" t="s">
        <v>231</v>
      </c>
      <c r="AE33" s="663"/>
      <c r="AF33" s="663"/>
      <c r="AG33" s="663"/>
      <c r="AH33" s="663"/>
      <c r="AI33" s="663"/>
      <c r="AJ33" s="663"/>
      <c r="AK33" s="663"/>
      <c r="AL33" s="664" t="s">
        <v>225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60007952</v>
      </c>
      <c r="CS33" s="695"/>
      <c r="CT33" s="695"/>
      <c r="CU33" s="695"/>
      <c r="CV33" s="695"/>
      <c r="CW33" s="695"/>
      <c r="CX33" s="695"/>
      <c r="CY33" s="696"/>
      <c r="CZ33" s="664">
        <v>33.9</v>
      </c>
      <c r="DA33" s="693"/>
      <c r="DB33" s="693"/>
      <c r="DC33" s="697"/>
      <c r="DD33" s="668">
        <v>47106722</v>
      </c>
      <c r="DE33" s="695"/>
      <c r="DF33" s="695"/>
      <c r="DG33" s="695"/>
      <c r="DH33" s="695"/>
      <c r="DI33" s="695"/>
      <c r="DJ33" s="695"/>
      <c r="DK33" s="696"/>
      <c r="DL33" s="668">
        <v>35909754</v>
      </c>
      <c r="DM33" s="695"/>
      <c r="DN33" s="695"/>
      <c r="DO33" s="695"/>
      <c r="DP33" s="695"/>
      <c r="DQ33" s="695"/>
      <c r="DR33" s="695"/>
      <c r="DS33" s="695"/>
      <c r="DT33" s="695"/>
      <c r="DU33" s="695"/>
      <c r="DV33" s="696"/>
      <c r="DW33" s="664">
        <v>34.799999999999997</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2426324</v>
      </c>
      <c r="S34" s="660"/>
      <c r="T34" s="660"/>
      <c r="U34" s="660"/>
      <c r="V34" s="660"/>
      <c r="W34" s="660"/>
      <c r="X34" s="660"/>
      <c r="Y34" s="661"/>
      <c r="Z34" s="662">
        <v>1.3</v>
      </c>
      <c r="AA34" s="662"/>
      <c r="AB34" s="662"/>
      <c r="AC34" s="662"/>
      <c r="AD34" s="663">
        <v>1327</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22420453</v>
      </c>
      <c r="CS34" s="660"/>
      <c r="CT34" s="660"/>
      <c r="CU34" s="660"/>
      <c r="CV34" s="660"/>
      <c r="CW34" s="660"/>
      <c r="CX34" s="660"/>
      <c r="CY34" s="661"/>
      <c r="CZ34" s="664">
        <v>12.7</v>
      </c>
      <c r="DA34" s="693"/>
      <c r="DB34" s="693"/>
      <c r="DC34" s="697"/>
      <c r="DD34" s="668">
        <v>18068740</v>
      </c>
      <c r="DE34" s="660"/>
      <c r="DF34" s="660"/>
      <c r="DG34" s="660"/>
      <c r="DH34" s="660"/>
      <c r="DI34" s="660"/>
      <c r="DJ34" s="660"/>
      <c r="DK34" s="661"/>
      <c r="DL34" s="668">
        <v>14066372</v>
      </c>
      <c r="DM34" s="660"/>
      <c r="DN34" s="660"/>
      <c r="DO34" s="660"/>
      <c r="DP34" s="660"/>
      <c r="DQ34" s="660"/>
      <c r="DR34" s="660"/>
      <c r="DS34" s="660"/>
      <c r="DT34" s="660"/>
      <c r="DU34" s="660"/>
      <c r="DV34" s="661"/>
      <c r="DW34" s="664">
        <v>13.6</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18234300</v>
      </c>
      <c r="S35" s="660"/>
      <c r="T35" s="660"/>
      <c r="U35" s="660"/>
      <c r="V35" s="660"/>
      <c r="W35" s="660"/>
      <c r="X35" s="660"/>
      <c r="Y35" s="661"/>
      <c r="Z35" s="662">
        <v>10.1</v>
      </c>
      <c r="AA35" s="662"/>
      <c r="AB35" s="662"/>
      <c r="AC35" s="662"/>
      <c r="AD35" s="663" t="s">
        <v>225</v>
      </c>
      <c r="AE35" s="663"/>
      <c r="AF35" s="663"/>
      <c r="AG35" s="663"/>
      <c r="AH35" s="663"/>
      <c r="AI35" s="663"/>
      <c r="AJ35" s="663"/>
      <c r="AK35" s="663"/>
      <c r="AL35" s="664" t="s">
        <v>231</v>
      </c>
      <c r="AM35" s="665"/>
      <c r="AN35" s="665"/>
      <c r="AO35" s="666"/>
      <c r="AP35" s="214"/>
      <c r="AQ35" s="732" t="s">
        <v>319</v>
      </c>
      <c r="AR35" s="733"/>
      <c r="AS35" s="733"/>
      <c r="AT35" s="733"/>
      <c r="AU35" s="733"/>
      <c r="AV35" s="733"/>
      <c r="AW35" s="733"/>
      <c r="AX35" s="733"/>
      <c r="AY35" s="734"/>
      <c r="AZ35" s="648">
        <v>22597805</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1083297</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2315925</v>
      </c>
      <c r="CS35" s="695"/>
      <c r="CT35" s="695"/>
      <c r="CU35" s="695"/>
      <c r="CV35" s="695"/>
      <c r="CW35" s="695"/>
      <c r="CX35" s="695"/>
      <c r="CY35" s="696"/>
      <c r="CZ35" s="664">
        <v>1.3</v>
      </c>
      <c r="DA35" s="693"/>
      <c r="DB35" s="693"/>
      <c r="DC35" s="697"/>
      <c r="DD35" s="668">
        <v>1520174</v>
      </c>
      <c r="DE35" s="695"/>
      <c r="DF35" s="695"/>
      <c r="DG35" s="695"/>
      <c r="DH35" s="695"/>
      <c r="DI35" s="695"/>
      <c r="DJ35" s="695"/>
      <c r="DK35" s="696"/>
      <c r="DL35" s="668">
        <v>991963</v>
      </c>
      <c r="DM35" s="695"/>
      <c r="DN35" s="695"/>
      <c r="DO35" s="695"/>
      <c r="DP35" s="695"/>
      <c r="DQ35" s="695"/>
      <c r="DR35" s="695"/>
      <c r="DS35" s="695"/>
      <c r="DT35" s="695"/>
      <c r="DU35" s="695"/>
      <c r="DV35" s="696"/>
      <c r="DW35" s="664">
        <v>1</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225</v>
      </c>
      <c r="S36" s="660"/>
      <c r="T36" s="660"/>
      <c r="U36" s="660"/>
      <c r="V36" s="660"/>
      <c r="W36" s="660"/>
      <c r="X36" s="660"/>
      <c r="Y36" s="661"/>
      <c r="Z36" s="662" t="s">
        <v>225</v>
      </c>
      <c r="AA36" s="662"/>
      <c r="AB36" s="662"/>
      <c r="AC36" s="662"/>
      <c r="AD36" s="663" t="s">
        <v>231</v>
      </c>
      <c r="AE36" s="663"/>
      <c r="AF36" s="663"/>
      <c r="AG36" s="663"/>
      <c r="AH36" s="663"/>
      <c r="AI36" s="663"/>
      <c r="AJ36" s="663"/>
      <c r="AK36" s="663"/>
      <c r="AL36" s="664" t="s">
        <v>225</v>
      </c>
      <c r="AM36" s="665"/>
      <c r="AN36" s="665"/>
      <c r="AO36" s="666"/>
      <c r="AQ36" s="736" t="s">
        <v>323</v>
      </c>
      <c r="AR36" s="737"/>
      <c r="AS36" s="737"/>
      <c r="AT36" s="737"/>
      <c r="AU36" s="737"/>
      <c r="AV36" s="737"/>
      <c r="AW36" s="737"/>
      <c r="AX36" s="737"/>
      <c r="AY36" s="738"/>
      <c r="AZ36" s="659">
        <v>6631466</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351272</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15058556</v>
      </c>
      <c r="CS36" s="660"/>
      <c r="CT36" s="660"/>
      <c r="CU36" s="660"/>
      <c r="CV36" s="660"/>
      <c r="CW36" s="660"/>
      <c r="CX36" s="660"/>
      <c r="CY36" s="661"/>
      <c r="CZ36" s="664">
        <v>8.5</v>
      </c>
      <c r="DA36" s="693"/>
      <c r="DB36" s="693"/>
      <c r="DC36" s="697"/>
      <c r="DD36" s="668">
        <v>13834797</v>
      </c>
      <c r="DE36" s="660"/>
      <c r="DF36" s="660"/>
      <c r="DG36" s="660"/>
      <c r="DH36" s="660"/>
      <c r="DI36" s="660"/>
      <c r="DJ36" s="660"/>
      <c r="DK36" s="661"/>
      <c r="DL36" s="668">
        <v>9516129</v>
      </c>
      <c r="DM36" s="660"/>
      <c r="DN36" s="660"/>
      <c r="DO36" s="660"/>
      <c r="DP36" s="660"/>
      <c r="DQ36" s="660"/>
      <c r="DR36" s="660"/>
      <c r="DS36" s="660"/>
      <c r="DT36" s="660"/>
      <c r="DU36" s="660"/>
      <c r="DV36" s="661"/>
      <c r="DW36" s="664">
        <v>9.1999999999999993</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6904200</v>
      </c>
      <c r="S37" s="660"/>
      <c r="T37" s="660"/>
      <c r="U37" s="660"/>
      <c r="V37" s="660"/>
      <c r="W37" s="660"/>
      <c r="X37" s="660"/>
      <c r="Y37" s="661"/>
      <c r="Z37" s="662">
        <v>3.8</v>
      </c>
      <c r="AA37" s="662"/>
      <c r="AB37" s="662"/>
      <c r="AC37" s="662"/>
      <c r="AD37" s="663" t="s">
        <v>231</v>
      </c>
      <c r="AE37" s="663"/>
      <c r="AF37" s="663"/>
      <c r="AG37" s="663"/>
      <c r="AH37" s="663"/>
      <c r="AI37" s="663"/>
      <c r="AJ37" s="663"/>
      <c r="AK37" s="663"/>
      <c r="AL37" s="664" t="s">
        <v>231</v>
      </c>
      <c r="AM37" s="665"/>
      <c r="AN37" s="665"/>
      <c r="AO37" s="666"/>
      <c r="AQ37" s="736" t="s">
        <v>327</v>
      </c>
      <c r="AR37" s="737"/>
      <c r="AS37" s="737"/>
      <c r="AT37" s="737"/>
      <c r="AU37" s="737"/>
      <c r="AV37" s="737"/>
      <c r="AW37" s="737"/>
      <c r="AX37" s="737"/>
      <c r="AY37" s="738"/>
      <c r="AZ37" s="659">
        <v>785092</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59057</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20422</v>
      </c>
      <c r="CS37" s="695"/>
      <c r="CT37" s="695"/>
      <c r="CU37" s="695"/>
      <c r="CV37" s="695"/>
      <c r="CW37" s="695"/>
      <c r="CX37" s="695"/>
      <c r="CY37" s="696"/>
      <c r="CZ37" s="664">
        <v>0</v>
      </c>
      <c r="DA37" s="693"/>
      <c r="DB37" s="693"/>
      <c r="DC37" s="697"/>
      <c r="DD37" s="668">
        <v>20422</v>
      </c>
      <c r="DE37" s="695"/>
      <c r="DF37" s="695"/>
      <c r="DG37" s="695"/>
      <c r="DH37" s="695"/>
      <c r="DI37" s="695"/>
      <c r="DJ37" s="695"/>
      <c r="DK37" s="696"/>
      <c r="DL37" s="668">
        <v>19435</v>
      </c>
      <c r="DM37" s="695"/>
      <c r="DN37" s="695"/>
      <c r="DO37" s="695"/>
      <c r="DP37" s="695"/>
      <c r="DQ37" s="695"/>
      <c r="DR37" s="695"/>
      <c r="DS37" s="695"/>
      <c r="DT37" s="695"/>
      <c r="DU37" s="695"/>
      <c r="DV37" s="696"/>
      <c r="DW37" s="664">
        <v>0</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180043836</v>
      </c>
      <c r="S38" s="740"/>
      <c r="T38" s="740"/>
      <c r="U38" s="740"/>
      <c r="V38" s="740"/>
      <c r="W38" s="740"/>
      <c r="X38" s="740"/>
      <c r="Y38" s="741"/>
      <c r="Z38" s="742">
        <v>100</v>
      </c>
      <c r="AA38" s="742"/>
      <c r="AB38" s="742"/>
      <c r="AC38" s="742"/>
      <c r="AD38" s="743">
        <v>96295660</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368600</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91324</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14819624</v>
      </c>
      <c r="CS38" s="660"/>
      <c r="CT38" s="660"/>
      <c r="CU38" s="660"/>
      <c r="CV38" s="660"/>
      <c r="CW38" s="660"/>
      <c r="CX38" s="660"/>
      <c r="CY38" s="661"/>
      <c r="CZ38" s="664">
        <v>8.4</v>
      </c>
      <c r="DA38" s="693"/>
      <c r="DB38" s="693"/>
      <c r="DC38" s="697"/>
      <c r="DD38" s="668">
        <v>12214101</v>
      </c>
      <c r="DE38" s="660"/>
      <c r="DF38" s="660"/>
      <c r="DG38" s="660"/>
      <c r="DH38" s="660"/>
      <c r="DI38" s="660"/>
      <c r="DJ38" s="660"/>
      <c r="DK38" s="661"/>
      <c r="DL38" s="668">
        <v>11330451</v>
      </c>
      <c r="DM38" s="660"/>
      <c r="DN38" s="660"/>
      <c r="DO38" s="660"/>
      <c r="DP38" s="660"/>
      <c r="DQ38" s="660"/>
      <c r="DR38" s="660"/>
      <c r="DS38" s="660"/>
      <c r="DT38" s="660"/>
      <c r="DU38" s="660"/>
      <c r="DV38" s="661"/>
      <c r="DW38" s="664">
        <v>11</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v>338502</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108</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4207331</v>
      </c>
      <c r="CS39" s="695"/>
      <c r="CT39" s="695"/>
      <c r="CU39" s="695"/>
      <c r="CV39" s="695"/>
      <c r="CW39" s="695"/>
      <c r="CX39" s="695"/>
      <c r="CY39" s="696"/>
      <c r="CZ39" s="664">
        <v>2.4</v>
      </c>
      <c r="DA39" s="693"/>
      <c r="DB39" s="693"/>
      <c r="DC39" s="697"/>
      <c r="DD39" s="668">
        <v>553258</v>
      </c>
      <c r="DE39" s="695"/>
      <c r="DF39" s="695"/>
      <c r="DG39" s="695"/>
      <c r="DH39" s="695"/>
      <c r="DI39" s="695"/>
      <c r="DJ39" s="695"/>
      <c r="DK39" s="696"/>
      <c r="DL39" s="668" t="s">
        <v>231</v>
      </c>
      <c r="DM39" s="695"/>
      <c r="DN39" s="695"/>
      <c r="DO39" s="695"/>
      <c r="DP39" s="695"/>
      <c r="DQ39" s="695"/>
      <c r="DR39" s="695"/>
      <c r="DS39" s="695"/>
      <c r="DT39" s="695"/>
      <c r="DU39" s="695"/>
      <c r="DV39" s="696"/>
      <c r="DW39" s="664" t="s">
        <v>225</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3601189</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116</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1186063</v>
      </c>
      <c r="CS40" s="660"/>
      <c r="CT40" s="660"/>
      <c r="CU40" s="660"/>
      <c r="CV40" s="660"/>
      <c r="CW40" s="660"/>
      <c r="CX40" s="660"/>
      <c r="CY40" s="661"/>
      <c r="CZ40" s="664">
        <v>0.7</v>
      </c>
      <c r="DA40" s="693"/>
      <c r="DB40" s="693"/>
      <c r="DC40" s="697"/>
      <c r="DD40" s="668">
        <v>915652</v>
      </c>
      <c r="DE40" s="660"/>
      <c r="DF40" s="660"/>
      <c r="DG40" s="660"/>
      <c r="DH40" s="660"/>
      <c r="DI40" s="660"/>
      <c r="DJ40" s="660"/>
      <c r="DK40" s="661"/>
      <c r="DL40" s="668">
        <v>4839</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10872956</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358</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225</v>
      </c>
      <c r="CS41" s="695"/>
      <c r="CT41" s="695"/>
      <c r="CU41" s="695"/>
      <c r="CV41" s="695"/>
      <c r="CW41" s="695"/>
      <c r="CX41" s="695"/>
      <c r="CY41" s="696"/>
      <c r="CZ41" s="664" t="s">
        <v>225</v>
      </c>
      <c r="DA41" s="693"/>
      <c r="DB41" s="693"/>
      <c r="DC41" s="697"/>
      <c r="DD41" s="668" t="s">
        <v>225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25008216</v>
      </c>
      <c r="CS42" s="660"/>
      <c r="CT42" s="660"/>
      <c r="CU42" s="660"/>
      <c r="CV42" s="660"/>
      <c r="CW42" s="660"/>
      <c r="CX42" s="660"/>
      <c r="CY42" s="661"/>
      <c r="CZ42" s="664">
        <v>14.1</v>
      </c>
      <c r="DA42" s="665"/>
      <c r="DB42" s="665"/>
      <c r="DC42" s="760"/>
      <c r="DD42" s="668">
        <v>5454880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534539</v>
      </c>
      <c r="CS43" s="695"/>
      <c r="CT43" s="695"/>
      <c r="CU43" s="695"/>
      <c r="CV43" s="695"/>
      <c r="CW43" s="695"/>
      <c r="CX43" s="695"/>
      <c r="CY43" s="696"/>
      <c r="CZ43" s="664">
        <v>0.3</v>
      </c>
      <c r="DA43" s="693"/>
      <c r="DB43" s="693"/>
      <c r="DC43" s="697"/>
      <c r="DD43" s="668">
        <v>534539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24914059</v>
      </c>
      <c r="CS44" s="660"/>
      <c r="CT44" s="660"/>
      <c r="CU44" s="660"/>
      <c r="CV44" s="660"/>
      <c r="CW44" s="660"/>
      <c r="CX44" s="660"/>
      <c r="CY44" s="661"/>
      <c r="CZ44" s="664">
        <v>14.1</v>
      </c>
      <c r="DA44" s="665"/>
      <c r="DB44" s="665"/>
      <c r="DC44" s="760"/>
      <c r="DD44" s="668">
        <v>5417522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12634692</v>
      </c>
      <c r="CS45" s="695"/>
      <c r="CT45" s="695"/>
      <c r="CU45" s="695"/>
      <c r="CV45" s="695"/>
      <c r="CW45" s="695"/>
      <c r="CX45" s="695"/>
      <c r="CY45" s="696"/>
      <c r="CZ45" s="664">
        <v>7.1</v>
      </c>
      <c r="DA45" s="693"/>
      <c r="DB45" s="693"/>
      <c r="DC45" s="697"/>
      <c r="DD45" s="668">
        <v>562504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11040201</v>
      </c>
      <c r="CS46" s="660"/>
      <c r="CT46" s="660"/>
      <c r="CU46" s="660"/>
      <c r="CV46" s="660"/>
      <c r="CW46" s="660"/>
      <c r="CX46" s="660"/>
      <c r="CY46" s="661"/>
      <c r="CZ46" s="664">
        <v>6.2</v>
      </c>
      <c r="DA46" s="665"/>
      <c r="DB46" s="665"/>
      <c r="DC46" s="760"/>
      <c r="DD46" s="668">
        <v>4641449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94157</v>
      </c>
      <c r="CS47" s="695"/>
      <c r="CT47" s="695"/>
      <c r="CU47" s="695"/>
      <c r="CV47" s="695"/>
      <c r="CW47" s="695"/>
      <c r="CX47" s="695"/>
      <c r="CY47" s="696"/>
      <c r="CZ47" s="664">
        <v>0.1</v>
      </c>
      <c r="DA47" s="693"/>
      <c r="DB47" s="693"/>
      <c r="DC47" s="697"/>
      <c r="DD47" s="668">
        <v>37358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225</v>
      </c>
      <c r="CS48" s="660"/>
      <c r="CT48" s="660"/>
      <c r="CU48" s="660"/>
      <c r="CV48" s="660"/>
      <c r="CW48" s="660"/>
      <c r="CX48" s="660"/>
      <c r="CY48" s="661"/>
      <c r="CZ48" s="664" t="s">
        <v>231</v>
      </c>
      <c r="DA48" s="665"/>
      <c r="DB48" s="665"/>
      <c r="DC48" s="760"/>
      <c r="DD48" s="668" t="s">
        <v>231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177128247</v>
      </c>
      <c r="CS49" s="729"/>
      <c r="CT49" s="729"/>
      <c r="CU49" s="729"/>
      <c r="CV49" s="729"/>
      <c r="CW49" s="729"/>
      <c r="CX49" s="729"/>
      <c r="CY49" s="761"/>
      <c r="CZ49" s="744">
        <v>100</v>
      </c>
      <c r="DA49" s="762"/>
      <c r="DB49" s="762"/>
      <c r="DC49" s="763"/>
      <c r="DD49" s="764">
        <v>112185261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tuHuAvepXrbbJMHnjNmoSDns0CLaAnANNwDxfgply5ZkkLwNmeSSraS5BMXzLI8zgaoOiSd/dCWsPlX/YsdKMA==" saltValue="B8emRe0udKMEHEjzPP0Y2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109375" style="269" customWidth="1"/>
    <col min="131" max="131" width="1.57031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180626</v>
      </c>
      <c r="R7" s="795"/>
      <c r="S7" s="795"/>
      <c r="T7" s="795"/>
      <c r="U7" s="795"/>
      <c r="V7" s="795">
        <v>177328</v>
      </c>
      <c r="W7" s="795"/>
      <c r="X7" s="795"/>
      <c r="Y7" s="795"/>
      <c r="Z7" s="795"/>
      <c r="AA7" s="795">
        <v>3298</v>
      </c>
      <c r="AB7" s="795"/>
      <c r="AC7" s="795"/>
      <c r="AD7" s="795"/>
      <c r="AE7" s="796"/>
      <c r="AF7" s="797">
        <v>1960</v>
      </c>
      <c r="AG7" s="798"/>
      <c r="AH7" s="798"/>
      <c r="AI7" s="798"/>
      <c r="AJ7" s="799"/>
      <c r="AK7" s="834">
        <v>458</v>
      </c>
      <c r="AL7" s="835"/>
      <c r="AM7" s="835"/>
      <c r="AN7" s="835"/>
      <c r="AO7" s="835"/>
      <c r="AP7" s="835">
        <v>214461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585</v>
      </c>
      <c r="BT7" s="839"/>
      <c r="BU7" s="839"/>
      <c r="BV7" s="839"/>
      <c r="BW7" s="839"/>
      <c r="BX7" s="839"/>
      <c r="BY7" s="839"/>
      <c r="BZ7" s="839"/>
      <c r="CA7" s="839"/>
      <c r="CB7" s="839"/>
      <c r="CC7" s="839"/>
      <c r="CD7" s="839"/>
      <c r="CE7" s="839"/>
      <c r="CF7" s="839"/>
      <c r="CG7" s="840"/>
      <c r="CH7" s="831">
        <v>8</v>
      </c>
      <c r="CI7" s="832"/>
      <c r="CJ7" s="832"/>
      <c r="CK7" s="832"/>
      <c r="CL7" s="833"/>
      <c r="CM7" s="831">
        <v>145</v>
      </c>
      <c r="CN7" s="832"/>
      <c r="CO7" s="832"/>
      <c r="CP7" s="832"/>
      <c r="CQ7" s="833"/>
      <c r="CR7" s="831">
        <v>23</v>
      </c>
      <c r="CS7" s="832"/>
      <c r="CT7" s="832"/>
      <c r="CU7" s="832"/>
      <c r="CV7" s="833"/>
      <c r="CW7" s="831">
        <v>4</v>
      </c>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14</v>
      </c>
      <c r="R8" s="819"/>
      <c r="S8" s="819"/>
      <c r="T8" s="819"/>
      <c r="U8" s="819"/>
      <c r="V8" s="819">
        <v>430</v>
      </c>
      <c r="W8" s="819"/>
      <c r="X8" s="819"/>
      <c r="Y8" s="819"/>
      <c r="Z8" s="819"/>
      <c r="AA8" s="819">
        <v>-416</v>
      </c>
      <c r="AB8" s="819"/>
      <c r="AC8" s="819"/>
      <c r="AD8" s="819"/>
      <c r="AE8" s="820"/>
      <c r="AF8" s="821" t="s">
        <v>379</v>
      </c>
      <c r="AG8" s="822"/>
      <c r="AH8" s="822"/>
      <c r="AI8" s="822"/>
      <c r="AJ8" s="823"/>
      <c r="AK8" s="824">
        <v>297</v>
      </c>
      <c r="AL8" s="825"/>
      <c r="AM8" s="825"/>
      <c r="AN8" s="825"/>
      <c r="AO8" s="825"/>
      <c r="AP8" s="825">
        <v>1120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586</v>
      </c>
      <c r="BT8" s="829"/>
      <c r="BU8" s="829"/>
      <c r="BV8" s="829"/>
      <c r="BW8" s="829"/>
      <c r="BX8" s="829"/>
      <c r="BY8" s="829"/>
      <c r="BZ8" s="829"/>
      <c r="CA8" s="829"/>
      <c r="CB8" s="829"/>
      <c r="CC8" s="829"/>
      <c r="CD8" s="829"/>
      <c r="CE8" s="829"/>
      <c r="CF8" s="829"/>
      <c r="CG8" s="830"/>
      <c r="CH8" s="841">
        <v>4</v>
      </c>
      <c r="CI8" s="842"/>
      <c r="CJ8" s="842"/>
      <c r="CK8" s="842"/>
      <c r="CL8" s="843"/>
      <c r="CM8" s="841">
        <v>813</v>
      </c>
      <c r="CN8" s="842"/>
      <c r="CO8" s="842"/>
      <c r="CP8" s="842"/>
      <c r="CQ8" s="843"/>
      <c r="CR8" s="841">
        <v>10</v>
      </c>
      <c r="CS8" s="842"/>
      <c r="CT8" s="842"/>
      <c r="CU8" s="842"/>
      <c r="CV8" s="843"/>
      <c r="CW8" s="841">
        <v>135</v>
      </c>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380</v>
      </c>
      <c r="C9" s="816"/>
      <c r="D9" s="816"/>
      <c r="E9" s="816"/>
      <c r="F9" s="816"/>
      <c r="G9" s="816"/>
      <c r="H9" s="816"/>
      <c r="I9" s="816"/>
      <c r="J9" s="816"/>
      <c r="K9" s="816"/>
      <c r="L9" s="816"/>
      <c r="M9" s="816"/>
      <c r="N9" s="816"/>
      <c r="O9" s="816"/>
      <c r="P9" s="817"/>
      <c r="Q9" s="818">
        <v>74</v>
      </c>
      <c r="R9" s="819"/>
      <c r="S9" s="819"/>
      <c r="T9" s="819"/>
      <c r="U9" s="819"/>
      <c r="V9" s="819">
        <v>40</v>
      </c>
      <c r="W9" s="819"/>
      <c r="X9" s="819"/>
      <c r="Y9" s="819"/>
      <c r="Z9" s="819"/>
      <c r="AA9" s="819">
        <v>34</v>
      </c>
      <c r="AB9" s="819"/>
      <c r="AC9" s="819"/>
      <c r="AD9" s="819"/>
      <c r="AE9" s="820"/>
      <c r="AF9" s="821">
        <v>20</v>
      </c>
      <c r="AG9" s="822"/>
      <c r="AH9" s="822"/>
      <c r="AI9" s="822"/>
      <c r="AJ9" s="823"/>
      <c r="AK9" s="824">
        <v>0</v>
      </c>
      <c r="AL9" s="825"/>
      <c r="AM9" s="825"/>
      <c r="AN9" s="825"/>
      <c r="AO9" s="825"/>
      <c r="AP9" s="825">
        <v>210</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587</v>
      </c>
      <c r="BT9" s="829"/>
      <c r="BU9" s="829"/>
      <c r="BV9" s="829"/>
      <c r="BW9" s="829"/>
      <c r="BX9" s="829"/>
      <c r="BY9" s="829"/>
      <c r="BZ9" s="829"/>
      <c r="CA9" s="829"/>
      <c r="CB9" s="829"/>
      <c r="CC9" s="829"/>
      <c r="CD9" s="829"/>
      <c r="CE9" s="829"/>
      <c r="CF9" s="829"/>
      <c r="CG9" s="830"/>
      <c r="CH9" s="841">
        <v>0</v>
      </c>
      <c r="CI9" s="842"/>
      <c r="CJ9" s="842"/>
      <c r="CK9" s="842"/>
      <c r="CL9" s="843"/>
      <c r="CM9" s="841">
        <v>199</v>
      </c>
      <c r="CN9" s="842"/>
      <c r="CO9" s="842"/>
      <c r="CP9" s="842"/>
      <c r="CQ9" s="843"/>
      <c r="CR9" s="841">
        <v>70</v>
      </c>
      <c r="CS9" s="842"/>
      <c r="CT9" s="842"/>
      <c r="CU9" s="842"/>
      <c r="CV9" s="843"/>
      <c r="CW9" s="841">
        <v>0</v>
      </c>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588</v>
      </c>
      <c r="BT10" s="829"/>
      <c r="BU10" s="829"/>
      <c r="BV10" s="829"/>
      <c r="BW10" s="829"/>
      <c r="BX10" s="829"/>
      <c r="BY10" s="829"/>
      <c r="BZ10" s="829"/>
      <c r="CA10" s="829"/>
      <c r="CB10" s="829"/>
      <c r="CC10" s="829"/>
      <c r="CD10" s="829"/>
      <c r="CE10" s="829"/>
      <c r="CF10" s="829"/>
      <c r="CG10" s="830"/>
      <c r="CH10" s="841">
        <v>3</v>
      </c>
      <c r="CI10" s="842"/>
      <c r="CJ10" s="842"/>
      <c r="CK10" s="842"/>
      <c r="CL10" s="843"/>
      <c r="CM10" s="841">
        <v>370</v>
      </c>
      <c r="CN10" s="842"/>
      <c r="CO10" s="842"/>
      <c r="CP10" s="842"/>
      <c r="CQ10" s="843"/>
      <c r="CR10" s="841">
        <v>40</v>
      </c>
      <c r="CS10" s="842"/>
      <c r="CT10" s="842"/>
      <c r="CU10" s="842"/>
      <c r="CV10" s="843"/>
      <c r="CW10" s="841">
        <v>80</v>
      </c>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589</v>
      </c>
      <c r="BT11" s="829"/>
      <c r="BU11" s="829"/>
      <c r="BV11" s="829"/>
      <c r="BW11" s="829"/>
      <c r="BX11" s="829"/>
      <c r="BY11" s="829"/>
      <c r="BZ11" s="829"/>
      <c r="CA11" s="829"/>
      <c r="CB11" s="829"/>
      <c r="CC11" s="829"/>
      <c r="CD11" s="829"/>
      <c r="CE11" s="829"/>
      <c r="CF11" s="829"/>
      <c r="CG11" s="830"/>
      <c r="CH11" s="841">
        <v>2</v>
      </c>
      <c r="CI11" s="842"/>
      <c r="CJ11" s="842"/>
      <c r="CK11" s="842"/>
      <c r="CL11" s="843"/>
      <c r="CM11" s="841">
        <v>130</v>
      </c>
      <c r="CN11" s="842"/>
      <c r="CO11" s="842"/>
      <c r="CP11" s="842"/>
      <c r="CQ11" s="843"/>
      <c r="CR11" s="841">
        <v>20</v>
      </c>
      <c r="CS11" s="842"/>
      <c r="CT11" s="842"/>
      <c r="CU11" s="842"/>
      <c r="CV11" s="843"/>
      <c r="CW11" s="841">
        <v>65</v>
      </c>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590</v>
      </c>
      <c r="BT12" s="829"/>
      <c r="BU12" s="829"/>
      <c r="BV12" s="829"/>
      <c r="BW12" s="829"/>
      <c r="BX12" s="829"/>
      <c r="BY12" s="829"/>
      <c r="BZ12" s="829"/>
      <c r="CA12" s="829"/>
      <c r="CB12" s="829"/>
      <c r="CC12" s="829"/>
      <c r="CD12" s="829"/>
      <c r="CE12" s="829"/>
      <c r="CF12" s="829"/>
      <c r="CG12" s="830"/>
      <c r="CH12" s="841">
        <v>0</v>
      </c>
      <c r="CI12" s="842"/>
      <c r="CJ12" s="842"/>
      <c r="CK12" s="842"/>
      <c r="CL12" s="843"/>
      <c r="CM12" s="841">
        <v>95</v>
      </c>
      <c r="CN12" s="842"/>
      <c r="CO12" s="842"/>
      <c r="CP12" s="842"/>
      <c r="CQ12" s="843"/>
      <c r="CR12" s="841">
        <v>20</v>
      </c>
      <c r="CS12" s="842"/>
      <c r="CT12" s="842"/>
      <c r="CU12" s="842"/>
      <c r="CV12" s="843"/>
      <c r="CW12" s="841">
        <v>50</v>
      </c>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591</v>
      </c>
      <c r="BT13" s="829"/>
      <c r="BU13" s="829"/>
      <c r="BV13" s="829"/>
      <c r="BW13" s="829"/>
      <c r="BX13" s="829"/>
      <c r="BY13" s="829"/>
      <c r="BZ13" s="829"/>
      <c r="CA13" s="829"/>
      <c r="CB13" s="829"/>
      <c r="CC13" s="829"/>
      <c r="CD13" s="829"/>
      <c r="CE13" s="829"/>
      <c r="CF13" s="829"/>
      <c r="CG13" s="830"/>
      <c r="CH13" s="841">
        <v>0</v>
      </c>
      <c r="CI13" s="842"/>
      <c r="CJ13" s="842"/>
      <c r="CK13" s="842"/>
      <c r="CL13" s="843"/>
      <c r="CM13" s="841">
        <v>23</v>
      </c>
      <c r="CN13" s="842"/>
      <c r="CO13" s="842"/>
      <c r="CP13" s="842"/>
      <c r="CQ13" s="843"/>
      <c r="CR13" s="841">
        <v>10</v>
      </c>
      <c r="CS13" s="842"/>
      <c r="CT13" s="842"/>
      <c r="CU13" s="842"/>
      <c r="CV13" s="843"/>
      <c r="CW13" s="841">
        <v>0</v>
      </c>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592</v>
      </c>
      <c r="BT14" s="829"/>
      <c r="BU14" s="829"/>
      <c r="BV14" s="829"/>
      <c r="BW14" s="829"/>
      <c r="BX14" s="829"/>
      <c r="BY14" s="829"/>
      <c r="BZ14" s="829"/>
      <c r="CA14" s="829"/>
      <c r="CB14" s="829"/>
      <c r="CC14" s="829"/>
      <c r="CD14" s="829"/>
      <c r="CE14" s="829"/>
      <c r="CF14" s="829"/>
      <c r="CG14" s="830"/>
      <c r="CH14" s="841">
        <v>15</v>
      </c>
      <c r="CI14" s="842"/>
      <c r="CJ14" s="842"/>
      <c r="CK14" s="842"/>
      <c r="CL14" s="843"/>
      <c r="CM14" s="841">
        <v>4450</v>
      </c>
      <c r="CN14" s="842"/>
      <c r="CO14" s="842"/>
      <c r="CP14" s="842"/>
      <c r="CQ14" s="843"/>
      <c r="CR14" s="841">
        <v>3140</v>
      </c>
      <c r="CS14" s="842"/>
      <c r="CT14" s="842"/>
      <c r="CU14" s="842"/>
      <c r="CV14" s="843"/>
      <c r="CW14" s="841">
        <v>899</v>
      </c>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t="s">
        <v>593</v>
      </c>
      <c r="BT15" s="829"/>
      <c r="BU15" s="829"/>
      <c r="BV15" s="829"/>
      <c r="BW15" s="829"/>
      <c r="BX15" s="829"/>
      <c r="BY15" s="829"/>
      <c r="BZ15" s="829"/>
      <c r="CA15" s="829"/>
      <c r="CB15" s="829"/>
      <c r="CC15" s="829"/>
      <c r="CD15" s="829"/>
      <c r="CE15" s="829"/>
      <c r="CF15" s="829"/>
      <c r="CG15" s="830"/>
      <c r="CH15" s="841">
        <v>0</v>
      </c>
      <c r="CI15" s="842"/>
      <c r="CJ15" s="842"/>
      <c r="CK15" s="842"/>
      <c r="CL15" s="843"/>
      <c r="CM15" s="841">
        <v>301</v>
      </c>
      <c r="CN15" s="842"/>
      <c r="CO15" s="842"/>
      <c r="CP15" s="842"/>
      <c r="CQ15" s="843"/>
      <c r="CR15" s="841">
        <v>213</v>
      </c>
      <c r="CS15" s="842"/>
      <c r="CT15" s="842"/>
      <c r="CU15" s="842"/>
      <c r="CV15" s="843"/>
      <c r="CW15" s="841">
        <v>0</v>
      </c>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t="s">
        <v>594</v>
      </c>
      <c r="BT16" s="829"/>
      <c r="BU16" s="829"/>
      <c r="BV16" s="829"/>
      <c r="BW16" s="829"/>
      <c r="BX16" s="829"/>
      <c r="BY16" s="829"/>
      <c r="BZ16" s="829"/>
      <c r="CA16" s="829"/>
      <c r="CB16" s="829"/>
      <c r="CC16" s="829"/>
      <c r="CD16" s="829"/>
      <c r="CE16" s="829"/>
      <c r="CF16" s="829"/>
      <c r="CG16" s="830"/>
      <c r="CH16" s="841">
        <v>-1</v>
      </c>
      <c r="CI16" s="842"/>
      <c r="CJ16" s="842"/>
      <c r="CK16" s="842"/>
      <c r="CL16" s="843"/>
      <c r="CM16" s="841">
        <v>13</v>
      </c>
      <c r="CN16" s="842"/>
      <c r="CO16" s="842"/>
      <c r="CP16" s="842"/>
      <c r="CQ16" s="843"/>
      <c r="CR16" s="841">
        <v>5</v>
      </c>
      <c r="CS16" s="842"/>
      <c r="CT16" s="842"/>
      <c r="CU16" s="842"/>
      <c r="CV16" s="843"/>
      <c r="CW16" s="841">
        <v>20</v>
      </c>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t="s">
        <v>595</v>
      </c>
      <c r="BT17" s="829"/>
      <c r="BU17" s="829"/>
      <c r="BV17" s="829"/>
      <c r="BW17" s="829"/>
      <c r="BX17" s="829"/>
      <c r="BY17" s="829"/>
      <c r="BZ17" s="829"/>
      <c r="CA17" s="829"/>
      <c r="CB17" s="829"/>
      <c r="CC17" s="829"/>
      <c r="CD17" s="829"/>
      <c r="CE17" s="829"/>
      <c r="CF17" s="829"/>
      <c r="CG17" s="830"/>
      <c r="CH17" s="841">
        <v>3</v>
      </c>
      <c r="CI17" s="842"/>
      <c r="CJ17" s="842"/>
      <c r="CK17" s="842"/>
      <c r="CL17" s="843"/>
      <c r="CM17" s="841">
        <v>150</v>
      </c>
      <c r="CN17" s="842"/>
      <c r="CO17" s="842"/>
      <c r="CP17" s="842"/>
      <c r="CQ17" s="843"/>
      <c r="CR17" s="841">
        <v>30</v>
      </c>
      <c r="CS17" s="842"/>
      <c r="CT17" s="842"/>
      <c r="CU17" s="842"/>
      <c r="CV17" s="843"/>
      <c r="CW17" s="841">
        <v>9</v>
      </c>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t="s">
        <v>596</v>
      </c>
      <c r="BT18" s="829"/>
      <c r="BU18" s="829"/>
      <c r="BV18" s="829"/>
      <c r="BW18" s="829"/>
      <c r="BX18" s="829"/>
      <c r="BY18" s="829"/>
      <c r="BZ18" s="829"/>
      <c r="CA18" s="829"/>
      <c r="CB18" s="829"/>
      <c r="CC18" s="829"/>
      <c r="CD18" s="829"/>
      <c r="CE18" s="829"/>
      <c r="CF18" s="829"/>
      <c r="CG18" s="830"/>
      <c r="CH18" s="841">
        <v>-4</v>
      </c>
      <c r="CI18" s="842"/>
      <c r="CJ18" s="842"/>
      <c r="CK18" s="842"/>
      <c r="CL18" s="843"/>
      <c r="CM18" s="841">
        <v>-114</v>
      </c>
      <c r="CN18" s="842"/>
      <c r="CO18" s="842"/>
      <c r="CP18" s="842"/>
      <c r="CQ18" s="843"/>
      <c r="CR18" s="841">
        <v>15</v>
      </c>
      <c r="CS18" s="842"/>
      <c r="CT18" s="842"/>
      <c r="CU18" s="842"/>
      <c r="CV18" s="843"/>
      <c r="CW18" s="841">
        <v>32</v>
      </c>
      <c r="CX18" s="842"/>
      <c r="CY18" s="842"/>
      <c r="CZ18" s="842"/>
      <c r="DA18" s="843"/>
      <c r="DB18" s="841">
        <v>24</v>
      </c>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t="s">
        <v>597</v>
      </c>
      <c r="BT19" s="829"/>
      <c r="BU19" s="829"/>
      <c r="BV19" s="829"/>
      <c r="BW19" s="829"/>
      <c r="BX19" s="829"/>
      <c r="BY19" s="829"/>
      <c r="BZ19" s="829"/>
      <c r="CA19" s="829"/>
      <c r="CB19" s="829"/>
      <c r="CC19" s="829"/>
      <c r="CD19" s="829"/>
      <c r="CE19" s="829"/>
      <c r="CF19" s="829"/>
      <c r="CG19" s="830"/>
      <c r="CH19" s="841">
        <v>0</v>
      </c>
      <c r="CI19" s="842"/>
      <c r="CJ19" s="842"/>
      <c r="CK19" s="842"/>
      <c r="CL19" s="843"/>
      <c r="CM19" s="841">
        <v>19</v>
      </c>
      <c r="CN19" s="842"/>
      <c r="CO19" s="842"/>
      <c r="CP19" s="842"/>
      <c r="CQ19" s="843"/>
      <c r="CR19" s="841">
        <v>10</v>
      </c>
      <c r="CS19" s="842"/>
      <c r="CT19" s="842"/>
      <c r="CU19" s="842"/>
      <c r="CV19" s="843"/>
      <c r="CW19" s="841">
        <v>22</v>
      </c>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t="s">
        <v>598</v>
      </c>
      <c r="BT20" s="829"/>
      <c r="BU20" s="829"/>
      <c r="BV20" s="829"/>
      <c r="BW20" s="829"/>
      <c r="BX20" s="829"/>
      <c r="BY20" s="829"/>
      <c r="BZ20" s="829"/>
      <c r="CA20" s="829"/>
      <c r="CB20" s="829"/>
      <c r="CC20" s="829"/>
      <c r="CD20" s="829"/>
      <c r="CE20" s="829"/>
      <c r="CF20" s="829"/>
      <c r="CG20" s="830"/>
      <c r="CH20" s="841">
        <v>8</v>
      </c>
      <c r="CI20" s="842"/>
      <c r="CJ20" s="842"/>
      <c r="CK20" s="842"/>
      <c r="CL20" s="843"/>
      <c r="CM20" s="841">
        <v>105</v>
      </c>
      <c r="CN20" s="842"/>
      <c r="CO20" s="842"/>
      <c r="CP20" s="842"/>
      <c r="CQ20" s="843"/>
      <c r="CR20" s="841">
        <v>10</v>
      </c>
      <c r="CS20" s="842"/>
      <c r="CT20" s="842"/>
      <c r="CU20" s="842"/>
      <c r="CV20" s="843"/>
      <c r="CW20" s="841">
        <v>85</v>
      </c>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t="s">
        <v>599</v>
      </c>
      <c r="BT21" s="829"/>
      <c r="BU21" s="829"/>
      <c r="BV21" s="829"/>
      <c r="BW21" s="829"/>
      <c r="BX21" s="829"/>
      <c r="BY21" s="829"/>
      <c r="BZ21" s="829"/>
      <c r="CA21" s="829"/>
      <c r="CB21" s="829"/>
      <c r="CC21" s="829"/>
      <c r="CD21" s="829"/>
      <c r="CE21" s="829"/>
      <c r="CF21" s="829"/>
      <c r="CG21" s="830"/>
      <c r="CH21" s="841">
        <v>-21</v>
      </c>
      <c r="CI21" s="842"/>
      <c r="CJ21" s="842"/>
      <c r="CK21" s="842"/>
      <c r="CL21" s="843"/>
      <c r="CM21" s="841">
        <v>268</v>
      </c>
      <c r="CN21" s="842"/>
      <c r="CO21" s="842"/>
      <c r="CP21" s="842"/>
      <c r="CQ21" s="843"/>
      <c r="CR21" s="841">
        <v>20</v>
      </c>
      <c r="CS21" s="842"/>
      <c r="CT21" s="842"/>
      <c r="CU21" s="842"/>
      <c r="CV21" s="843"/>
      <c r="CW21" s="841">
        <v>4</v>
      </c>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t="s">
        <v>600</v>
      </c>
      <c r="BT22" s="829"/>
      <c r="BU22" s="829"/>
      <c r="BV22" s="829"/>
      <c r="BW22" s="829"/>
      <c r="BX22" s="829"/>
      <c r="BY22" s="829"/>
      <c r="BZ22" s="829"/>
      <c r="CA22" s="829"/>
      <c r="CB22" s="829"/>
      <c r="CC22" s="829"/>
      <c r="CD22" s="829"/>
      <c r="CE22" s="829"/>
      <c r="CF22" s="829"/>
      <c r="CG22" s="830"/>
      <c r="CH22" s="841">
        <v>2</v>
      </c>
      <c r="CI22" s="842"/>
      <c r="CJ22" s="842"/>
      <c r="CK22" s="842"/>
      <c r="CL22" s="843"/>
      <c r="CM22" s="841">
        <v>353</v>
      </c>
      <c r="CN22" s="842"/>
      <c r="CO22" s="842"/>
      <c r="CP22" s="842"/>
      <c r="CQ22" s="843"/>
      <c r="CR22" s="841">
        <v>15</v>
      </c>
      <c r="CS22" s="842"/>
      <c r="CT22" s="842"/>
      <c r="CU22" s="842"/>
      <c r="CV22" s="843"/>
      <c r="CW22" s="841">
        <v>7</v>
      </c>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180714</v>
      </c>
      <c r="R23" s="854"/>
      <c r="S23" s="854"/>
      <c r="T23" s="854"/>
      <c r="U23" s="854"/>
      <c r="V23" s="854">
        <v>177798</v>
      </c>
      <c r="W23" s="854"/>
      <c r="X23" s="854"/>
      <c r="Y23" s="854"/>
      <c r="Z23" s="854"/>
      <c r="AA23" s="854">
        <v>2916</v>
      </c>
      <c r="AB23" s="854"/>
      <c r="AC23" s="854"/>
      <c r="AD23" s="854"/>
      <c r="AE23" s="855"/>
      <c r="AF23" s="856">
        <v>1980</v>
      </c>
      <c r="AG23" s="854"/>
      <c r="AH23" s="854"/>
      <c r="AI23" s="854"/>
      <c r="AJ23" s="857"/>
      <c r="AK23" s="858"/>
      <c r="AL23" s="859"/>
      <c r="AM23" s="859"/>
      <c r="AN23" s="859"/>
      <c r="AO23" s="859"/>
      <c r="AP23" s="854">
        <v>215791</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t="s">
        <v>601</v>
      </c>
      <c r="BT23" s="829"/>
      <c r="BU23" s="829"/>
      <c r="BV23" s="829"/>
      <c r="BW23" s="829"/>
      <c r="BX23" s="829"/>
      <c r="BY23" s="829"/>
      <c r="BZ23" s="829"/>
      <c r="CA23" s="829"/>
      <c r="CB23" s="829"/>
      <c r="CC23" s="829"/>
      <c r="CD23" s="829"/>
      <c r="CE23" s="829"/>
      <c r="CF23" s="829"/>
      <c r="CG23" s="830"/>
      <c r="CH23" s="841">
        <v>-10</v>
      </c>
      <c r="CI23" s="842"/>
      <c r="CJ23" s="842"/>
      <c r="CK23" s="842"/>
      <c r="CL23" s="843"/>
      <c r="CM23" s="841">
        <v>2237</v>
      </c>
      <c r="CN23" s="842"/>
      <c r="CO23" s="842"/>
      <c r="CP23" s="842"/>
      <c r="CQ23" s="843"/>
      <c r="CR23" s="841">
        <v>5</v>
      </c>
      <c r="CS23" s="842"/>
      <c r="CT23" s="842"/>
      <c r="CU23" s="842"/>
      <c r="CV23" s="843"/>
      <c r="CW23" s="841">
        <v>2</v>
      </c>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t="s">
        <v>602</v>
      </c>
      <c r="BT24" s="829"/>
      <c r="BU24" s="829"/>
      <c r="BV24" s="829"/>
      <c r="BW24" s="829"/>
      <c r="BX24" s="829"/>
      <c r="BY24" s="829"/>
      <c r="BZ24" s="829"/>
      <c r="CA24" s="829"/>
      <c r="CB24" s="829"/>
      <c r="CC24" s="829"/>
      <c r="CD24" s="829"/>
      <c r="CE24" s="829"/>
      <c r="CF24" s="829"/>
      <c r="CG24" s="830"/>
      <c r="CH24" s="841">
        <v>-9</v>
      </c>
      <c r="CI24" s="842"/>
      <c r="CJ24" s="842"/>
      <c r="CK24" s="842"/>
      <c r="CL24" s="843"/>
      <c r="CM24" s="841">
        <v>590</v>
      </c>
      <c r="CN24" s="842"/>
      <c r="CO24" s="842"/>
      <c r="CP24" s="842"/>
      <c r="CQ24" s="843"/>
      <c r="CR24" s="841">
        <v>40</v>
      </c>
      <c r="CS24" s="842"/>
      <c r="CT24" s="842"/>
      <c r="CU24" s="842"/>
      <c r="CV24" s="843"/>
      <c r="CW24" s="841">
        <v>0</v>
      </c>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t="s">
        <v>603</v>
      </c>
      <c r="BT25" s="829"/>
      <c r="BU25" s="829"/>
      <c r="BV25" s="829"/>
      <c r="BW25" s="829"/>
      <c r="BX25" s="829"/>
      <c r="BY25" s="829"/>
      <c r="BZ25" s="829"/>
      <c r="CA25" s="829"/>
      <c r="CB25" s="829"/>
      <c r="CC25" s="829"/>
      <c r="CD25" s="829"/>
      <c r="CE25" s="829"/>
      <c r="CF25" s="829"/>
      <c r="CG25" s="830"/>
      <c r="CH25" s="841">
        <v>0</v>
      </c>
      <c r="CI25" s="842"/>
      <c r="CJ25" s="842"/>
      <c r="CK25" s="842"/>
      <c r="CL25" s="843"/>
      <c r="CM25" s="841">
        <v>196</v>
      </c>
      <c r="CN25" s="842"/>
      <c r="CO25" s="842"/>
      <c r="CP25" s="842"/>
      <c r="CQ25" s="843"/>
      <c r="CR25" s="841">
        <v>30</v>
      </c>
      <c r="CS25" s="842"/>
      <c r="CT25" s="842"/>
      <c r="CU25" s="842"/>
      <c r="CV25" s="843"/>
      <c r="CW25" s="841">
        <v>34</v>
      </c>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367</v>
      </c>
      <c r="BF26" s="778"/>
      <c r="BG26" s="778"/>
      <c r="BH26" s="778"/>
      <c r="BI26" s="789"/>
      <c r="BJ26" s="232"/>
      <c r="BK26" s="232"/>
      <c r="BL26" s="232"/>
      <c r="BM26" s="232"/>
      <c r="BN26" s="232"/>
      <c r="BO26" s="245"/>
      <c r="BP26" s="245"/>
      <c r="BQ26" s="242">
        <v>20</v>
      </c>
      <c r="BR26" s="243"/>
      <c r="BS26" s="828" t="s">
        <v>604</v>
      </c>
      <c r="BT26" s="829"/>
      <c r="BU26" s="829"/>
      <c r="BV26" s="829"/>
      <c r="BW26" s="829"/>
      <c r="BX26" s="829"/>
      <c r="BY26" s="829"/>
      <c r="BZ26" s="829"/>
      <c r="CA26" s="829"/>
      <c r="CB26" s="829"/>
      <c r="CC26" s="829"/>
      <c r="CD26" s="829"/>
      <c r="CE26" s="829"/>
      <c r="CF26" s="829"/>
      <c r="CG26" s="830"/>
      <c r="CH26" s="841">
        <v>13</v>
      </c>
      <c r="CI26" s="842"/>
      <c r="CJ26" s="842"/>
      <c r="CK26" s="842"/>
      <c r="CL26" s="843"/>
      <c r="CM26" s="841">
        <v>128</v>
      </c>
      <c r="CN26" s="842"/>
      <c r="CO26" s="842"/>
      <c r="CP26" s="842"/>
      <c r="CQ26" s="843"/>
      <c r="CR26" s="841">
        <v>10</v>
      </c>
      <c r="CS26" s="842"/>
      <c r="CT26" s="842"/>
      <c r="CU26" s="842"/>
      <c r="CV26" s="843"/>
      <c r="CW26" s="841">
        <v>0</v>
      </c>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2603</v>
      </c>
      <c r="R28" s="883"/>
      <c r="S28" s="883"/>
      <c r="T28" s="883"/>
      <c r="U28" s="883"/>
      <c r="V28" s="883">
        <v>2575</v>
      </c>
      <c r="W28" s="883"/>
      <c r="X28" s="883"/>
      <c r="Y28" s="883"/>
      <c r="Z28" s="883"/>
      <c r="AA28" s="883">
        <v>28</v>
      </c>
      <c r="AB28" s="883"/>
      <c r="AC28" s="883"/>
      <c r="AD28" s="883"/>
      <c r="AE28" s="884"/>
      <c r="AF28" s="885">
        <v>28</v>
      </c>
      <c r="AG28" s="883"/>
      <c r="AH28" s="883"/>
      <c r="AI28" s="883"/>
      <c r="AJ28" s="886"/>
      <c r="AK28" s="887">
        <v>0</v>
      </c>
      <c r="AL28" s="878"/>
      <c r="AM28" s="878"/>
      <c r="AN28" s="878"/>
      <c r="AO28" s="878"/>
      <c r="AP28" s="878">
        <v>0</v>
      </c>
      <c r="AQ28" s="878"/>
      <c r="AR28" s="878"/>
      <c r="AS28" s="878"/>
      <c r="AT28" s="878"/>
      <c r="AU28" s="878">
        <v>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250</v>
      </c>
      <c r="R29" s="819"/>
      <c r="S29" s="819"/>
      <c r="T29" s="819"/>
      <c r="U29" s="819"/>
      <c r="V29" s="819">
        <v>250</v>
      </c>
      <c r="W29" s="819"/>
      <c r="X29" s="819"/>
      <c r="Y29" s="819"/>
      <c r="Z29" s="819"/>
      <c r="AA29" s="819">
        <v>0</v>
      </c>
      <c r="AB29" s="819"/>
      <c r="AC29" s="819"/>
      <c r="AD29" s="819"/>
      <c r="AE29" s="820"/>
      <c r="AF29" s="821" t="s">
        <v>384</v>
      </c>
      <c r="AG29" s="822"/>
      <c r="AH29" s="822"/>
      <c r="AI29" s="822"/>
      <c r="AJ29" s="823"/>
      <c r="AK29" s="890">
        <v>0</v>
      </c>
      <c r="AL29" s="891"/>
      <c r="AM29" s="891"/>
      <c r="AN29" s="891"/>
      <c r="AO29" s="891"/>
      <c r="AP29" s="891">
        <v>187</v>
      </c>
      <c r="AQ29" s="891"/>
      <c r="AR29" s="891"/>
      <c r="AS29" s="891"/>
      <c r="AT29" s="891"/>
      <c r="AU29" s="891">
        <v>7</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53862</v>
      </c>
      <c r="R30" s="819"/>
      <c r="S30" s="819"/>
      <c r="T30" s="819"/>
      <c r="U30" s="819"/>
      <c r="V30" s="819">
        <v>52779</v>
      </c>
      <c r="W30" s="819"/>
      <c r="X30" s="819"/>
      <c r="Y30" s="819"/>
      <c r="Z30" s="819"/>
      <c r="AA30" s="819">
        <v>1083</v>
      </c>
      <c r="AB30" s="819"/>
      <c r="AC30" s="819"/>
      <c r="AD30" s="819"/>
      <c r="AE30" s="820"/>
      <c r="AF30" s="821">
        <v>1083</v>
      </c>
      <c r="AG30" s="822"/>
      <c r="AH30" s="822"/>
      <c r="AI30" s="822"/>
      <c r="AJ30" s="823"/>
      <c r="AK30" s="890">
        <v>3339</v>
      </c>
      <c r="AL30" s="891"/>
      <c r="AM30" s="891"/>
      <c r="AN30" s="891"/>
      <c r="AO30" s="891"/>
      <c r="AP30" s="891">
        <v>0</v>
      </c>
      <c r="AQ30" s="891"/>
      <c r="AR30" s="891"/>
      <c r="AS30" s="891"/>
      <c r="AT30" s="891"/>
      <c r="AU30" s="891">
        <v>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5704</v>
      </c>
      <c r="R31" s="819"/>
      <c r="S31" s="819"/>
      <c r="T31" s="819"/>
      <c r="U31" s="819"/>
      <c r="V31" s="819">
        <v>5688</v>
      </c>
      <c r="W31" s="819"/>
      <c r="X31" s="819"/>
      <c r="Y31" s="819"/>
      <c r="Z31" s="819"/>
      <c r="AA31" s="819">
        <v>16</v>
      </c>
      <c r="AB31" s="819"/>
      <c r="AC31" s="819"/>
      <c r="AD31" s="819"/>
      <c r="AE31" s="820"/>
      <c r="AF31" s="821">
        <v>16</v>
      </c>
      <c r="AG31" s="822"/>
      <c r="AH31" s="822"/>
      <c r="AI31" s="822"/>
      <c r="AJ31" s="823"/>
      <c r="AK31" s="890">
        <v>1156</v>
      </c>
      <c r="AL31" s="891"/>
      <c r="AM31" s="891"/>
      <c r="AN31" s="891"/>
      <c r="AO31" s="891"/>
      <c r="AP31" s="891">
        <v>0</v>
      </c>
      <c r="AQ31" s="891"/>
      <c r="AR31" s="891"/>
      <c r="AS31" s="891"/>
      <c r="AT31" s="891"/>
      <c r="AU31" s="891">
        <v>0</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37530</v>
      </c>
      <c r="R32" s="819"/>
      <c r="S32" s="819"/>
      <c r="T32" s="819"/>
      <c r="U32" s="819"/>
      <c r="V32" s="819">
        <v>36088</v>
      </c>
      <c r="W32" s="819"/>
      <c r="X32" s="819"/>
      <c r="Y32" s="819"/>
      <c r="Z32" s="819"/>
      <c r="AA32" s="819">
        <v>1442</v>
      </c>
      <c r="AB32" s="819"/>
      <c r="AC32" s="819"/>
      <c r="AD32" s="819"/>
      <c r="AE32" s="820"/>
      <c r="AF32" s="821">
        <v>1442</v>
      </c>
      <c r="AG32" s="822"/>
      <c r="AH32" s="822"/>
      <c r="AI32" s="822"/>
      <c r="AJ32" s="823"/>
      <c r="AK32" s="890">
        <v>4842</v>
      </c>
      <c r="AL32" s="891"/>
      <c r="AM32" s="891"/>
      <c r="AN32" s="891"/>
      <c r="AO32" s="891"/>
      <c r="AP32" s="891">
        <v>0</v>
      </c>
      <c r="AQ32" s="891"/>
      <c r="AR32" s="891"/>
      <c r="AS32" s="891"/>
      <c r="AT32" s="891"/>
      <c r="AU32" s="891">
        <v>0</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6701</v>
      </c>
      <c r="R33" s="819"/>
      <c r="S33" s="819"/>
      <c r="T33" s="819"/>
      <c r="U33" s="819"/>
      <c r="V33" s="819">
        <v>5661</v>
      </c>
      <c r="W33" s="819"/>
      <c r="X33" s="819"/>
      <c r="Y33" s="819"/>
      <c r="Z33" s="819"/>
      <c r="AA33" s="819">
        <v>1040</v>
      </c>
      <c r="AB33" s="819"/>
      <c r="AC33" s="819"/>
      <c r="AD33" s="819"/>
      <c r="AE33" s="820"/>
      <c r="AF33" s="821">
        <v>3375</v>
      </c>
      <c r="AG33" s="822"/>
      <c r="AH33" s="822"/>
      <c r="AI33" s="822"/>
      <c r="AJ33" s="823"/>
      <c r="AK33" s="890">
        <v>39</v>
      </c>
      <c r="AL33" s="891"/>
      <c r="AM33" s="891"/>
      <c r="AN33" s="891"/>
      <c r="AO33" s="891"/>
      <c r="AP33" s="891">
        <v>12711</v>
      </c>
      <c r="AQ33" s="891"/>
      <c r="AR33" s="891"/>
      <c r="AS33" s="891"/>
      <c r="AT33" s="891"/>
      <c r="AU33" s="891">
        <v>0</v>
      </c>
      <c r="AV33" s="891"/>
      <c r="AW33" s="891"/>
      <c r="AX33" s="891"/>
      <c r="AY33" s="891"/>
      <c r="AZ33" s="892"/>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402</v>
      </c>
      <c r="C34" s="816"/>
      <c r="D34" s="816"/>
      <c r="E34" s="816"/>
      <c r="F34" s="816"/>
      <c r="G34" s="816"/>
      <c r="H34" s="816"/>
      <c r="I34" s="816"/>
      <c r="J34" s="816"/>
      <c r="K34" s="816"/>
      <c r="L34" s="816"/>
      <c r="M34" s="816"/>
      <c r="N34" s="816"/>
      <c r="O34" s="816"/>
      <c r="P34" s="817"/>
      <c r="Q34" s="818">
        <v>9012</v>
      </c>
      <c r="R34" s="819"/>
      <c r="S34" s="819"/>
      <c r="T34" s="819"/>
      <c r="U34" s="819"/>
      <c r="V34" s="819">
        <v>7456</v>
      </c>
      <c r="W34" s="819"/>
      <c r="X34" s="819"/>
      <c r="Y34" s="819"/>
      <c r="Z34" s="819"/>
      <c r="AA34" s="819">
        <v>1556</v>
      </c>
      <c r="AB34" s="819"/>
      <c r="AC34" s="819"/>
      <c r="AD34" s="819"/>
      <c r="AE34" s="820"/>
      <c r="AF34" s="821">
        <v>7246</v>
      </c>
      <c r="AG34" s="822"/>
      <c r="AH34" s="822"/>
      <c r="AI34" s="822"/>
      <c r="AJ34" s="823"/>
      <c r="AK34" s="890">
        <v>369</v>
      </c>
      <c r="AL34" s="891"/>
      <c r="AM34" s="891"/>
      <c r="AN34" s="891"/>
      <c r="AO34" s="891"/>
      <c r="AP34" s="891">
        <v>8733</v>
      </c>
      <c r="AQ34" s="891"/>
      <c r="AR34" s="891"/>
      <c r="AS34" s="891"/>
      <c r="AT34" s="891"/>
      <c r="AU34" s="891">
        <v>70</v>
      </c>
      <c r="AV34" s="891"/>
      <c r="AW34" s="891"/>
      <c r="AX34" s="891"/>
      <c r="AY34" s="891"/>
      <c r="AZ34" s="892"/>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403</v>
      </c>
      <c r="C35" s="816"/>
      <c r="D35" s="816"/>
      <c r="E35" s="816"/>
      <c r="F35" s="816"/>
      <c r="G35" s="816"/>
      <c r="H35" s="816"/>
      <c r="I35" s="816"/>
      <c r="J35" s="816"/>
      <c r="K35" s="816"/>
      <c r="L35" s="816"/>
      <c r="M35" s="816"/>
      <c r="N35" s="816"/>
      <c r="O35" s="816"/>
      <c r="P35" s="817"/>
      <c r="Q35" s="818">
        <v>1143</v>
      </c>
      <c r="R35" s="819"/>
      <c r="S35" s="819"/>
      <c r="T35" s="819"/>
      <c r="U35" s="819"/>
      <c r="V35" s="819">
        <v>949</v>
      </c>
      <c r="W35" s="819"/>
      <c r="X35" s="819"/>
      <c r="Y35" s="819"/>
      <c r="Z35" s="819"/>
      <c r="AA35" s="819">
        <v>194</v>
      </c>
      <c r="AB35" s="819"/>
      <c r="AC35" s="819"/>
      <c r="AD35" s="819"/>
      <c r="AE35" s="820"/>
      <c r="AF35" s="821">
        <v>1728</v>
      </c>
      <c r="AG35" s="822"/>
      <c r="AH35" s="822"/>
      <c r="AI35" s="822"/>
      <c r="AJ35" s="823"/>
      <c r="AK35" s="890">
        <v>1</v>
      </c>
      <c r="AL35" s="891"/>
      <c r="AM35" s="891"/>
      <c r="AN35" s="891"/>
      <c r="AO35" s="891"/>
      <c r="AP35" s="891">
        <v>42</v>
      </c>
      <c r="AQ35" s="891"/>
      <c r="AR35" s="891"/>
      <c r="AS35" s="891"/>
      <c r="AT35" s="891"/>
      <c r="AU35" s="891">
        <v>0</v>
      </c>
      <c r="AV35" s="891"/>
      <c r="AW35" s="891"/>
      <c r="AX35" s="891"/>
      <c r="AY35" s="891"/>
      <c r="AZ35" s="892"/>
      <c r="BA35" s="892"/>
      <c r="BB35" s="892"/>
      <c r="BC35" s="892"/>
      <c r="BD35" s="892"/>
      <c r="BE35" s="888" t="s">
        <v>404</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405</v>
      </c>
      <c r="C36" s="816"/>
      <c r="D36" s="816"/>
      <c r="E36" s="816"/>
      <c r="F36" s="816"/>
      <c r="G36" s="816"/>
      <c r="H36" s="816"/>
      <c r="I36" s="816"/>
      <c r="J36" s="816"/>
      <c r="K36" s="816"/>
      <c r="L36" s="816"/>
      <c r="M36" s="816"/>
      <c r="N36" s="816"/>
      <c r="O36" s="816"/>
      <c r="P36" s="817"/>
      <c r="Q36" s="818">
        <v>45</v>
      </c>
      <c r="R36" s="819"/>
      <c r="S36" s="819"/>
      <c r="T36" s="819"/>
      <c r="U36" s="819"/>
      <c r="V36" s="819">
        <v>45</v>
      </c>
      <c r="W36" s="819"/>
      <c r="X36" s="819"/>
      <c r="Y36" s="819"/>
      <c r="Z36" s="819"/>
      <c r="AA36" s="819">
        <v>0</v>
      </c>
      <c r="AB36" s="819"/>
      <c r="AC36" s="819"/>
      <c r="AD36" s="819"/>
      <c r="AE36" s="820"/>
      <c r="AF36" s="821">
        <v>223</v>
      </c>
      <c r="AG36" s="822"/>
      <c r="AH36" s="822"/>
      <c r="AI36" s="822"/>
      <c r="AJ36" s="823"/>
      <c r="AK36" s="890">
        <v>27</v>
      </c>
      <c r="AL36" s="891"/>
      <c r="AM36" s="891"/>
      <c r="AN36" s="891"/>
      <c r="AO36" s="891"/>
      <c r="AP36" s="891">
        <v>120</v>
      </c>
      <c r="AQ36" s="891"/>
      <c r="AR36" s="891"/>
      <c r="AS36" s="891"/>
      <c r="AT36" s="891"/>
      <c r="AU36" s="891">
        <v>92</v>
      </c>
      <c r="AV36" s="891"/>
      <c r="AW36" s="891"/>
      <c r="AX36" s="891"/>
      <c r="AY36" s="891"/>
      <c r="AZ36" s="892"/>
      <c r="BA36" s="892"/>
      <c r="BB36" s="892"/>
      <c r="BC36" s="892"/>
      <c r="BD36" s="892"/>
      <c r="BE36" s="888" t="s">
        <v>401</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406</v>
      </c>
      <c r="C37" s="816"/>
      <c r="D37" s="816"/>
      <c r="E37" s="816"/>
      <c r="F37" s="816"/>
      <c r="G37" s="816"/>
      <c r="H37" s="816"/>
      <c r="I37" s="816"/>
      <c r="J37" s="816"/>
      <c r="K37" s="816"/>
      <c r="L37" s="816"/>
      <c r="M37" s="816"/>
      <c r="N37" s="816"/>
      <c r="O37" s="816"/>
      <c r="P37" s="817"/>
      <c r="Q37" s="818">
        <v>16868</v>
      </c>
      <c r="R37" s="819"/>
      <c r="S37" s="819"/>
      <c r="T37" s="819"/>
      <c r="U37" s="819"/>
      <c r="V37" s="819">
        <v>15628</v>
      </c>
      <c r="W37" s="819"/>
      <c r="X37" s="819"/>
      <c r="Y37" s="819"/>
      <c r="Z37" s="819"/>
      <c r="AA37" s="819">
        <v>1240</v>
      </c>
      <c r="AB37" s="819"/>
      <c r="AC37" s="819"/>
      <c r="AD37" s="819"/>
      <c r="AE37" s="820"/>
      <c r="AF37" s="821">
        <v>3301</v>
      </c>
      <c r="AG37" s="822"/>
      <c r="AH37" s="822"/>
      <c r="AI37" s="822"/>
      <c r="AJ37" s="823"/>
      <c r="AK37" s="890">
        <v>6219</v>
      </c>
      <c r="AL37" s="891"/>
      <c r="AM37" s="891"/>
      <c r="AN37" s="891"/>
      <c r="AO37" s="891"/>
      <c r="AP37" s="891">
        <v>136712</v>
      </c>
      <c r="AQ37" s="891"/>
      <c r="AR37" s="891"/>
      <c r="AS37" s="891"/>
      <c r="AT37" s="891"/>
      <c r="AU37" s="891">
        <v>70817</v>
      </c>
      <c r="AV37" s="891"/>
      <c r="AW37" s="891"/>
      <c r="AX37" s="891"/>
      <c r="AY37" s="891"/>
      <c r="AZ37" s="892"/>
      <c r="BA37" s="892"/>
      <c r="BB37" s="892"/>
      <c r="BC37" s="892"/>
      <c r="BD37" s="892"/>
      <c r="BE37" s="888" t="s">
        <v>404</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407</v>
      </c>
      <c r="C38" s="816"/>
      <c r="D38" s="816"/>
      <c r="E38" s="816"/>
      <c r="F38" s="816"/>
      <c r="G38" s="816"/>
      <c r="H38" s="816"/>
      <c r="I38" s="816"/>
      <c r="J38" s="816"/>
      <c r="K38" s="816"/>
      <c r="L38" s="816"/>
      <c r="M38" s="816"/>
      <c r="N38" s="816"/>
      <c r="O38" s="816"/>
      <c r="P38" s="817"/>
      <c r="Q38" s="818">
        <v>921</v>
      </c>
      <c r="R38" s="819"/>
      <c r="S38" s="819"/>
      <c r="T38" s="819"/>
      <c r="U38" s="819"/>
      <c r="V38" s="819">
        <v>807</v>
      </c>
      <c r="W38" s="819"/>
      <c r="X38" s="819"/>
      <c r="Y38" s="819"/>
      <c r="Z38" s="819"/>
      <c r="AA38" s="819">
        <v>114</v>
      </c>
      <c r="AB38" s="819"/>
      <c r="AC38" s="819"/>
      <c r="AD38" s="819"/>
      <c r="AE38" s="820"/>
      <c r="AF38" s="821">
        <v>1818</v>
      </c>
      <c r="AG38" s="822"/>
      <c r="AH38" s="822"/>
      <c r="AI38" s="822"/>
      <c r="AJ38" s="823"/>
      <c r="AK38" s="890">
        <v>322</v>
      </c>
      <c r="AL38" s="891"/>
      <c r="AM38" s="891"/>
      <c r="AN38" s="891"/>
      <c r="AO38" s="891"/>
      <c r="AP38" s="891">
        <v>2015</v>
      </c>
      <c r="AQ38" s="891"/>
      <c r="AR38" s="891"/>
      <c r="AS38" s="891"/>
      <c r="AT38" s="891"/>
      <c r="AU38" s="891">
        <v>1072</v>
      </c>
      <c r="AV38" s="891"/>
      <c r="AW38" s="891"/>
      <c r="AX38" s="891"/>
      <c r="AY38" s="891"/>
      <c r="AZ38" s="892"/>
      <c r="BA38" s="892"/>
      <c r="BB38" s="892"/>
      <c r="BC38" s="892"/>
      <c r="BD38" s="892"/>
      <c r="BE38" s="888" t="s">
        <v>404</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t="s">
        <v>408</v>
      </c>
      <c r="C39" s="816"/>
      <c r="D39" s="816"/>
      <c r="E39" s="816"/>
      <c r="F39" s="816"/>
      <c r="G39" s="816"/>
      <c r="H39" s="816"/>
      <c r="I39" s="816"/>
      <c r="J39" s="816"/>
      <c r="K39" s="816"/>
      <c r="L39" s="816"/>
      <c r="M39" s="816"/>
      <c r="N39" s="816"/>
      <c r="O39" s="816"/>
      <c r="P39" s="817"/>
      <c r="Q39" s="818">
        <v>44</v>
      </c>
      <c r="R39" s="819"/>
      <c r="S39" s="819"/>
      <c r="T39" s="819"/>
      <c r="U39" s="819"/>
      <c r="V39" s="819">
        <v>44</v>
      </c>
      <c r="W39" s="819"/>
      <c r="X39" s="819"/>
      <c r="Y39" s="819"/>
      <c r="Z39" s="819"/>
      <c r="AA39" s="819">
        <v>0</v>
      </c>
      <c r="AB39" s="819"/>
      <c r="AC39" s="819"/>
      <c r="AD39" s="819"/>
      <c r="AE39" s="820"/>
      <c r="AF39" s="821">
        <v>275</v>
      </c>
      <c r="AG39" s="822"/>
      <c r="AH39" s="822"/>
      <c r="AI39" s="822"/>
      <c r="AJ39" s="823"/>
      <c r="AK39" s="890">
        <v>17</v>
      </c>
      <c r="AL39" s="891"/>
      <c r="AM39" s="891"/>
      <c r="AN39" s="891"/>
      <c r="AO39" s="891"/>
      <c r="AP39" s="891">
        <v>0</v>
      </c>
      <c r="AQ39" s="891"/>
      <c r="AR39" s="891"/>
      <c r="AS39" s="891"/>
      <c r="AT39" s="891"/>
      <c r="AU39" s="891">
        <v>0</v>
      </c>
      <c r="AV39" s="891"/>
      <c r="AW39" s="891"/>
      <c r="AX39" s="891"/>
      <c r="AY39" s="891"/>
      <c r="AZ39" s="892"/>
      <c r="BA39" s="892"/>
      <c r="BB39" s="892"/>
      <c r="BC39" s="892"/>
      <c r="BD39" s="892"/>
      <c r="BE39" s="888" t="s">
        <v>409</v>
      </c>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t="s">
        <v>410</v>
      </c>
      <c r="C40" s="816"/>
      <c r="D40" s="816"/>
      <c r="E40" s="816"/>
      <c r="F40" s="816"/>
      <c r="G40" s="816"/>
      <c r="H40" s="816"/>
      <c r="I40" s="816"/>
      <c r="J40" s="816"/>
      <c r="K40" s="816"/>
      <c r="L40" s="816"/>
      <c r="M40" s="816"/>
      <c r="N40" s="816"/>
      <c r="O40" s="816"/>
      <c r="P40" s="817"/>
      <c r="Q40" s="818">
        <v>5492</v>
      </c>
      <c r="R40" s="819"/>
      <c r="S40" s="819"/>
      <c r="T40" s="819"/>
      <c r="U40" s="819"/>
      <c r="V40" s="819">
        <v>5683</v>
      </c>
      <c r="W40" s="819"/>
      <c r="X40" s="819"/>
      <c r="Y40" s="819"/>
      <c r="Z40" s="819"/>
      <c r="AA40" s="819">
        <v>-191</v>
      </c>
      <c r="AB40" s="819"/>
      <c r="AC40" s="819"/>
      <c r="AD40" s="819"/>
      <c r="AE40" s="820"/>
      <c r="AF40" s="821">
        <v>3417</v>
      </c>
      <c r="AG40" s="822"/>
      <c r="AH40" s="822"/>
      <c r="AI40" s="822"/>
      <c r="AJ40" s="823"/>
      <c r="AK40" s="890">
        <v>785</v>
      </c>
      <c r="AL40" s="891"/>
      <c r="AM40" s="891"/>
      <c r="AN40" s="891"/>
      <c r="AO40" s="891"/>
      <c r="AP40" s="891">
        <v>1930</v>
      </c>
      <c r="AQ40" s="891"/>
      <c r="AR40" s="891"/>
      <c r="AS40" s="891"/>
      <c r="AT40" s="891"/>
      <c r="AU40" s="891">
        <v>1289</v>
      </c>
      <c r="AV40" s="891"/>
      <c r="AW40" s="891"/>
      <c r="AX40" s="891"/>
      <c r="AY40" s="891"/>
      <c r="AZ40" s="892"/>
      <c r="BA40" s="892"/>
      <c r="BB40" s="892"/>
      <c r="BC40" s="892"/>
      <c r="BD40" s="892"/>
      <c r="BE40" s="888" t="s">
        <v>401</v>
      </c>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t="s">
        <v>411</v>
      </c>
      <c r="C41" s="816"/>
      <c r="D41" s="816"/>
      <c r="E41" s="816"/>
      <c r="F41" s="816"/>
      <c r="G41" s="816"/>
      <c r="H41" s="816"/>
      <c r="I41" s="816"/>
      <c r="J41" s="816"/>
      <c r="K41" s="816"/>
      <c r="L41" s="816"/>
      <c r="M41" s="816"/>
      <c r="N41" s="816"/>
      <c r="O41" s="816"/>
      <c r="P41" s="817"/>
      <c r="Q41" s="818">
        <v>488</v>
      </c>
      <c r="R41" s="819"/>
      <c r="S41" s="819"/>
      <c r="T41" s="819"/>
      <c r="U41" s="819"/>
      <c r="V41" s="819">
        <v>496</v>
      </c>
      <c r="W41" s="819"/>
      <c r="X41" s="819"/>
      <c r="Y41" s="819"/>
      <c r="Z41" s="819"/>
      <c r="AA41" s="819">
        <v>-8</v>
      </c>
      <c r="AB41" s="819"/>
      <c r="AC41" s="819"/>
      <c r="AD41" s="819"/>
      <c r="AE41" s="820"/>
      <c r="AF41" s="821">
        <v>8</v>
      </c>
      <c r="AG41" s="822"/>
      <c r="AH41" s="822"/>
      <c r="AI41" s="822"/>
      <c r="AJ41" s="823"/>
      <c r="AK41" s="890">
        <v>413</v>
      </c>
      <c r="AL41" s="891"/>
      <c r="AM41" s="891"/>
      <c r="AN41" s="891"/>
      <c r="AO41" s="891"/>
      <c r="AP41" s="891">
        <v>2622</v>
      </c>
      <c r="AQ41" s="891"/>
      <c r="AR41" s="891"/>
      <c r="AS41" s="891"/>
      <c r="AT41" s="891"/>
      <c r="AU41" s="891">
        <v>2454</v>
      </c>
      <c r="AV41" s="891"/>
      <c r="AW41" s="891"/>
      <c r="AX41" s="891"/>
      <c r="AY41" s="891"/>
      <c r="AZ41" s="892"/>
      <c r="BA41" s="892"/>
      <c r="BB41" s="892"/>
      <c r="BC41" s="892"/>
      <c r="BD41" s="892"/>
      <c r="BE41" s="888" t="s">
        <v>412</v>
      </c>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t="s">
        <v>413</v>
      </c>
      <c r="C42" s="816"/>
      <c r="D42" s="816"/>
      <c r="E42" s="816"/>
      <c r="F42" s="816"/>
      <c r="G42" s="816"/>
      <c r="H42" s="816"/>
      <c r="I42" s="816"/>
      <c r="J42" s="816"/>
      <c r="K42" s="816"/>
      <c r="L42" s="816"/>
      <c r="M42" s="816"/>
      <c r="N42" s="816"/>
      <c r="O42" s="816"/>
      <c r="P42" s="817"/>
      <c r="Q42" s="818">
        <v>302</v>
      </c>
      <c r="R42" s="819"/>
      <c r="S42" s="819"/>
      <c r="T42" s="819"/>
      <c r="U42" s="819"/>
      <c r="V42" s="819">
        <v>302</v>
      </c>
      <c r="W42" s="819"/>
      <c r="X42" s="819"/>
      <c r="Y42" s="819"/>
      <c r="Z42" s="819"/>
      <c r="AA42" s="819">
        <v>0</v>
      </c>
      <c r="AB42" s="819"/>
      <c r="AC42" s="819"/>
      <c r="AD42" s="819"/>
      <c r="AE42" s="820"/>
      <c r="AF42" s="821">
        <v>20</v>
      </c>
      <c r="AG42" s="822"/>
      <c r="AH42" s="822"/>
      <c r="AI42" s="822"/>
      <c r="AJ42" s="823"/>
      <c r="AK42" s="890">
        <v>0</v>
      </c>
      <c r="AL42" s="891"/>
      <c r="AM42" s="891"/>
      <c r="AN42" s="891"/>
      <c r="AO42" s="891"/>
      <c r="AP42" s="891">
        <v>0</v>
      </c>
      <c r="AQ42" s="891"/>
      <c r="AR42" s="891"/>
      <c r="AS42" s="891"/>
      <c r="AT42" s="891"/>
      <c r="AU42" s="891">
        <v>0</v>
      </c>
      <c r="AV42" s="891"/>
      <c r="AW42" s="891"/>
      <c r="AX42" s="891"/>
      <c r="AY42" s="891"/>
      <c r="AZ42" s="892"/>
      <c r="BA42" s="892"/>
      <c r="BB42" s="892"/>
      <c r="BC42" s="892"/>
      <c r="BD42" s="892"/>
      <c r="BE42" s="888" t="s">
        <v>414</v>
      </c>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t="s">
        <v>415</v>
      </c>
      <c r="C43" s="816"/>
      <c r="D43" s="816"/>
      <c r="E43" s="816"/>
      <c r="F43" s="816"/>
      <c r="G43" s="816"/>
      <c r="H43" s="816"/>
      <c r="I43" s="816"/>
      <c r="J43" s="816"/>
      <c r="K43" s="816"/>
      <c r="L43" s="816"/>
      <c r="M43" s="816"/>
      <c r="N43" s="816"/>
      <c r="O43" s="816"/>
      <c r="P43" s="817"/>
      <c r="Q43" s="818">
        <v>50</v>
      </c>
      <c r="R43" s="819"/>
      <c r="S43" s="819"/>
      <c r="T43" s="819"/>
      <c r="U43" s="819"/>
      <c r="V43" s="819">
        <v>50</v>
      </c>
      <c r="W43" s="819"/>
      <c r="X43" s="819"/>
      <c r="Y43" s="819"/>
      <c r="Z43" s="819"/>
      <c r="AA43" s="819">
        <v>0</v>
      </c>
      <c r="AB43" s="819"/>
      <c r="AC43" s="819"/>
      <c r="AD43" s="819"/>
      <c r="AE43" s="820"/>
      <c r="AF43" s="821">
        <v>419</v>
      </c>
      <c r="AG43" s="822"/>
      <c r="AH43" s="822"/>
      <c r="AI43" s="822"/>
      <c r="AJ43" s="823"/>
      <c r="AK43" s="890">
        <v>11</v>
      </c>
      <c r="AL43" s="891"/>
      <c r="AM43" s="891"/>
      <c r="AN43" s="891"/>
      <c r="AO43" s="891"/>
      <c r="AP43" s="891">
        <v>21</v>
      </c>
      <c r="AQ43" s="891"/>
      <c r="AR43" s="891"/>
      <c r="AS43" s="891"/>
      <c r="AT43" s="891"/>
      <c r="AU43" s="891">
        <v>12</v>
      </c>
      <c r="AV43" s="891"/>
      <c r="AW43" s="891"/>
      <c r="AX43" s="891"/>
      <c r="AY43" s="891"/>
      <c r="AZ43" s="892"/>
      <c r="BA43" s="892"/>
      <c r="BB43" s="892"/>
      <c r="BC43" s="892"/>
      <c r="BD43" s="892"/>
      <c r="BE43" s="888" t="s">
        <v>414</v>
      </c>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t="s">
        <v>416</v>
      </c>
      <c r="C44" s="816"/>
      <c r="D44" s="816"/>
      <c r="E44" s="816"/>
      <c r="F44" s="816"/>
      <c r="G44" s="816"/>
      <c r="H44" s="816"/>
      <c r="I44" s="816"/>
      <c r="J44" s="816"/>
      <c r="K44" s="816"/>
      <c r="L44" s="816"/>
      <c r="M44" s="816"/>
      <c r="N44" s="816"/>
      <c r="O44" s="816"/>
      <c r="P44" s="817"/>
      <c r="Q44" s="818">
        <v>206</v>
      </c>
      <c r="R44" s="819"/>
      <c r="S44" s="819"/>
      <c r="T44" s="819"/>
      <c r="U44" s="819"/>
      <c r="V44" s="819">
        <v>206</v>
      </c>
      <c r="W44" s="819"/>
      <c r="X44" s="819"/>
      <c r="Y44" s="819"/>
      <c r="Z44" s="819"/>
      <c r="AA44" s="819">
        <v>0</v>
      </c>
      <c r="AB44" s="819"/>
      <c r="AC44" s="819"/>
      <c r="AD44" s="819"/>
      <c r="AE44" s="820"/>
      <c r="AF44" s="821">
        <v>627</v>
      </c>
      <c r="AG44" s="822"/>
      <c r="AH44" s="822"/>
      <c r="AI44" s="822"/>
      <c r="AJ44" s="823"/>
      <c r="AK44" s="890">
        <v>17</v>
      </c>
      <c r="AL44" s="891"/>
      <c r="AM44" s="891"/>
      <c r="AN44" s="891"/>
      <c r="AO44" s="891"/>
      <c r="AP44" s="891">
        <v>0</v>
      </c>
      <c r="AQ44" s="891"/>
      <c r="AR44" s="891"/>
      <c r="AS44" s="891"/>
      <c r="AT44" s="891"/>
      <c r="AU44" s="891">
        <v>0</v>
      </c>
      <c r="AV44" s="891"/>
      <c r="AW44" s="891"/>
      <c r="AX44" s="891"/>
      <c r="AY44" s="891"/>
      <c r="AZ44" s="892"/>
      <c r="BA44" s="892"/>
      <c r="BB44" s="892"/>
      <c r="BC44" s="892"/>
      <c r="BD44" s="892"/>
      <c r="BE44" s="888" t="s">
        <v>412</v>
      </c>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418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25024</v>
      </c>
      <c r="AG63" s="902"/>
      <c r="AH63" s="902"/>
      <c r="AI63" s="902"/>
      <c r="AJ63" s="903"/>
      <c r="AK63" s="904"/>
      <c r="AL63" s="899"/>
      <c r="AM63" s="899"/>
      <c r="AN63" s="899"/>
      <c r="AO63" s="899"/>
      <c r="AP63" s="902">
        <v>165093</v>
      </c>
      <c r="AQ63" s="902"/>
      <c r="AR63" s="902"/>
      <c r="AS63" s="902"/>
      <c r="AT63" s="902"/>
      <c r="AU63" s="902">
        <v>75813</v>
      </c>
      <c r="AV63" s="902"/>
      <c r="AW63" s="902"/>
      <c r="AX63" s="902"/>
      <c r="AY63" s="902"/>
      <c r="AZ63" s="906"/>
      <c r="BA63" s="906"/>
      <c r="BB63" s="906"/>
      <c r="BC63" s="906"/>
      <c r="BD63" s="906"/>
      <c r="BE63" s="907"/>
      <c r="BF63" s="907"/>
      <c r="BG63" s="907"/>
      <c r="BH63" s="907"/>
      <c r="BI63" s="908"/>
      <c r="BJ63" s="909" t="s">
        <v>384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420</v>
      </c>
      <c r="B66" s="801"/>
      <c r="C66" s="801"/>
      <c r="D66" s="801"/>
      <c r="E66" s="801"/>
      <c r="F66" s="801"/>
      <c r="G66" s="801"/>
      <c r="H66" s="801"/>
      <c r="I66" s="801"/>
      <c r="J66" s="801"/>
      <c r="K66" s="801"/>
      <c r="L66" s="801"/>
      <c r="M66" s="801"/>
      <c r="N66" s="801"/>
      <c r="O66" s="801"/>
      <c r="P66" s="802"/>
      <c r="Q66" s="777" t="s">
        <v>387</v>
      </c>
      <c r="R66" s="778"/>
      <c r="S66" s="778"/>
      <c r="T66" s="778"/>
      <c r="U66" s="779"/>
      <c r="V66" s="777" t="s">
        <v>421</v>
      </c>
      <c r="W66" s="778"/>
      <c r="X66" s="778"/>
      <c r="Y66" s="778"/>
      <c r="Z66" s="779"/>
      <c r="AA66" s="777" t="s">
        <v>389</v>
      </c>
      <c r="AB66" s="778"/>
      <c r="AC66" s="778"/>
      <c r="AD66" s="778"/>
      <c r="AE66" s="779"/>
      <c r="AF66" s="912" t="s">
        <v>422</v>
      </c>
      <c r="AG66" s="873"/>
      <c r="AH66" s="873"/>
      <c r="AI66" s="873"/>
      <c r="AJ66" s="913"/>
      <c r="AK66" s="777" t="s">
        <v>391</v>
      </c>
      <c r="AL66" s="801"/>
      <c r="AM66" s="801"/>
      <c r="AN66" s="801"/>
      <c r="AO66" s="802"/>
      <c r="AP66" s="777" t="s">
        <v>423</v>
      </c>
      <c r="AQ66" s="778"/>
      <c r="AR66" s="778"/>
      <c r="AS66" s="778"/>
      <c r="AT66" s="779"/>
      <c r="AU66" s="777" t="s">
        <v>424</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582</v>
      </c>
      <c r="C68" s="930"/>
      <c r="D68" s="930"/>
      <c r="E68" s="930"/>
      <c r="F68" s="930"/>
      <c r="G68" s="930"/>
      <c r="H68" s="930"/>
      <c r="I68" s="930"/>
      <c r="J68" s="930"/>
      <c r="K68" s="930"/>
      <c r="L68" s="930"/>
      <c r="M68" s="930"/>
      <c r="N68" s="930"/>
      <c r="O68" s="930"/>
      <c r="P68" s="931"/>
      <c r="Q68" s="932">
        <v>477</v>
      </c>
      <c r="R68" s="926"/>
      <c r="S68" s="926"/>
      <c r="T68" s="926"/>
      <c r="U68" s="926"/>
      <c r="V68" s="926">
        <v>466</v>
      </c>
      <c r="W68" s="926"/>
      <c r="X68" s="926"/>
      <c r="Y68" s="926"/>
      <c r="Z68" s="926"/>
      <c r="AA68" s="926">
        <v>11</v>
      </c>
      <c r="AB68" s="926"/>
      <c r="AC68" s="926"/>
      <c r="AD68" s="926"/>
      <c r="AE68" s="926"/>
      <c r="AF68" s="926">
        <v>11</v>
      </c>
      <c r="AG68" s="926"/>
      <c r="AH68" s="926"/>
      <c r="AI68" s="926"/>
      <c r="AJ68" s="926"/>
      <c r="AK68" s="926">
        <v>0</v>
      </c>
      <c r="AL68" s="926"/>
      <c r="AM68" s="926"/>
      <c r="AN68" s="926"/>
      <c r="AO68" s="926"/>
      <c r="AP68" s="926">
        <v>0</v>
      </c>
      <c r="AQ68" s="926"/>
      <c r="AR68" s="926"/>
      <c r="AS68" s="926"/>
      <c r="AT68" s="926"/>
      <c r="AU68" s="926">
        <v>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583</v>
      </c>
      <c r="C69" s="934"/>
      <c r="D69" s="934"/>
      <c r="E69" s="934"/>
      <c r="F69" s="934"/>
      <c r="G69" s="934"/>
      <c r="H69" s="934"/>
      <c r="I69" s="934"/>
      <c r="J69" s="934"/>
      <c r="K69" s="934"/>
      <c r="L69" s="934"/>
      <c r="M69" s="934"/>
      <c r="N69" s="934"/>
      <c r="O69" s="934"/>
      <c r="P69" s="935"/>
      <c r="Q69" s="936">
        <v>155051</v>
      </c>
      <c r="R69" s="891"/>
      <c r="S69" s="891"/>
      <c r="T69" s="891"/>
      <c r="U69" s="891"/>
      <c r="V69" s="891">
        <v>151918</v>
      </c>
      <c r="W69" s="891"/>
      <c r="X69" s="891"/>
      <c r="Y69" s="891"/>
      <c r="Z69" s="891"/>
      <c r="AA69" s="891">
        <v>3133</v>
      </c>
      <c r="AB69" s="891"/>
      <c r="AC69" s="891"/>
      <c r="AD69" s="891"/>
      <c r="AE69" s="891"/>
      <c r="AF69" s="891">
        <v>3133</v>
      </c>
      <c r="AG69" s="891"/>
      <c r="AH69" s="891"/>
      <c r="AI69" s="891"/>
      <c r="AJ69" s="891"/>
      <c r="AK69" s="891">
        <v>302</v>
      </c>
      <c r="AL69" s="891"/>
      <c r="AM69" s="891"/>
      <c r="AN69" s="891"/>
      <c r="AO69" s="891"/>
      <c r="AP69" s="891">
        <v>0</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584</v>
      </c>
      <c r="C70" s="934"/>
      <c r="D70" s="934"/>
      <c r="E70" s="934"/>
      <c r="F70" s="934"/>
      <c r="G70" s="934"/>
      <c r="H70" s="934"/>
      <c r="I70" s="934"/>
      <c r="J70" s="934"/>
      <c r="K70" s="934"/>
      <c r="L70" s="934"/>
      <c r="M70" s="934"/>
      <c r="N70" s="934"/>
      <c r="O70" s="934"/>
      <c r="P70" s="935"/>
      <c r="Q70" s="936">
        <v>7</v>
      </c>
      <c r="R70" s="891"/>
      <c r="S70" s="891"/>
      <c r="T70" s="891"/>
      <c r="U70" s="891"/>
      <c r="V70" s="891">
        <v>2</v>
      </c>
      <c r="W70" s="891"/>
      <c r="X70" s="891"/>
      <c r="Y70" s="891"/>
      <c r="Z70" s="891"/>
      <c r="AA70" s="891">
        <v>5</v>
      </c>
      <c r="AB70" s="891"/>
      <c r="AC70" s="891"/>
      <c r="AD70" s="891"/>
      <c r="AE70" s="891"/>
      <c r="AF70" s="891">
        <v>5</v>
      </c>
      <c r="AG70" s="891"/>
      <c r="AH70" s="891"/>
      <c r="AI70" s="891"/>
      <c r="AJ70" s="891"/>
      <c r="AK70" s="891">
        <v>0</v>
      </c>
      <c r="AL70" s="891"/>
      <c r="AM70" s="891"/>
      <c r="AN70" s="891"/>
      <c r="AO70" s="891"/>
      <c r="AP70" s="891">
        <v>0</v>
      </c>
      <c r="AQ70" s="891"/>
      <c r="AR70" s="891"/>
      <c r="AS70" s="891"/>
      <c r="AT70" s="891"/>
      <c r="AU70" s="891">
        <v>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425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3149</v>
      </c>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426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3736</v>
      </c>
      <c r="CS102" s="910"/>
      <c r="CT102" s="910"/>
      <c r="CU102" s="910"/>
      <c r="CV102" s="953"/>
      <c r="CW102" s="952">
        <v>1448</v>
      </c>
      <c r="CX102" s="910"/>
      <c r="CY102" s="910"/>
      <c r="CZ102" s="910"/>
      <c r="DA102" s="953"/>
      <c r="DB102" s="952">
        <v>24</v>
      </c>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431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433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434</v>
      </c>
      <c r="AB109" s="955"/>
      <c r="AC109" s="955"/>
      <c r="AD109" s="955"/>
      <c r="AE109" s="956"/>
      <c r="AF109" s="954" t="s">
        <v>298</v>
      </c>
      <c r="AG109" s="955"/>
      <c r="AH109" s="955"/>
      <c r="AI109" s="955"/>
      <c r="AJ109" s="956"/>
      <c r="AK109" s="954" t="s">
        <v>297</v>
      </c>
      <c r="AL109" s="955"/>
      <c r="AM109" s="955"/>
      <c r="AN109" s="955"/>
      <c r="AO109" s="956"/>
      <c r="AP109" s="954" t="s">
        <v>435</v>
      </c>
      <c r="AQ109" s="955"/>
      <c r="AR109" s="955"/>
      <c r="AS109" s="955"/>
      <c r="AT109" s="957"/>
      <c r="AU109" s="974" t="s">
        <v>433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434</v>
      </c>
      <c r="BR109" s="955"/>
      <c r="BS109" s="955"/>
      <c r="BT109" s="955"/>
      <c r="BU109" s="956"/>
      <c r="BV109" s="954" t="s">
        <v>298</v>
      </c>
      <c r="BW109" s="955"/>
      <c r="BX109" s="955"/>
      <c r="BY109" s="955"/>
      <c r="BZ109" s="956"/>
      <c r="CA109" s="954" t="s">
        <v>297</v>
      </c>
      <c r="CB109" s="955"/>
      <c r="CC109" s="955"/>
      <c r="CD109" s="955"/>
      <c r="CE109" s="956"/>
      <c r="CF109" s="975" t="s">
        <v>435</v>
      </c>
      <c r="CG109" s="975"/>
      <c r="CH109" s="975"/>
      <c r="CI109" s="975"/>
      <c r="CJ109" s="975"/>
      <c r="CK109" s="954" t="s">
        <v>436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434</v>
      </c>
      <c r="DH109" s="955"/>
      <c r="DI109" s="955"/>
      <c r="DJ109" s="955"/>
      <c r="DK109" s="956"/>
      <c r="DL109" s="954" t="s">
        <v>298</v>
      </c>
      <c r="DM109" s="955"/>
      <c r="DN109" s="955"/>
      <c r="DO109" s="955"/>
      <c r="DP109" s="956"/>
      <c r="DQ109" s="954" t="s">
        <v>297</v>
      </c>
      <c r="DR109" s="955"/>
      <c r="DS109" s="955"/>
      <c r="DT109" s="955"/>
      <c r="DU109" s="956"/>
      <c r="DV109" s="954" t="s">
        <v>435</v>
      </c>
      <c r="DW109" s="955"/>
      <c r="DX109" s="955"/>
      <c r="DY109" s="955"/>
      <c r="DZ109" s="957"/>
    </row>
    <row r="110" spans="1:131" s="226" customFormat="1" ht="26.25" customHeight="1" x14ac:dyDescent="0.15">
      <c r="A110" s="958" t="s">
        <v>437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25464647</v>
      </c>
      <c r="AB110" s="962"/>
      <c r="AC110" s="962"/>
      <c r="AD110" s="962"/>
      <c r="AE110" s="963"/>
      <c r="AF110" s="964">
        <v>25998911</v>
      </c>
      <c r="AG110" s="962"/>
      <c r="AH110" s="962"/>
      <c r="AI110" s="962"/>
      <c r="AJ110" s="963"/>
      <c r="AK110" s="964">
        <v>24656260</v>
      </c>
      <c r="AL110" s="962"/>
      <c r="AM110" s="962"/>
      <c r="AN110" s="962"/>
      <c r="AO110" s="963"/>
      <c r="AP110" s="965">
        <v>29.5</v>
      </c>
      <c r="AQ110" s="966"/>
      <c r="AR110" s="966"/>
      <c r="AS110" s="966"/>
      <c r="AT110" s="967"/>
      <c r="AU110" s="968" t="s">
        <v>66</v>
      </c>
      <c r="AV110" s="969"/>
      <c r="AW110" s="969"/>
      <c r="AX110" s="969"/>
      <c r="AY110" s="969"/>
      <c r="AZ110" s="1010" t="s">
        <v>438</v>
      </c>
      <c r="BA110" s="959"/>
      <c r="BB110" s="959"/>
      <c r="BC110" s="959"/>
      <c r="BD110" s="959"/>
      <c r="BE110" s="959"/>
      <c r="BF110" s="959"/>
      <c r="BG110" s="959"/>
      <c r="BH110" s="959"/>
      <c r="BI110" s="959"/>
      <c r="BJ110" s="959"/>
      <c r="BK110" s="959"/>
      <c r="BL110" s="959"/>
      <c r="BM110" s="959"/>
      <c r="BN110" s="959"/>
      <c r="BO110" s="959"/>
      <c r="BP110" s="960"/>
      <c r="BQ110" s="996">
        <v>227452113</v>
      </c>
      <c r="BR110" s="997"/>
      <c r="BS110" s="997"/>
      <c r="BT110" s="997"/>
      <c r="BU110" s="997"/>
      <c r="BV110" s="997">
        <v>221882337</v>
      </c>
      <c r="BW110" s="997"/>
      <c r="BX110" s="997"/>
      <c r="BY110" s="997"/>
      <c r="BZ110" s="997"/>
      <c r="CA110" s="997">
        <v>215790705</v>
      </c>
      <c r="CB110" s="997"/>
      <c r="CC110" s="997"/>
      <c r="CD110" s="997"/>
      <c r="CE110" s="997"/>
      <c r="CF110" s="1011">
        <v>258</v>
      </c>
      <c r="CG110" s="1012"/>
      <c r="CH110" s="1012"/>
      <c r="CI110" s="1012"/>
      <c r="CJ110" s="1012"/>
      <c r="CK110" s="1013" t="s">
        <v>439</v>
      </c>
      <c r="CL110" s="1014"/>
      <c r="CM110" s="993" t="s">
        <v>440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441</v>
      </c>
      <c r="DH110" s="997"/>
      <c r="DI110" s="997"/>
      <c r="DJ110" s="997"/>
      <c r="DK110" s="997"/>
      <c r="DL110" s="997" t="s">
        <v>442</v>
      </c>
      <c r="DM110" s="997"/>
      <c r="DN110" s="997"/>
      <c r="DO110" s="997"/>
      <c r="DP110" s="997"/>
      <c r="DQ110" s="997" t="s">
        <v>441</v>
      </c>
      <c r="DR110" s="997"/>
      <c r="DS110" s="997"/>
      <c r="DT110" s="997"/>
      <c r="DU110" s="997"/>
      <c r="DV110" s="998" t="s">
        <v>443</v>
      </c>
      <c r="DW110" s="998"/>
      <c r="DX110" s="998"/>
      <c r="DY110" s="998"/>
      <c r="DZ110" s="999"/>
    </row>
    <row r="111" spans="1:131" s="226" customFormat="1" ht="26.25" customHeight="1" x14ac:dyDescent="0.15">
      <c r="A111" s="1000" t="s">
        <v>444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442</v>
      </c>
      <c r="AB111" s="1004"/>
      <c r="AC111" s="1004"/>
      <c r="AD111" s="1004"/>
      <c r="AE111" s="1005"/>
      <c r="AF111" s="1006" t="s">
        <v>445</v>
      </c>
      <c r="AG111" s="1004"/>
      <c r="AH111" s="1004"/>
      <c r="AI111" s="1004"/>
      <c r="AJ111" s="1005"/>
      <c r="AK111" s="1006" t="s">
        <v>442</v>
      </c>
      <c r="AL111" s="1004"/>
      <c r="AM111" s="1004"/>
      <c r="AN111" s="1004"/>
      <c r="AO111" s="1005"/>
      <c r="AP111" s="1007" t="s">
        <v>384</v>
      </c>
      <c r="AQ111" s="1008"/>
      <c r="AR111" s="1008"/>
      <c r="AS111" s="1008"/>
      <c r="AT111" s="1009"/>
      <c r="AU111" s="970"/>
      <c r="AV111" s="971"/>
      <c r="AW111" s="971"/>
      <c r="AX111" s="971"/>
      <c r="AY111" s="971"/>
      <c r="AZ111" s="1019" t="s">
        <v>446</v>
      </c>
      <c r="BA111" s="1020"/>
      <c r="BB111" s="1020"/>
      <c r="BC111" s="1020"/>
      <c r="BD111" s="1020"/>
      <c r="BE111" s="1020"/>
      <c r="BF111" s="1020"/>
      <c r="BG111" s="1020"/>
      <c r="BH111" s="1020"/>
      <c r="BI111" s="1020"/>
      <c r="BJ111" s="1020"/>
      <c r="BK111" s="1020"/>
      <c r="BL111" s="1020"/>
      <c r="BM111" s="1020"/>
      <c r="BN111" s="1020"/>
      <c r="BO111" s="1020"/>
      <c r="BP111" s="1021"/>
      <c r="BQ111" s="989">
        <v>980000</v>
      </c>
      <c r="BR111" s="990"/>
      <c r="BS111" s="990"/>
      <c r="BT111" s="990"/>
      <c r="BU111" s="990"/>
      <c r="BV111" s="990">
        <v>880000</v>
      </c>
      <c r="BW111" s="990"/>
      <c r="BX111" s="990"/>
      <c r="BY111" s="990"/>
      <c r="BZ111" s="990"/>
      <c r="CA111" s="990">
        <v>1915500</v>
      </c>
      <c r="CB111" s="990"/>
      <c r="CC111" s="990"/>
      <c r="CD111" s="990"/>
      <c r="CE111" s="990"/>
      <c r="CF111" s="984">
        <v>2.2999999999999998</v>
      </c>
      <c r="CG111" s="985"/>
      <c r="CH111" s="985"/>
      <c r="CI111" s="985"/>
      <c r="CJ111" s="985"/>
      <c r="CK111" s="1015"/>
      <c r="CL111" s="1016"/>
      <c r="CM111" s="986" t="s">
        <v>447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442</v>
      </c>
      <c r="DH111" s="990"/>
      <c r="DI111" s="990"/>
      <c r="DJ111" s="990"/>
      <c r="DK111" s="990"/>
      <c r="DL111" s="990" t="s">
        <v>441</v>
      </c>
      <c r="DM111" s="990"/>
      <c r="DN111" s="990"/>
      <c r="DO111" s="990"/>
      <c r="DP111" s="990"/>
      <c r="DQ111" s="990" t="s">
        <v>448</v>
      </c>
      <c r="DR111" s="990"/>
      <c r="DS111" s="990"/>
      <c r="DT111" s="990"/>
      <c r="DU111" s="990"/>
      <c r="DV111" s="991" t="s">
        <v>445</v>
      </c>
      <c r="DW111" s="991"/>
      <c r="DX111" s="991"/>
      <c r="DY111" s="991"/>
      <c r="DZ111" s="992"/>
    </row>
    <row r="112" spans="1:131" s="226" customFormat="1" ht="26.25" customHeight="1" x14ac:dyDescent="0.15">
      <c r="A112" s="1022" t="s">
        <v>449</v>
      </c>
      <c r="B112" s="1023"/>
      <c r="C112" s="1020" t="s">
        <v>450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442</v>
      </c>
      <c r="AB112" s="1029"/>
      <c r="AC112" s="1029"/>
      <c r="AD112" s="1029"/>
      <c r="AE112" s="1030"/>
      <c r="AF112" s="1031" t="s">
        <v>379</v>
      </c>
      <c r="AG112" s="1029"/>
      <c r="AH112" s="1029"/>
      <c r="AI112" s="1029"/>
      <c r="AJ112" s="1030"/>
      <c r="AK112" s="1031" t="s">
        <v>384</v>
      </c>
      <c r="AL112" s="1029"/>
      <c r="AM112" s="1029"/>
      <c r="AN112" s="1029"/>
      <c r="AO112" s="1030"/>
      <c r="AP112" s="1032" t="s">
        <v>384</v>
      </c>
      <c r="AQ112" s="1033"/>
      <c r="AR112" s="1033"/>
      <c r="AS112" s="1033"/>
      <c r="AT112" s="1034"/>
      <c r="AU112" s="970"/>
      <c r="AV112" s="971"/>
      <c r="AW112" s="971"/>
      <c r="AX112" s="971"/>
      <c r="AY112" s="971"/>
      <c r="AZ112" s="1019" t="s">
        <v>451</v>
      </c>
      <c r="BA112" s="1020"/>
      <c r="BB112" s="1020"/>
      <c r="BC112" s="1020"/>
      <c r="BD112" s="1020"/>
      <c r="BE112" s="1020"/>
      <c r="BF112" s="1020"/>
      <c r="BG112" s="1020"/>
      <c r="BH112" s="1020"/>
      <c r="BI112" s="1020"/>
      <c r="BJ112" s="1020"/>
      <c r="BK112" s="1020"/>
      <c r="BL112" s="1020"/>
      <c r="BM112" s="1020"/>
      <c r="BN112" s="1020"/>
      <c r="BO112" s="1020"/>
      <c r="BP112" s="1021"/>
      <c r="BQ112" s="989">
        <v>82606124</v>
      </c>
      <c r="BR112" s="990"/>
      <c r="BS112" s="990"/>
      <c r="BT112" s="990"/>
      <c r="BU112" s="990"/>
      <c r="BV112" s="990">
        <v>78865340</v>
      </c>
      <c r="BW112" s="990"/>
      <c r="BX112" s="990"/>
      <c r="BY112" s="990"/>
      <c r="BZ112" s="990"/>
      <c r="CA112" s="990">
        <v>75980222</v>
      </c>
      <c r="CB112" s="990"/>
      <c r="CC112" s="990"/>
      <c r="CD112" s="990"/>
      <c r="CE112" s="990"/>
      <c r="CF112" s="984">
        <v>90.9</v>
      </c>
      <c r="CG112" s="985"/>
      <c r="CH112" s="985"/>
      <c r="CI112" s="985"/>
      <c r="CJ112" s="985"/>
      <c r="CK112" s="1015"/>
      <c r="CL112" s="1016"/>
      <c r="CM112" s="986" t="s">
        <v>452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384</v>
      </c>
      <c r="DH112" s="990"/>
      <c r="DI112" s="990"/>
      <c r="DJ112" s="990"/>
      <c r="DK112" s="990"/>
      <c r="DL112" s="990" t="s">
        <v>384</v>
      </c>
      <c r="DM112" s="990"/>
      <c r="DN112" s="990"/>
      <c r="DO112" s="990"/>
      <c r="DP112" s="990"/>
      <c r="DQ112" s="990" t="s">
        <v>442</v>
      </c>
      <c r="DR112" s="990"/>
      <c r="DS112" s="990"/>
      <c r="DT112" s="990"/>
      <c r="DU112" s="990"/>
      <c r="DV112" s="991" t="s">
        <v>384</v>
      </c>
      <c r="DW112" s="991"/>
      <c r="DX112" s="991"/>
      <c r="DY112" s="991"/>
      <c r="DZ112" s="992"/>
    </row>
    <row r="113" spans="1:130" s="226" customFormat="1" ht="26.25" customHeight="1" x14ac:dyDescent="0.15">
      <c r="A113" s="1024"/>
      <c r="B113" s="1025"/>
      <c r="C113" s="1020" t="s">
        <v>453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6343698</v>
      </c>
      <c r="AB113" s="1004"/>
      <c r="AC113" s="1004"/>
      <c r="AD113" s="1004"/>
      <c r="AE113" s="1005"/>
      <c r="AF113" s="1006">
        <v>6231633</v>
      </c>
      <c r="AG113" s="1004"/>
      <c r="AH113" s="1004"/>
      <c r="AI113" s="1004"/>
      <c r="AJ113" s="1005"/>
      <c r="AK113" s="1006">
        <v>5840701</v>
      </c>
      <c r="AL113" s="1004"/>
      <c r="AM113" s="1004"/>
      <c r="AN113" s="1004"/>
      <c r="AO113" s="1005"/>
      <c r="AP113" s="1007">
        <v>7</v>
      </c>
      <c r="AQ113" s="1008"/>
      <c r="AR113" s="1008"/>
      <c r="AS113" s="1008"/>
      <c r="AT113" s="1009"/>
      <c r="AU113" s="970"/>
      <c r="AV113" s="971"/>
      <c r="AW113" s="971"/>
      <c r="AX113" s="971"/>
      <c r="AY113" s="971"/>
      <c r="AZ113" s="1019" t="s">
        <v>454</v>
      </c>
      <c r="BA113" s="1020"/>
      <c r="BB113" s="1020"/>
      <c r="BC113" s="1020"/>
      <c r="BD113" s="1020"/>
      <c r="BE113" s="1020"/>
      <c r="BF113" s="1020"/>
      <c r="BG113" s="1020"/>
      <c r="BH113" s="1020"/>
      <c r="BI113" s="1020"/>
      <c r="BJ113" s="1020"/>
      <c r="BK113" s="1020"/>
      <c r="BL113" s="1020"/>
      <c r="BM113" s="1020"/>
      <c r="BN113" s="1020"/>
      <c r="BO113" s="1020"/>
      <c r="BP113" s="1021"/>
      <c r="BQ113" s="989" t="s">
        <v>445</v>
      </c>
      <c r="BR113" s="990"/>
      <c r="BS113" s="990"/>
      <c r="BT113" s="990"/>
      <c r="BU113" s="990"/>
      <c r="BV113" s="990" t="s">
        <v>441</v>
      </c>
      <c r="BW113" s="990"/>
      <c r="BX113" s="990"/>
      <c r="BY113" s="990"/>
      <c r="BZ113" s="990"/>
      <c r="CA113" s="990" t="s">
        <v>455</v>
      </c>
      <c r="CB113" s="990"/>
      <c r="CC113" s="990"/>
      <c r="CD113" s="990"/>
      <c r="CE113" s="990"/>
      <c r="CF113" s="984" t="s">
        <v>384</v>
      </c>
      <c r="CG113" s="985"/>
      <c r="CH113" s="985"/>
      <c r="CI113" s="985"/>
      <c r="CJ113" s="985"/>
      <c r="CK113" s="1015"/>
      <c r="CL113" s="1016"/>
      <c r="CM113" s="986" t="s">
        <v>456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448</v>
      </c>
      <c r="DH113" s="1029"/>
      <c r="DI113" s="1029"/>
      <c r="DJ113" s="1029"/>
      <c r="DK113" s="1030"/>
      <c r="DL113" s="1031" t="s">
        <v>384</v>
      </c>
      <c r="DM113" s="1029"/>
      <c r="DN113" s="1029"/>
      <c r="DO113" s="1029"/>
      <c r="DP113" s="1030"/>
      <c r="DQ113" s="1031" t="s">
        <v>442</v>
      </c>
      <c r="DR113" s="1029"/>
      <c r="DS113" s="1029"/>
      <c r="DT113" s="1029"/>
      <c r="DU113" s="1030"/>
      <c r="DV113" s="1032" t="s">
        <v>442</v>
      </c>
      <c r="DW113" s="1033"/>
      <c r="DX113" s="1033"/>
      <c r="DY113" s="1033"/>
      <c r="DZ113" s="1034"/>
    </row>
    <row r="114" spans="1:130" s="226" customFormat="1" ht="26.25" customHeight="1" x14ac:dyDescent="0.15">
      <c r="A114" s="1024"/>
      <c r="B114" s="1025"/>
      <c r="C114" s="1020" t="s">
        <v>457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384</v>
      </c>
      <c r="AB114" s="1029"/>
      <c r="AC114" s="1029"/>
      <c r="AD114" s="1029"/>
      <c r="AE114" s="1030"/>
      <c r="AF114" s="1031" t="s">
        <v>442</v>
      </c>
      <c r="AG114" s="1029"/>
      <c r="AH114" s="1029"/>
      <c r="AI114" s="1029"/>
      <c r="AJ114" s="1030"/>
      <c r="AK114" s="1031" t="s">
        <v>442</v>
      </c>
      <c r="AL114" s="1029"/>
      <c r="AM114" s="1029"/>
      <c r="AN114" s="1029"/>
      <c r="AO114" s="1030"/>
      <c r="AP114" s="1032" t="s">
        <v>379</v>
      </c>
      <c r="AQ114" s="1033"/>
      <c r="AR114" s="1033"/>
      <c r="AS114" s="1033"/>
      <c r="AT114" s="1034"/>
      <c r="AU114" s="970"/>
      <c r="AV114" s="971"/>
      <c r="AW114" s="971"/>
      <c r="AX114" s="971"/>
      <c r="AY114" s="971"/>
      <c r="AZ114" s="1019" t="s">
        <v>458</v>
      </c>
      <c r="BA114" s="1020"/>
      <c r="BB114" s="1020"/>
      <c r="BC114" s="1020"/>
      <c r="BD114" s="1020"/>
      <c r="BE114" s="1020"/>
      <c r="BF114" s="1020"/>
      <c r="BG114" s="1020"/>
      <c r="BH114" s="1020"/>
      <c r="BI114" s="1020"/>
      <c r="BJ114" s="1020"/>
      <c r="BK114" s="1020"/>
      <c r="BL114" s="1020"/>
      <c r="BM114" s="1020"/>
      <c r="BN114" s="1020"/>
      <c r="BO114" s="1020"/>
      <c r="BP114" s="1021"/>
      <c r="BQ114" s="989">
        <v>17054222</v>
      </c>
      <c r="BR114" s="990"/>
      <c r="BS114" s="990"/>
      <c r="BT114" s="990"/>
      <c r="BU114" s="990"/>
      <c r="BV114" s="990">
        <v>16791070</v>
      </c>
      <c r="BW114" s="990"/>
      <c r="BX114" s="990"/>
      <c r="BY114" s="990"/>
      <c r="BZ114" s="990"/>
      <c r="CA114" s="990">
        <v>16201338</v>
      </c>
      <c r="CB114" s="990"/>
      <c r="CC114" s="990"/>
      <c r="CD114" s="990"/>
      <c r="CE114" s="990"/>
      <c r="CF114" s="984">
        <v>19.399999999999999</v>
      </c>
      <c r="CG114" s="985"/>
      <c r="CH114" s="985"/>
      <c r="CI114" s="985"/>
      <c r="CJ114" s="985"/>
      <c r="CK114" s="1015"/>
      <c r="CL114" s="1016"/>
      <c r="CM114" s="986" t="s">
        <v>459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443</v>
      </c>
      <c r="DH114" s="1029"/>
      <c r="DI114" s="1029"/>
      <c r="DJ114" s="1029"/>
      <c r="DK114" s="1030"/>
      <c r="DL114" s="1031" t="s">
        <v>445</v>
      </c>
      <c r="DM114" s="1029"/>
      <c r="DN114" s="1029"/>
      <c r="DO114" s="1029"/>
      <c r="DP114" s="1030"/>
      <c r="DQ114" s="1031" t="s">
        <v>379</v>
      </c>
      <c r="DR114" s="1029"/>
      <c r="DS114" s="1029"/>
      <c r="DT114" s="1029"/>
      <c r="DU114" s="1030"/>
      <c r="DV114" s="1032" t="s">
        <v>445</v>
      </c>
      <c r="DW114" s="1033"/>
      <c r="DX114" s="1033"/>
      <c r="DY114" s="1033"/>
      <c r="DZ114" s="1034"/>
    </row>
    <row r="115" spans="1:130" s="226" customFormat="1" ht="26.25" customHeight="1" x14ac:dyDescent="0.15">
      <c r="A115" s="1024"/>
      <c r="B115" s="1025"/>
      <c r="C115" s="1020" t="s">
        <v>460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6301</v>
      </c>
      <c r="AB115" s="1004"/>
      <c r="AC115" s="1004"/>
      <c r="AD115" s="1004"/>
      <c r="AE115" s="1005"/>
      <c r="AF115" s="1006" t="s">
        <v>442</v>
      </c>
      <c r="AG115" s="1004"/>
      <c r="AH115" s="1004"/>
      <c r="AI115" s="1004"/>
      <c r="AJ115" s="1005"/>
      <c r="AK115" s="1006" t="s">
        <v>442</v>
      </c>
      <c r="AL115" s="1004"/>
      <c r="AM115" s="1004"/>
      <c r="AN115" s="1004"/>
      <c r="AO115" s="1005"/>
      <c r="AP115" s="1007" t="s">
        <v>443</v>
      </c>
      <c r="AQ115" s="1008"/>
      <c r="AR115" s="1008"/>
      <c r="AS115" s="1008"/>
      <c r="AT115" s="1009"/>
      <c r="AU115" s="970"/>
      <c r="AV115" s="971"/>
      <c r="AW115" s="971"/>
      <c r="AX115" s="971"/>
      <c r="AY115" s="971"/>
      <c r="AZ115" s="1019" t="s">
        <v>461</v>
      </c>
      <c r="BA115" s="1020"/>
      <c r="BB115" s="1020"/>
      <c r="BC115" s="1020"/>
      <c r="BD115" s="1020"/>
      <c r="BE115" s="1020"/>
      <c r="BF115" s="1020"/>
      <c r="BG115" s="1020"/>
      <c r="BH115" s="1020"/>
      <c r="BI115" s="1020"/>
      <c r="BJ115" s="1020"/>
      <c r="BK115" s="1020"/>
      <c r="BL115" s="1020"/>
      <c r="BM115" s="1020"/>
      <c r="BN115" s="1020"/>
      <c r="BO115" s="1020"/>
      <c r="BP115" s="1021"/>
      <c r="BQ115" s="989" t="s">
        <v>443</v>
      </c>
      <c r="BR115" s="990"/>
      <c r="BS115" s="990"/>
      <c r="BT115" s="990"/>
      <c r="BU115" s="990"/>
      <c r="BV115" s="990" t="s">
        <v>379</v>
      </c>
      <c r="BW115" s="990"/>
      <c r="BX115" s="990"/>
      <c r="BY115" s="990"/>
      <c r="BZ115" s="990"/>
      <c r="CA115" s="990" t="s">
        <v>445</v>
      </c>
      <c r="CB115" s="990"/>
      <c r="CC115" s="990"/>
      <c r="CD115" s="990"/>
      <c r="CE115" s="990"/>
      <c r="CF115" s="984" t="s">
        <v>384</v>
      </c>
      <c r="CG115" s="985"/>
      <c r="CH115" s="985"/>
      <c r="CI115" s="985"/>
      <c r="CJ115" s="985"/>
      <c r="CK115" s="1015"/>
      <c r="CL115" s="1016"/>
      <c r="CM115" s="1019" t="s">
        <v>462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442</v>
      </c>
      <c r="DH115" s="1029"/>
      <c r="DI115" s="1029"/>
      <c r="DJ115" s="1029"/>
      <c r="DK115" s="1030"/>
      <c r="DL115" s="1031" t="s">
        <v>443</v>
      </c>
      <c r="DM115" s="1029"/>
      <c r="DN115" s="1029"/>
      <c r="DO115" s="1029"/>
      <c r="DP115" s="1030"/>
      <c r="DQ115" s="1031" t="s">
        <v>442</v>
      </c>
      <c r="DR115" s="1029"/>
      <c r="DS115" s="1029"/>
      <c r="DT115" s="1029"/>
      <c r="DU115" s="1030"/>
      <c r="DV115" s="1032" t="s">
        <v>463</v>
      </c>
      <c r="DW115" s="1033"/>
      <c r="DX115" s="1033"/>
      <c r="DY115" s="1033"/>
      <c r="DZ115" s="1034"/>
    </row>
    <row r="116" spans="1:130" s="226" customFormat="1" ht="26.25" customHeight="1" x14ac:dyDescent="0.15">
      <c r="A116" s="1026"/>
      <c r="B116" s="1027"/>
      <c r="C116" s="1035" t="s">
        <v>464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148</v>
      </c>
      <c r="AB116" s="1029"/>
      <c r="AC116" s="1029"/>
      <c r="AD116" s="1029"/>
      <c r="AE116" s="1030"/>
      <c r="AF116" s="1031">
        <v>208</v>
      </c>
      <c r="AG116" s="1029"/>
      <c r="AH116" s="1029"/>
      <c r="AI116" s="1029"/>
      <c r="AJ116" s="1030"/>
      <c r="AK116" s="1031">
        <v>62</v>
      </c>
      <c r="AL116" s="1029"/>
      <c r="AM116" s="1029"/>
      <c r="AN116" s="1029"/>
      <c r="AO116" s="1030"/>
      <c r="AP116" s="1032">
        <v>0</v>
      </c>
      <c r="AQ116" s="1033"/>
      <c r="AR116" s="1033"/>
      <c r="AS116" s="1033"/>
      <c r="AT116" s="1034"/>
      <c r="AU116" s="970"/>
      <c r="AV116" s="971"/>
      <c r="AW116" s="971"/>
      <c r="AX116" s="971"/>
      <c r="AY116" s="971"/>
      <c r="AZ116" s="1037" t="s">
        <v>465</v>
      </c>
      <c r="BA116" s="1038"/>
      <c r="BB116" s="1038"/>
      <c r="BC116" s="1038"/>
      <c r="BD116" s="1038"/>
      <c r="BE116" s="1038"/>
      <c r="BF116" s="1038"/>
      <c r="BG116" s="1038"/>
      <c r="BH116" s="1038"/>
      <c r="BI116" s="1038"/>
      <c r="BJ116" s="1038"/>
      <c r="BK116" s="1038"/>
      <c r="BL116" s="1038"/>
      <c r="BM116" s="1038"/>
      <c r="BN116" s="1038"/>
      <c r="BO116" s="1038"/>
      <c r="BP116" s="1039"/>
      <c r="BQ116" s="989" t="s">
        <v>441</v>
      </c>
      <c r="BR116" s="990"/>
      <c r="BS116" s="990"/>
      <c r="BT116" s="990"/>
      <c r="BU116" s="990"/>
      <c r="BV116" s="990" t="s">
        <v>442</v>
      </c>
      <c r="BW116" s="990"/>
      <c r="BX116" s="990"/>
      <c r="BY116" s="990"/>
      <c r="BZ116" s="990"/>
      <c r="CA116" s="990" t="s">
        <v>442</v>
      </c>
      <c r="CB116" s="990"/>
      <c r="CC116" s="990"/>
      <c r="CD116" s="990"/>
      <c r="CE116" s="990"/>
      <c r="CF116" s="984" t="s">
        <v>445</v>
      </c>
      <c r="CG116" s="985"/>
      <c r="CH116" s="985"/>
      <c r="CI116" s="985"/>
      <c r="CJ116" s="985"/>
      <c r="CK116" s="1015"/>
      <c r="CL116" s="1016"/>
      <c r="CM116" s="986" t="s">
        <v>466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442</v>
      </c>
      <c r="DH116" s="1029"/>
      <c r="DI116" s="1029"/>
      <c r="DJ116" s="1029"/>
      <c r="DK116" s="1030"/>
      <c r="DL116" s="1031" t="s">
        <v>443</v>
      </c>
      <c r="DM116" s="1029"/>
      <c r="DN116" s="1029"/>
      <c r="DO116" s="1029"/>
      <c r="DP116" s="1030"/>
      <c r="DQ116" s="1031" t="s">
        <v>442</v>
      </c>
      <c r="DR116" s="1029"/>
      <c r="DS116" s="1029"/>
      <c r="DT116" s="1029"/>
      <c r="DU116" s="1030"/>
      <c r="DV116" s="1032" t="s">
        <v>379</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467</v>
      </c>
      <c r="Z117" s="956"/>
      <c r="AA117" s="1046">
        <v>31814794</v>
      </c>
      <c r="AB117" s="1047"/>
      <c r="AC117" s="1047"/>
      <c r="AD117" s="1047"/>
      <c r="AE117" s="1048"/>
      <c r="AF117" s="1049">
        <v>32230752</v>
      </c>
      <c r="AG117" s="1047"/>
      <c r="AH117" s="1047"/>
      <c r="AI117" s="1047"/>
      <c r="AJ117" s="1048"/>
      <c r="AK117" s="1049">
        <v>30497023</v>
      </c>
      <c r="AL117" s="1047"/>
      <c r="AM117" s="1047"/>
      <c r="AN117" s="1047"/>
      <c r="AO117" s="1048"/>
      <c r="AP117" s="1050"/>
      <c r="AQ117" s="1051"/>
      <c r="AR117" s="1051"/>
      <c r="AS117" s="1051"/>
      <c r="AT117" s="1052"/>
      <c r="AU117" s="970"/>
      <c r="AV117" s="971"/>
      <c r="AW117" s="971"/>
      <c r="AX117" s="971"/>
      <c r="AY117" s="971"/>
      <c r="AZ117" s="1037" t="s">
        <v>468</v>
      </c>
      <c r="BA117" s="1038"/>
      <c r="BB117" s="1038"/>
      <c r="BC117" s="1038"/>
      <c r="BD117" s="1038"/>
      <c r="BE117" s="1038"/>
      <c r="BF117" s="1038"/>
      <c r="BG117" s="1038"/>
      <c r="BH117" s="1038"/>
      <c r="BI117" s="1038"/>
      <c r="BJ117" s="1038"/>
      <c r="BK117" s="1038"/>
      <c r="BL117" s="1038"/>
      <c r="BM117" s="1038"/>
      <c r="BN117" s="1038"/>
      <c r="BO117" s="1038"/>
      <c r="BP117" s="1039"/>
      <c r="BQ117" s="989" t="s">
        <v>443</v>
      </c>
      <c r="BR117" s="990"/>
      <c r="BS117" s="990"/>
      <c r="BT117" s="990"/>
      <c r="BU117" s="990"/>
      <c r="BV117" s="990" t="s">
        <v>384</v>
      </c>
      <c r="BW117" s="990"/>
      <c r="BX117" s="990"/>
      <c r="BY117" s="990"/>
      <c r="BZ117" s="990"/>
      <c r="CA117" s="990" t="s">
        <v>442</v>
      </c>
      <c r="CB117" s="990"/>
      <c r="CC117" s="990"/>
      <c r="CD117" s="990"/>
      <c r="CE117" s="990"/>
      <c r="CF117" s="984" t="s">
        <v>448</v>
      </c>
      <c r="CG117" s="985"/>
      <c r="CH117" s="985"/>
      <c r="CI117" s="985"/>
      <c r="CJ117" s="985"/>
      <c r="CK117" s="1015"/>
      <c r="CL117" s="1016"/>
      <c r="CM117" s="986" t="s">
        <v>469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442</v>
      </c>
      <c r="DH117" s="1029"/>
      <c r="DI117" s="1029"/>
      <c r="DJ117" s="1029"/>
      <c r="DK117" s="1030"/>
      <c r="DL117" s="1031" t="s">
        <v>448</v>
      </c>
      <c r="DM117" s="1029"/>
      <c r="DN117" s="1029"/>
      <c r="DO117" s="1029"/>
      <c r="DP117" s="1030"/>
      <c r="DQ117" s="1031" t="s">
        <v>442</v>
      </c>
      <c r="DR117" s="1029"/>
      <c r="DS117" s="1029"/>
      <c r="DT117" s="1029"/>
      <c r="DU117" s="1030"/>
      <c r="DV117" s="1032" t="s">
        <v>441</v>
      </c>
      <c r="DW117" s="1033"/>
      <c r="DX117" s="1033"/>
      <c r="DY117" s="1033"/>
      <c r="DZ117" s="1034"/>
    </row>
    <row r="118" spans="1:130" s="226" customFormat="1" ht="26.25" customHeight="1" x14ac:dyDescent="0.15">
      <c r="A118" s="974" t="s">
        <v>436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434</v>
      </c>
      <c r="AB118" s="955"/>
      <c r="AC118" s="955"/>
      <c r="AD118" s="955"/>
      <c r="AE118" s="956"/>
      <c r="AF118" s="954" t="s">
        <v>298</v>
      </c>
      <c r="AG118" s="955"/>
      <c r="AH118" s="955"/>
      <c r="AI118" s="955"/>
      <c r="AJ118" s="956"/>
      <c r="AK118" s="954" t="s">
        <v>297</v>
      </c>
      <c r="AL118" s="955"/>
      <c r="AM118" s="955"/>
      <c r="AN118" s="955"/>
      <c r="AO118" s="956"/>
      <c r="AP118" s="1041" t="s">
        <v>435</v>
      </c>
      <c r="AQ118" s="1042"/>
      <c r="AR118" s="1042"/>
      <c r="AS118" s="1042"/>
      <c r="AT118" s="1043"/>
      <c r="AU118" s="970"/>
      <c r="AV118" s="971"/>
      <c r="AW118" s="971"/>
      <c r="AX118" s="971"/>
      <c r="AY118" s="971"/>
      <c r="AZ118" s="1044" t="s">
        <v>470</v>
      </c>
      <c r="BA118" s="1035"/>
      <c r="BB118" s="1035"/>
      <c r="BC118" s="1035"/>
      <c r="BD118" s="1035"/>
      <c r="BE118" s="1035"/>
      <c r="BF118" s="1035"/>
      <c r="BG118" s="1035"/>
      <c r="BH118" s="1035"/>
      <c r="BI118" s="1035"/>
      <c r="BJ118" s="1035"/>
      <c r="BK118" s="1035"/>
      <c r="BL118" s="1035"/>
      <c r="BM118" s="1035"/>
      <c r="BN118" s="1035"/>
      <c r="BO118" s="1035"/>
      <c r="BP118" s="1036"/>
      <c r="BQ118" s="1067" t="s">
        <v>445</v>
      </c>
      <c r="BR118" s="1068"/>
      <c r="BS118" s="1068"/>
      <c r="BT118" s="1068"/>
      <c r="BU118" s="1068"/>
      <c r="BV118" s="1068" t="s">
        <v>445</v>
      </c>
      <c r="BW118" s="1068"/>
      <c r="BX118" s="1068"/>
      <c r="BY118" s="1068"/>
      <c r="BZ118" s="1068"/>
      <c r="CA118" s="1068" t="s">
        <v>448</v>
      </c>
      <c r="CB118" s="1068"/>
      <c r="CC118" s="1068"/>
      <c r="CD118" s="1068"/>
      <c r="CE118" s="1068"/>
      <c r="CF118" s="984" t="s">
        <v>441</v>
      </c>
      <c r="CG118" s="985"/>
      <c r="CH118" s="985"/>
      <c r="CI118" s="985"/>
      <c r="CJ118" s="985"/>
      <c r="CK118" s="1015"/>
      <c r="CL118" s="1016"/>
      <c r="CM118" s="986" t="s">
        <v>471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443</v>
      </c>
      <c r="DH118" s="1029"/>
      <c r="DI118" s="1029"/>
      <c r="DJ118" s="1029"/>
      <c r="DK118" s="1030"/>
      <c r="DL118" s="1031" t="s">
        <v>445</v>
      </c>
      <c r="DM118" s="1029"/>
      <c r="DN118" s="1029"/>
      <c r="DO118" s="1029"/>
      <c r="DP118" s="1030"/>
      <c r="DQ118" s="1031" t="s">
        <v>472</v>
      </c>
      <c r="DR118" s="1029"/>
      <c r="DS118" s="1029"/>
      <c r="DT118" s="1029"/>
      <c r="DU118" s="1030"/>
      <c r="DV118" s="1032" t="s">
        <v>379</v>
      </c>
      <c r="DW118" s="1033"/>
      <c r="DX118" s="1033"/>
      <c r="DY118" s="1033"/>
      <c r="DZ118" s="1034"/>
    </row>
    <row r="119" spans="1:130" s="226" customFormat="1" ht="26.25" customHeight="1" x14ac:dyDescent="0.15">
      <c r="A119" s="1128" t="s">
        <v>439</v>
      </c>
      <c r="B119" s="1014"/>
      <c r="C119" s="993" t="s">
        <v>440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455</v>
      </c>
      <c r="AB119" s="962"/>
      <c r="AC119" s="962"/>
      <c r="AD119" s="962"/>
      <c r="AE119" s="963"/>
      <c r="AF119" s="964" t="s">
        <v>442</v>
      </c>
      <c r="AG119" s="962"/>
      <c r="AH119" s="962"/>
      <c r="AI119" s="962"/>
      <c r="AJ119" s="963"/>
      <c r="AK119" s="964" t="s">
        <v>442</v>
      </c>
      <c r="AL119" s="962"/>
      <c r="AM119" s="962"/>
      <c r="AN119" s="962"/>
      <c r="AO119" s="963"/>
      <c r="AP119" s="965" t="s">
        <v>443</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473</v>
      </c>
      <c r="BP119" s="1076"/>
      <c r="BQ119" s="1067">
        <v>328092459</v>
      </c>
      <c r="BR119" s="1068"/>
      <c r="BS119" s="1068"/>
      <c r="BT119" s="1068"/>
      <c r="BU119" s="1068"/>
      <c r="BV119" s="1068">
        <v>318418747</v>
      </c>
      <c r="BW119" s="1068"/>
      <c r="BX119" s="1068"/>
      <c r="BY119" s="1068"/>
      <c r="BZ119" s="1068"/>
      <c r="CA119" s="1068">
        <v>309887765</v>
      </c>
      <c r="CB119" s="1068"/>
      <c r="CC119" s="1068"/>
      <c r="CD119" s="1068"/>
      <c r="CE119" s="1068"/>
      <c r="CF119" s="1069"/>
      <c r="CG119" s="1070"/>
      <c r="CH119" s="1070"/>
      <c r="CI119" s="1070"/>
      <c r="CJ119" s="1071"/>
      <c r="CK119" s="1017"/>
      <c r="CL119" s="1018"/>
      <c r="CM119" s="1072" t="s">
        <v>474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980000</v>
      </c>
      <c r="DH119" s="1054"/>
      <c r="DI119" s="1054"/>
      <c r="DJ119" s="1054"/>
      <c r="DK119" s="1055"/>
      <c r="DL119" s="1053">
        <v>880000</v>
      </c>
      <c r="DM119" s="1054"/>
      <c r="DN119" s="1054"/>
      <c r="DO119" s="1054"/>
      <c r="DP119" s="1055"/>
      <c r="DQ119" s="1053">
        <v>1915500</v>
      </c>
      <c r="DR119" s="1054"/>
      <c r="DS119" s="1054"/>
      <c r="DT119" s="1054"/>
      <c r="DU119" s="1055"/>
      <c r="DV119" s="1056">
        <v>2.2999999999999998</v>
      </c>
      <c r="DW119" s="1057"/>
      <c r="DX119" s="1057"/>
      <c r="DY119" s="1057"/>
      <c r="DZ119" s="1058"/>
    </row>
    <row r="120" spans="1:130" s="226" customFormat="1" ht="26.25" customHeight="1" x14ac:dyDescent="0.15">
      <c r="A120" s="1129"/>
      <c r="B120" s="1016"/>
      <c r="C120" s="986" t="s">
        <v>447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384</v>
      </c>
      <c r="AB120" s="1029"/>
      <c r="AC120" s="1029"/>
      <c r="AD120" s="1029"/>
      <c r="AE120" s="1030"/>
      <c r="AF120" s="1031" t="s">
        <v>443</v>
      </c>
      <c r="AG120" s="1029"/>
      <c r="AH120" s="1029"/>
      <c r="AI120" s="1029"/>
      <c r="AJ120" s="1030"/>
      <c r="AK120" s="1031" t="s">
        <v>442</v>
      </c>
      <c r="AL120" s="1029"/>
      <c r="AM120" s="1029"/>
      <c r="AN120" s="1029"/>
      <c r="AO120" s="1030"/>
      <c r="AP120" s="1032" t="s">
        <v>443</v>
      </c>
      <c r="AQ120" s="1033"/>
      <c r="AR120" s="1033"/>
      <c r="AS120" s="1033"/>
      <c r="AT120" s="1034"/>
      <c r="AU120" s="1059" t="s">
        <v>475</v>
      </c>
      <c r="AV120" s="1060"/>
      <c r="AW120" s="1060"/>
      <c r="AX120" s="1060"/>
      <c r="AY120" s="1061"/>
      <c r="AZ120" s="1010" t="s">
        <v>476</v>
      </c>
      <c r="BA120" s="959"/>
      <c r="BB120" s="959"/>
      <c r="BC120" s="959"/>
      <c r="BD120" s="959"/>
      <c r="BE120" s="959"/>
      <c r="BF120" s="959"/>
      <c r="BG120" s="959"/>
      <c r="BH120" s="959"/>
      <c r="BI120" s="959"/>
      <c r="BJ120" s="959"/>
      <c r="BK120" s="959"/>
      <c r="BL120" s="959"/>
      <c r="BM120" s="959"/>
      <c r="BN120" s="959"/>
      <c r="BO120" s="959"/>
      <c r="BP120" s="960"/>
      <c r="BQ120" s="996">
        <v>12908897</v>
      </c>
      <c r="BR120" s="997"/>
      <c r="BS120" s="997"/>
      <c r="BT120" s="997"/>
      <c r="BU120" s="997"/>
      <c r="BV120" s="997">
        <v>12299631</v>
      </c>
      <c r="BW120" s="997"/>
      <c r="BX120" s="997"/>
      <c r="BY120" s="997"/>
      <c r="BZ120" s="997"/>
      <c r="CA120" s="997">
        <v>14761623</v>
      </c>
      <c r="CB120" s="997"/>
      <c r="CC120" s="997"/>
      <c r="CD120" s="997"/>
      <c r="CE120" s="997"/>
      <c r="CF120" s="1011">
        <v>17.7</v>
      </c>
      <c r="CG120" s="1012"/>
      <c r="CH120" s="1012"/>
      <c r="CI120" s="1012"/>
      <c r="CJ120" s="1012"/>
      <c r="CK120" s="1077" t="s">
        <v>477</v>
      </c>
      <c r="CL120" s="1078"/>
      <c r="CM120" s="1078"/>
      <c r="CN120" s="1078"/>
      <c r="CO120" s="1079"/>
      <c r="CP120" s="1085" t="s">
        <v>478</v>
      </c>
      <c r="CQ120" s="1086"/>
      <c r="CR120" s="1086"/>
      <c r="CS120" s="1086"/>
      <c r="CT120" s="1086"/>
      <c r="CU120" s="1086"/>
      <c r="CV120" s="1086"/>
      <c r="CW120" s="1086"/>
      <c r="CX120" s="1086"/>
      <c r="CY120" s="1086"/>
      <c r="CZ120" s="1086"/>
      <c r="DA120" s="1086"/>
      <c r="DB120" s="1086"/>
      <c r="DC120" s="1086"/>
      <c r="DD120" s="1086"/>
      <c r="DE120" s="1086"/>
      <c r="DF120" s="1087"/>
      <c r="DG120" s="996">
        <v>76782524</v>
      </c>
      <c r="DH120" s="997"/>
      <c r="DI120" s="997"/>
      <c r="DJ120" s="997"/>
      <c r="DK120" s="997"/>
      <c r="DL120" s="997">
        <v>73610807</v>
      </c>
      <c r="DM120" s="997"/>
      <c r="DN120" s="997"/>
      <c r="DO120" s="997"/>
      <c r="DP120" s="997"/>
      <c r="DQ120" s="997">
        <v>70816737</v>
      </c>
      <c r="DR120" s="997"/>
      <c r="DS120" s="997"/>
      <c r="DT120" s="997"/>
      <c r="DU120" s="997"/>
      <c r="DV120" s="998">
        <v>84.7</v>
      </c>
      <c r="DW120" s="998"/>
      <c r="DX120" s="998"/>
      <c r="DY120" s="998"/>
      <c r="DZ120" s="999"/>
    </row>
    <row r="121" spans="1:130" s="226" customFormat="1" ht="26.25" customHeight="1" x14ac:dyDescent="0.15">
      <c r="A121" s="1129"/>
      <c r="B121" s="1016"/>
      <c r="C121" s="1037" t="s">
        <v>479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443</v>
      </c>
      <c r="AB121" s="1029"/>
      <c r="AC121" s="1029"/>
      <c r="AD121" s="1029"/>
      <c r="AE121" s="1030"/>
      <c r="AF121" s="1031" t="s">
        <v>442</v>
      </c>
      <c r="AG121" s="1029"/>
      <c r="AH121" s="1029"/>
      <c r="AI121" s="1029"/>
      <c r="AJ121" s="1030"/>
      <c r="AK121" s="1031" t="s">
        <v>379</v>
      </c>
      <c r="AL121" s="1029"/>
      <c r="AM121" s="1029"/>
      <c r="AN121" s="1029"/>
      <c r="AO121" s="1030"/>
      <c r="AP121" s="1032" t="s">
        <v>443</v>
      </c>
      <c r="AQ121" s="1033"/>
      <c r="AR121" s="1033"/>
      <c r="AS121" s="1033"/>
      <c r="AT121" s="1034"/>
      <c r="AU121" s="1062"/>
      <c r="AV121" s="1063"/>
      <c r="AW121" s="1063"/>
      <c r="AX121" s="1063"/>
      <c r="AY121" s="1064"/>
      <c r="AZ121" s="1019" t="s">
        <v>480</v>
      </c>
      <c r="BA121" s="1020"/>
      <c r="BB121" s="1020"/>
      <c r="BC121" s="1020"/>
      <c r="BD121" s="1020"/>
      <c r="BE121" s="1020"/>
      <c r="BF121" s="1020"/>
      <c r="BG121" s="1020"/>
      <c r="BH121" s="1020"/>
      <c r="BI121" s="1020"/>
      <c r="BJ121" s="1020"/>
      <c r="BK121" s="1020"/>
      <c r="BL121" s="1020"/>
      <c r="BM121" s="1020"/>
      <c r="BN121" s="1020"/>
      <c r="BO121" s="1020"/>
      <c r="BP121" s="1021"/>
      <c r="BQ121" s="989">
        <v>52818288</v>
      </c>
      <c r="BR121" s="990"/>
      <c r="BS121" s="990"/>
      <c r="BT121" s="990"/>
      <c r="BU121" s="990"/>
      <c r="BV121" s="990">
        <v>51383232</v>
      </c>
      <c r="BW121" s="990"/>
      <c r="BX121" s="990"/>
      <c r="BY121" s="990"/>
      <c r="BZ121" s="990"/>
      <c r="CA121" s="990">
        <v>49922604</v>
      </c>
      <c r="CB121" s="990"/>
      <c r="CC121" s="990"/>
      <c r="CD121" s="990"/>
      <c r="CE121" s="990"/>
      <c r="CF121" s="984">
        <v>59.7</v>
      </c>
      <c r="CG121" s="985"/>
      <c r="CH121" s="985"/>
      <c r="CI121" s="985"/>
      <c r="CJ121" s="985"/>
      <c r="CK121" s="1080"/>
      <c r="CL121" s="1081"/>
      <c r="CM121" s="1081"/>
      <c r="CN121" s="1081"/>
      <c r="CO121" s="1082"/>
      <c r="CP121" s="1090" t="s">
        <v>481</v>
      </c>
      <c r="CQ121" s="1091"/>
      <c r="CR121" s="1091"/>
      <c r="CS121" s="1091"/>
      <c r="CT121" s="1091"/>
      <c r="CU121" s="1091"/>
      <c r="CV121" s="1091"/>
      <c r="CW121" s="1091"/>
      <c r="CX121" s="1091"/>
      <c r="CY121" s="1091"/>
      <c r="CZ121" s="1091"/>
      <c r="DA121" s="1091"/>
      <c r="DB121" s="1091"/>
      <c r="DC121" s="1091"/>
      <c r="DD121" s="1091"/>
      <c r="DE121" s="1091"/>
      <c r="DF121" s="1092"/>
      <c r="DG121" s="989">
        <v>2852749</v>
      </c>
      <c r="DH121" s="990"/>
      <c r="DI121" s="990"/>
      <c r="DJ121" s="990"/>
      <c r="DK121" s="990"/>
      <c r="DL121" s="990">
        <v>2613766</v>
      </c>
      <c r="DM121" s="990"/>
      <c r="DN121" s="990"/>
      <c r="DO121" s="990"/>
      <c r="DP121" s="990"/>
      <c r="DQ121" s="990">
        <v>2621745</v>
      </c>
      <c r="DR121" s="990"/>
      <c r="DS121" s="990"/>
      <c r="DT121" s="990"/>
      <c r="DU121" s="990"/>
      <c r="DV121" s="991">
        <v>3.1</v>
      </c>
      <c r="DW121" s="991"/>
      <c r="DX121" s="991"/>
      <c r="DY121" s="991"/>
      <c r="DZ121" s="992"/>
    </row>
    <row r="122" spans="1:130" s="226" customFormat="1" ht="26.25" customHeight="1" x14ac:dyDescent="0.15">
      <c r="A122" s="1129"/>
      <c r="B122" s="1016"/>
      <c r="C122" s="986" t="s">
        <v>459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442</v>
      </c>
      <c r="AB122" s="1029"/>
      <c r="AC122" s="1029"/>
      <c r="AD122" s="1029"/>
      <c r="AE122" s="1030"/>
      <c r="AF122" s="1031" t="s">
        <v>445</v>
      </c>
      <c r="AG122" s="1029"/>
      <c r="AH122" s="1029"/>
      <c r="AI122" s="1029"/>
      <c r="AJ122" s="1030"/>
      <c r="AK122" s="1031" t="s">
        <v>445</v>
      </c>
      <c r="AL122" s="1029"/>
      <c r="AM122" s="1029"/>
      <c r="AN122" s="1029"/>
      <c r="AO122" s="1030"/>
      <c r="AP122" s="1032" t="s">
        <v>443</v>
      </c>
      <c r="AQ122" s="1033"/>
      <c r="AR122" s="1033"/>
      <c r="AS122" s="1033"/>
      <c r="AT122" s="1034"/>
      <c r="AU122" s="1062"/>
      <c r="AV122" s="1063"/>
      <c r="AW122" s="1063"/>
      <c r="AX122" s="1063"/>
      <c r="AY122" s="1064"/>
      <c r="AZ122" s="1044" t="s">
        <v>482</v>
      </c>
      <c r="BA122" s="1035"/>
      <c r="BB122" s="1035"/>
      <c r="BC122" s="1035"/>
      <c r="BD122" s="1035"/>
      <c r="BE122" s="1035"/>
      <c r="BF122" s="1035"/>
      <c r="BG122" s="1035"/>
      <c r="BH122" s="1035"/>
      <c r="BI122" s="1035"/>
      <c r="BJ122" s="1035"/>
      <c r="BK122" s="1035"/>
      <c r="BL122" s="1035"/>
      <c r="BM122" s="1035"/>
      <c r="BN122" s="1035"/>
      <c r="BO122" s="1035"/>
      <c r="BP122" s="1036"/>
      <c r="BQ122" s="1067">
        <v>202107911</v>
      </c>
      <c r="BR122" s="1068"/>
      <c r="BS122" s="1068"/>
      <c r="BT122" s="1068"/>
      <c r="BU122" s="1068"/>
      <c r="BV122" s="1068">
        <v>197669326</v>
      </c>
      <c r="BW122" s="1068"/>
      <c r="BX122" s="1068"/>
      <c r="BY122" s="1068"/>
      <c r="BZ122" s="1068"/>
      <c r="CA122" s="1068">
        <v>193066951</v>
      </c>
      <c r="CB122" s="1068"/>
      <c r="CC122" s="1068"/>
      <c r="CD122" s="1068"/>
      <c r="CE122" s="1068"/>
      <c r="CF122" s="1088">
        <v>230.9</v>
      </c>
      <c r="CG122" s="1089"/>
      <c r="CH122" s="1089"/>
      <c r="CI122" s="1089"/>
      <c r="CJ122" s="1089"/>
      <c r="CK122" s="1080"/>
      <c r="CL122" s="1081"/>
      <c r="CM122" s="1081"/>
      <c r="CN122" s="1081"/>
      <c r="CO122" s="1082"/>
      <c r="CP122" s="1090" t="s">
        <v>483</v>
      </c>
      <c r="CQ122" s="1091"/>
      <c r="CR122" s="1091"/>
      <c r="CS122" s="1091"/>
      <c r="CT122" s="1091"/>
      <c r="CU122" s="1091"/>
      <c r="CV122" s="1091"/>
      <c r="CW122" s="1091"/>
      <c r="CX122" s="1091"/>
      <c r="CY122" s="1091"/>
      <c r="CZ122" s="1091"/>
      <c r="DA122" s="1091"/>
      <c r="DB122" s="1091"/>
      <c r="DC122" s="1091"/>
      <c r="DD122" s="1091"/>
      <c r="DE122" s="1091"/>
      <c r="DF122" s="1092"/>
      <c r="DG122" s="989">
        <v>1335664</v>
      </c>
      <c r="DH122" s="990"/>
      <c r="DI122" s="990"/>
      <c r="DJ122" s="990"/>
      <c r="DK122" s="990"/>
      <c r="DL122" s="990">
        <v>1286513</v>
      </c>
      <c r="DM122" s="990"/>
      <c r="DN122" s="990"/>
      <c r="DO122" s="990"/>
      <c r="DP122" s="990"/>
      <c r="DQ122" s="990">
        <v>1288933</v>
      </c>
      <c r="DR122" s="990"/>
      <c r="DS122" s="990"/>
      <c r="DT122" s="990"/>
      <c r="DU122" s="990"/>
      <c r="DV122" s="991">
        <v>1.5</v>
      </c>
      <c r="DW122" s="991"/>
      <c r="DX122" s="991"/>
      <c r="DY122" s="991"/>
      <c r="DZ122" s="992"/>
    </row>
    <row r="123" spans="1:130" s="226" customFormat="1" ht="26.25" customHeight="1" x14ac:dyDescent="0.15">
      <c r="A123" s="1129"/>
      <c r="B123" s="1016"/>
      <c r="C123" s="986" t="s">
        <v>466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6301</v>
      </c>
      <c r="AB123" s="1029"/>
      <c r="AC123" s="1029"/>
      <c r="AD123" s="1029"/>
      <c r="AE123" s="1030"/>
      <c r="AF123" s="1031" t="s">
        <v>441</v>
      </c>
      <c r="AG123" s="1029"/>
      <c r="AH123" s="1029"/>
      <c r="AI123" s="1029"/>
      <c r="AJ123" s="1030"/>
      <c r="AK123" s="1031" t="s">
        <v>443</v>
      </c>
      <c r="AL123" s="1029"/>
      <c r="AM123" s="1029"/>
      <c r="AN123" s="1029"/>
      <c r="AO123" s="1030"/>
      <c r="AP123" s="1032" t="s">
        <v>443</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484</v>
      </c>
      <c r="BP123" s="1076"/>
      <c r="BQ123" s="1135">
        <v>267835096</v>
      </c>
      <c r="BR123" s="1136"/>
      <c r="BS123" s="1136"/>
      <c r="BT123" s="1136"/>
      <c r="BU123" s="1136"/>
      <c r="BV123" s="1136">
        <v>261352189</v>
      </c>
      <c r="BW123" s="1136"/>
      <c r="BX123" s="1136"/>
      <c r="BY123" s="1136"/>
      <c r="BZ123" s="1136"/>
      <c r="CA123" s="1136">
        <v>257751178</v>
      </c>
      <c r="CB123" s="1136"/>
      <c r="CC123" s="1136"/>
      <c r="CD123" s="1136"/>
      <c r="CE123" s="1136"/>
      <c r="CF123" s="1069"/>
      <c r="CG123" s="1070"/>
      <c r="CH123" s="1070"/>
      <c r="CI123" s="1070"/>
      <c r="CJ123" s="1071"/>
      <c r="CK123" s="1080"/>
      <c r="CL123" s="1081"/>
      <c r="CM123" s="1081"/>
      <c r="CN123" s="1081"/>
      <c r="CO123" s="1082"/>
      <c r="CP123" s="1090" t="s">
        <v>485</v>
      </c>
      <c r="CQ123" s="1091"/>
      <c r="CR123" s="1091"/>
      <c r="CS123" s="1091"/>
      <c r="CT123" s="1091"/>
      <c r="CU123" s="1091"/>
      <c r="CV123" s="1091"/>
      <c r="CW123" s="1091"/>
      <c r="CX123" s="1091"/>
      <c r="CY123" s="1091"/>
      <c r="CZ123" s="1091"/>
      <c r="DA123" s="1091"/>
      <c r="DB123" s="1091"/>
      <c r="DC123" s="1091"/>
      <c r="DD123" s="1091"/>
      <c r="DE123" s="1091"/>
      <c r="DF123" s="1092"/>
      <c r="DG123" s="1028">
        <v>1247230</v>
      </c>
      <c r="DH123" s="1029"/>
      <c r="DI123" s="1029"/>
      <c r="DJ123" s="1029"/>
      <c r="DK123" s="1030"/>
      <c r="DL123" s="1031">
        <v>1139947</v>
      </c>
      <c r="DM123" s="1029"/>
      <c r="DN123" s="1029"/>
      <c r="DO123" s="1029"/>
      <c r="DP123" s="1030"/>
      <c r="DQ123" s="1031">
        <v>1071904</v>
      </c>
      <c r="DR123" s="1029"/>
      <c r="DS123" s="1029"/>
      <c r="DT123" s="1029"/>
      <c r="DU123" s="1030"/>
      <c r="DV123" s="1032">
        <v>1.3</v>
      </c>
      <c r="DW123" s="1033"/>
      <c r="DX123" s="1033"/>
      <c r="DY123" s="1033"/>
      <c r="DZ123" s="1034"/>
    </row>
    <row r="124" spans="1:130" s="226" customFormat="1" ht="26.25" customHeight="1" thickBot="1" x14ac:dyDescent="0.2">
      <c r="A124" s="1129"/>
      <c r="B124" s="1016"/>
      <c r="C124" s="986" t="s">
        <v>469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443</v>
      </c>
      <c r="AB124" s="1029"/>
      <c r="AC124" s="1029"/>
      <c r="AD124" s="1029"/>
      <c r="AE124" s="1030"/>
      <c r="AF124" s="1031" t="s">
        <v>445</v>
      </c>
      <c r="AG124" s="1029"/>
      <c r="AH124" s="1029"/>
      <c r="AI124" s="1029"/>
      <c r="AJ124" s="1030"/>
      <c r="AK124" s="1031" t="s">
        <v>445</v>
      </c>
      <c r="AL124" s="1029"/>
      <c r="AM124" s="1029"/>
      <c r="AN124" s="1029"/>
      <c r="AO124" s="1030"/>
      <c r="AP124" s="1032" t="s">
        <v>445</v>
      </c>
      <c r="AQ124" s="1033"/>
      <c r="AR124" s="1033"/>
      <c r="AS124" s="1033"/>
      <c r="AT124" s="1034"/>
      <c r="AU124" s="1131" t="s">
        <v>486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73.099999999999994</v>
      </c>
      <c r="BR124" s="1098"/>
      <c r="BS124" s="1098"/>
      <c r="BT124" s="1098"/>
      <c r="BU124" s="1098"/>
      <c r="BV124" s="1098">
        <v>68.400000000000006</v>
      </c>
      <c r="BW124" s="1098"/>
      <c r="BX124" s="1098"/>
      <c r="BY124" s="1098"/>
      <c r="BZ124" s="1098"/>
      <c r="CA124" s="1098">
        <v>62.3</v>
      </c>
      <c r="CB124" s="1098"/>
      <c r="CC124" s="1098"/>
      <c r="CD124" s="1098"/>
      <c r="CE124" s="1098"/>
      <c r="CF124" s="1099"/>
      <c r="CG124" s="1100"/>
      <c r="CH124" s="1100"/>
      <c r="CI124" s="1100"/>
      <c r="CJ124" s="1101"/>
      <c r="CK124" s="1083"/>
      <c r="CL124" s="1083"/>
      <c r="CM124" s="1083"/>
      <c r="CN124" s="1083"/>
      <c r="CO124" s="1084"/>
      <c r="CP124" s="1090" t="s">
        <v>487</v>
      </c>
      <c r="CQ124" s="1091"/>
      <c r="CR124" s="1091"/>
      <c r="CS124" s="1091"/>
      <c r="CT124" s="1091"/>
      <c r="CU124" s="1091"/>
      <c r="CV124" s="1091"/>
      <c r="CW124" s="1091"/>
      <c r="CX124" s="1091"/>
      <c r="CY124" s="1091"/>
      <c r="CZ124" s="1091"/>
      <c r="DA124" s="1091"/>
      <c r="DB124" s="1091"/>
      <c r="DC124" s="1091"/>
      <c r="DD124" s="1091"/>
      <c r="DE124" s="1091"/>
      <c r="DF124" s="1092"/>
      <c r="DG124" s="1075">
        <v>387957</v>
      </c>
      <c r="DH124" s="1054"/>
      <c r="DI124" s="1054"/>
      <c r="DJ124" s="1054"/>
      <c r="DK124" s="1055"/>
      <c r="DL124" s="1053">
        <v>214307</v>
      </c>
      <c r="DM124" s="1054"/>
      <c r="DN124" s="1054"/>
      <c r="DO124" s="1054"/>
      <c r="DP124" s="1055"/>
      <c r="DQ124" s="1053">
        <v>180903</v>
      </c>
      <c r="DR124" s="1054"/>
      <c r="DS124" s="1054"/>
      <c r="DT124" s="1054"/>
      <c r="DU124" s="1055"/>
      <c r="DV124" s="1056">
        <v>0.2</v>
      </c>
      <c r="DW124" s="1057"/>
      <c r="DX124" s="1057"/>
      <c r="DY124" s="1057"/>
      <c r="DZ124" s="1058"/>
    </row>
    <row r="125" spans="1:130" s="226" customFormat="1" ht="26.25" customHeight="1" x14ac:dyDescent="0.15">
      <c r="A125" s="1129"/>
      <c r="B125" s="1016"/>
      <c r="C125" s="986" t="s">
        <v>471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441</v>
      </c>
      <c r="AB125" s="1029"/>
      <c r="AC125" s="1029"/>
      <c r="AD125" s="1029"/>
      <c r="AE125" s="1030"/>
      <c r="AF125" s="1031" t="s">
        <v>379</v>
      </c>
      <c r="AG125" s="1029"/>
      <c r="AH125" s="1029"/>
      <c r="AI125" s="1029"/>
      <c r="AJ125" s="1030"/>
      <c r="AK125" s="1031" t="s">
        <v>445</v>
      </c>
      <c r="AL125" s="1029"/>
      <c r="AM125" s="1029"/>
      <c r="AN125" s="1029"/>
      <c r="AO125" s="1030"/>
      <c r="AP125" s="1032" t="s">
        <v>442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488</v>
      </c>
      <c r="CL125" s="1078"/>
      <c r="CM125" s="1078"/>
      <c r="CN125" s="1078"/>
      <c r="CO125" s="1079"/>
      <c r="CP125" s="1010" t="s">
        <v>489</v>
      </c>
      <c r="CQ125" s="959"/>
      <c r="CR125" s="959"/>
      <c r="CS125" s="959"/>
      <c r="CT125" s="959"/>
      <c r="CU125" s="959"/>
      <c r="CV125" s="959"/>
      <c r="CW125" s="959"/>
      <c r="CX125" s="959"/>
      <c r="CY125" s="959"/>
      <c r="CZ125" s="959"/>
      <c r="DA125" s="959"/>
      <c r="DB125" s="959"/>
      <c r="DC125" s="959"/>
      <c r="DD125" s="959"/>
      <c r="DE125" s="959"/>
      <c r="DF125" s="960"/>
      <c r="DG125" s="996" t="s">
        <v>441</v>
      </c>
      <c r="DH125" s="997"/>
      <c r="DI125" s="997"/>
      <c r="DJ125" s="997"/>
      <c r="DK125" s="997"/>
      <c r="DL125" s="997" t="s">
        <v>442</v>
      </c>
      <c r="DM125" s="997"/>
      <c r="DN125" s="997"/>
      <c r="DO125" s="997"/>
      <c r="DP125" s="997"/>
      <c r="DQ125" s="997" t="s">
        <v>445</v>
      </c>
      <c r="DR125" s="997"/>
      <c r="DS125" s="997"/>
      <c r="DT125" s="997"/>
      <c r="DU125" s="997"/>
      <c r="DV125" s="998" t="s">
        <v>441</v>
      </c>
      <c r="DW125" s="998"/>
      <c r="DX125" s="998"/>
      <c r="DY125" s="998"/>
      <c r="DZ125" s="999"/>
    </row>
    <row r="126" spans="1:130" s="226" customFormat="1" ht="26.25" customHeight="1" thickBot="1" x14ac:dyDescent="0.2">
      <c r="A126" s="1129"/>
      <c r="B126" s="1016"/>
      <c r="C126" s="986" t="s">
        <v>474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490</v>
      </c>
      <c r="AB126" s="1029"/>
      <c r="AC126" s="1029"/>
      <c r="AD126" s="1029"/>
      <c r="AE126" s="1030"/>
      <c r="AF126" s="1031" t="s">
        <v>441</v>
      </c>
      <c r="AG126" s="1029"/>
      <c r="AH126" s="1029"/>
      <c r="AI126" s="1029"/>
      <c r="AJ126" s="1030"/>
      <c r="AK126" s="1031" t="s">
        <v>445</v>
      </c>
      <c r="AL126" s="1029"/>
      <c r="AM126" s="1029"/>
      <c r="AN126" s="1029"/>
      <c r="AO126" s="1030"/>
      <c r="AP126" s="1032" t="s">
        <v>442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491</v>
      </c>
      <c r="CQ126" s="1020"/>
      <c r="CR126" s="1020"/>
      <c r="CS126" s="1020"/>
      <c r="CT126" s="1020"/>
      <c r="CU126" s="1020"/>
      <c r="CV126" s="1020"/>
      <c r="CW126" s="1020"/>
      <c r="CX126" s="1020"/>
      <c r="CY126" s="1020"/>
      <c r="CZ126" s="1020"/>
      <c r="DA126" s="1020"/>
      <c r="DB126" s="1020"/>
      <c r="DC126" s="1020"/>
      <c r="DD126" s="1020"/>
      <c r="DE126" s="1020"/>
      <c r="DF126" s="1021"/>
      <c r="DG126" s="989" t="s">
        <v>445</v>
      </c>
      <c r="DH126" s="990"/>
      <c r="DI126" s="990"/>
      <c r="DJ126" s="990"/>
      <c r="DK126" s="990"/>
      <c r="DL126" s="990" t="s">
        <v>441</v>
      </c>
      <c r="DM126" s="990"/>
      <c r="DN126" s="990"/>
      <c r="DO126" s="990"/>
      <c r="DP126" s="990"/>
      <c r="DQ126" s="990" t="s">
        <v>442</v>
      </c>
      <c r="DR126" s="990"/>
      <c r="DS126" s="990"/>
      <c r="DT126" s="990"/>
      <c r="DU126" s="990"/>
      <c r="DV126" s="991" t="s">
        <v>445</v>
      </c>
      <c r="DW126" s="991"/>
      <c r="DX126" s="991"/>
      <c r="DY126" s="991"/>
      <c r="DZ126" s="992"/>
    </row>
    <row r="127" spans="1:130" s="226" customFormat="1" ht="26.25" customHeight="1" x14ac:dyDescent="0.15">
      <c r="A127" s="1130"/>
      <c r="B127" s="1018"/>
      <c r="C127" s="1072" t="s">
        <v>492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490</v>
      </c>
      <c r="AB127" s="1029"/>
      <c r="AC127" s="1029"/>
      <c r="AD127" s="1029"/>
      <c r="AE127" s="1030"/>
      <c r="AF127" s="1031" t="s">
        <v>445</v>
      </c>
      <c r="AG127" s="1029"/>
      <c r="AH127" s="1029"/>
      <c r="AI127" s="1029"/>
      <c r="AJ127" s="1030"/>
      <c r="AK127" s="1031" t="s">
        <v>490</v>
      </c>
      <c r="AL127" s="1029"/>
      <c r="AM127" s="1029"/>
      <c r="AN127" s="1029"/>
      <c r="AO127" s="1030"/>
      <c r="AP127" s="1032" t="s">
        <v>441</v>
      </c>
      <c r="AQ127" s="1033"/>
      <c r="AR127" s="1033"/>
      <c r="AS127" s="1033"/>
      <c r="AT127" s="1034"/>
      <c r="AU127" s="262"/>
      <c r="AV127" s="262"/>
      <c r="AW127" s="262"/>
      <c r="AX127" s="1102" t="s">
        <v>493</v>
      </c>
      <c r="AY127" s="1103"/>
      <c r="AZ127" s="1103"/>
      <c r="BA127" s="1103"/>
      <c r="BB127" s="1103"/>
      <c r="BC127" s="1103"/>
      <c r="BD127" s="1103"/>
      <c r="BE127" s="1104"/>
      <c r="BF127" s="1105" t="s">
        <v>494</v>
      </c>
      <c r="BG127" s="1103"/>
      <c r="BH127" s="1103"/>
      <c r="BI127" s="1103"/>
      <c r="BJ127" s="1103"/>
      <c r="BK127" s="1103"/>
      <c r="BL127" s="1104"/>
      <c r="BM127" s="1105" t="s">
        <v>495</v>
      </c>
      <c r="BN127" s="1103"/>
      <c r="BO127" s="1103"/>
      <c r="BP127" s="1103"/>
      <c r="BQ127" s="1103"/>
      <c r="BR127" s="1103"/>
      <c r="BS127" s="1104"/>
      <c r="BT127" s="1105" t="s">
        <v>496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497</v>
      </c>
      <c r="CQ127" s="1020"/>
      <c r="CR127" s="1020"/>
      <c r="CS127" s="1020"/>
      <c r="CT127" s="1020"/>
      <c r="CU127" s="1020"/>
      <c r="CV127" s="1020"/>
      <c r="CW127" s="1020"/>
      <c r="CX127" s="1020"/>
      <c r="CY127" s="1020"/>
      <c r="CZ127" s="1020"/>
      <c r="DA127" s="1020"/>
      <c r="DB127" s="1020"/>
      <c r="DC127" s="1020"/>
      <c r="DD127" s="1020"/>
      <c r="DE127" s="1020"/>
      <c r="DF127" s="1021"/>
      <c r="DG127" s="989" t="s">
        <v>445</v>
      </c>
      <c r="DH127" s="990"/>
      <c r="DI127" s="990"/>
      <c r="DJ127" s="990"/>
      <c r="DK127" s="990"/>
      <c r="DL127" s="990" t="s">
        <v>442</v>
      </c>
      <c r="DM127" s="990"/>
      <c r="DN127" s="990"/>
      <c r="DO127" s="990"/>
      <c r="DP127" s="990"/>
      <c r="DQ127" s="990" t="s">
        <v>441</v>
      </c>
      <c r="DR127" s="990"/>
      <c r="DS127" s="990"/>
      <c r="DT127" s="990"/>
      <c r="DU127" s="990"/>
      <c r="DV127" s="991" t="s">
        <v>445</v>
      </c>
      <c r="DW127" s="991"/>
      <c r="DX127" s="991"/>
      <c r="DY127" s="991"/>
      <c r="DZ127" s="992"/>
    </row>
    <row r="128" spans="1:130" s="226" customFormat="1" ht="26.25" customHeight="1" thickBot="1" x14ac:dyDescent="0.2">
      <c r="A128" s="1113" t="s">
        <v>498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499</v>
      </c>
      <c r="X128" s="1115"/>
      <c r="Y128" s="1115"/>
      <c r="Z128" s="1116"/>
      <c r="AA128" s="1117">
        <v>5635532</v>
      </c>
      <c r="AB128" s="1118"/>
      <c r="AC128" s="1118"/>
      <c r="AD128" s="1118"/>
      <c r="AE128" s="1119"/>
      <c r="AF128" s="1120">
        <v>6530207</v>
      </c>
      <c r="AG128" s="1118"/>
      <c r="AH128" s="1118"/>
      <c r="AI128" s="1118"/>
      <c r="AJ128" s="1119"/>
      <c r="AK128" s="1120">
        <v>5928148</v>
      </c>
      <c r="AL128" s="1118"/>
      <c r="AM128" s="1118"/>
      <c r="AN128" s="1118"/>
      <c r="AO128" s="1119"/>
      <c r="AP128" s="1121"/>
      <c r="AQ128" s="1122"/>
      <c r="AR128" s="1122"/>
      <c r="AS128" s="1122"/>
      <c r="AT128" s="1123"/>
      <c r="AU128" s="262"/>
      <c r="AV128" s="262"/>
      <c r="AW128" s="262"/>
      <c r="AX128" s="958" t="s">
        <v>500</v>
      </c>
      <c r="AY128" s="959"/>
      <c r="AZ128" s="959"/>
      <c r="BA128" s="959"/>
      <c r="BB128" s="959"/>
      <c r="BC128" s="959"/>
      <c r="BD128" s="959"/>
      <c r="BE128" s="960"/>
      <c r="BF128" s="1124" t="s">
        <v>442</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501</v>
      </c>
      <c r="CQ128" s="1107"/>
      <c r="CR128" s="1107"/>
      <c r="CS128" s="1107"/>
      <c r="CT128" s="1107"/>
      <c r="CU128" s="1107"/>
      <c r="CV128" s="1107"/>
      <c r="CW128" s="1107"/>
      <c r="CX128" s="1107"/>
      <c r="CY128" s="1107"/>
      <c r="CZ128" s="1107"/>
      <c r="DA128" s="1107"/>
      <c r="DB128" s="1107"/>
      <c r="DC128" s="1107"/>
      <c r="DD128" s="1107"/>
      <c r="DE128" s="1107"/>
      <c r="DF128" s="1108"/>
      <c r="DG128" s="1109" t="s">
        <v>379</v>
      </c>
      <c r="DH128" s="1110"/>
      <c r="DI128" s="1110"/>
      <c r="DJ128" s="1110"/>
      <c r="DK128" s="1110"/>
      <c r="DL128" s="1110" t="s">
        <v>442</v>
      </c>
      <c r="DM128" s="1110"/>
      <c r="DN128" s="1110"/>
      <c r="DO128" s="1110"/>
      <c r="DP128" s="1110"/>
      <c r="DQ128" s="1110" t="s">
        <v>442</v>
      </c>
      <c r="DR128" s="1110"/>
      <c r="DS128" s="1110"/>
      <c r="DT128" s="1110"/>
      <c r="DU128" s="1110"/>
      <c r="DV128" s="1111" t="s">
        <v>442</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502</v>
      </c>
      <c r="X129" s="1144"/>
      <c r="Y129" s="1144"/>
      <c r="Z129" s="1145"/>
      <c r="AA129" s="1028">
        <v>101597126</v>
      </c>
      <c r="AB129" s="1029"/>
      <c r="AC129" s="1029"/>
      <c r="AD129" s="1029"/>
      <c r="AE129" s="1030"/>
      <c r="AF129" s="1031">
        <v>101934264</v>
      </c>
      <c r="AG129" s="1029"/>
      <c r="AH129" s="1029"/>
      <c r="AI129" s="1029"/>
      <c r="AJ129" s="1030"/>
      <c r="AK129" s="1031">
        <v>101413038</v>
      </c>
      <c r="AL129" s="1029"/>
      <c r="AM129" s="1029"/>
      <c r="AN129" s="1029"/>
      <c r="AO129" s="1030"/>
      <c r="AP129" s="1146"/>
      <c r="AQ129" s="1147"/>
      <c r="AR129" s="1147"/>
      <c r="AS129" s="1147"/>
      <c r="AT129" s="1148"/>
      <c r="AU129" s="264"/>
      <c r="AV129" s="264"/>
      <c r="AW129" s="264"/>
      <c r="AX129" s="1137" t="s">
        <v>503</v>
      </c>
      <c r="AY129" s="1020"/>
      <c r="AZ129" s="1020"/>
      <c r="BA129" s="1020"/>
      <c r="BB129" s="1020"/>
      <c r="BC129" s="1020"/>
      <c r="BD129" s="1020"/>
      <c r="BE129" s="1021"/>
      <c r="BF129" s="1138" t="s">
        <v>445</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504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505</v>
      </c>
      <c r="X130" s="1144"/>
      <c r="Y130" s="1144"/>
      <c r="Z130" s="1145"/>
      <c r="AA130" s="1028">
        <v>19221197</v>
      </c>
      <c r="AB130" s="1029"/>
      <c r="AC130" s="1029"/>
      <c r="AD130" s="1029"/>
      <c r="AE130" s="1030"/>
      <c r="AF130" s="1031">
        <v>18611148</v>
      </c>
      <c r="AG130" s="1029"/>
      <c r="AH130" s="1029"/>
      <c r="AI130" s="1029"/>
      <c r="AJ130" s="1030"/>
      <c r="AK130" s="1031">
        <v>17785312</v>
      </c>
      <c r="AL130" s="1029"/>
      <c r="AM130" s="1029"/>
      <c r="AN130" s="1029"/>
      <c r="AO130" s="1030"/>
      <c r="AP130" s="1146"/>
      <c r="AQ130" s="1147"/>
      <c r="AR130" s="1147"/>
      <c r="AS130" s="1147"/>
      <c r="AT130" s="1148"/>
      <c r="AU130" s="264"/>
      <c r="AV130" s="264"/>
      <c r="AW130" s="264"/>
      <c r="AX130" s="1137" t="s">
        <v>506</v>
      </c>
      <c r="AY130" s="1020"/>
      <c r="AZ130" s="1020"/>
      <c r="BA130" s="1020"/>
      <c r="BB130" s="1020"/>
      <c r="BC130" s="1020"/>
      <c r="BD130" s="1020"/>
      <c r="BE130" s="1021"/>
      <c r="BF130" s="1174">
        <v>8.3000000000000007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507</v>
      </c>
      <c r="X131" s="1182"/>
      <c r="Y131" s="1182"/>
      <c r="Z131" s="1183"/>
      <c r="AA131" s="1075">
        <v>82375929</v>
      </c>
      <c r="AB131" s="1054"/>
      <c r="AC131" s="1054"/>
      <c r="AD131" s="1054"/>
      <c r="AE131" s="1055"/>
      <c r="AF131" s="1053">
        <v>83323116</v>
      </c>
      <c r="AG131" s="1054"/>
      <c r="AH131" s="1054"/>
      <c r="AI131" s="1054"/>
      <c r="AJ131" s="1055"/>
      <c r="AK131" s="1053">
        <v>83627726</v>
      </c>
      <c r="AL131" s="1054"/>
      <c r="AM131" s="1054"/>
      <c r="AN131" s="1054"/>
      <c r="AO131" s="1055"/>
      <c r="AP131" s="1184"/>
      <c r="AQ131" s="1185"/>
      <c r="AR131" s="1185"/>
      <c r="AS131" s="1185"/>
      <c r="AT131" s="1186"/>
      <c r="AU131" s="264"/>
      <c r="AV131" s="264"/>
      <c r="AW131" s="264"/>
      <c r="AX131" s="1156" t="s">
        <v>508</v>
      </c>
      <c r="AY131" s="1107"/>
      <c r="AZ131" s="1107"/>
      <c r="BA131" s="1107"/>
      <c r="BB131" s="1107"/>
      <c r="BC131" s="1107"/>
      <c r="BD131" s="1107"/>
      <c r="BE131" s="1108"/>
      <c r="BF131" s="1157">
        <v>62.3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510</v>
      </c>
      <c r="W132" s="1167"/>
      <c r="X132" s="1167"/>
      <c r="Y132" s="1167"/>
      <c r="Z132" s="1168"/>
      <c r="AA132" s="1169">
        <v>8.4467207759999994</v>
      </c>
      <c r="AB132" s="1170"/>
      <c r="AC132" s="1170"/>
      <c r="AD132" s="1170"/>
      <c r="AE132" s="1171"/>
      <c r="AF132" s="1172">
        <v>8.5083192679999993</v>
      </c>
      <c r="AG132" s="1170"/>
      <c r="AH132" s="1170"/>
      <c r="AI132" s="1170"/>
      <c r="AJ132" s="1171"/>
      <c r="AK132" s="1172">
        <v>8.1116198060000002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511</v>
      </c>
      <c r="W133" s="1150"/>
      <c r="X133" s="1150"/>
      <c r="Y133" s="1150"/>
      <c r="Z133" s="1151"/>
      <c r="AA133" s="1152">
        <v>7.6</v>
      </c>
      <c r="AB133" s="1153"/>
      <c r="AC133" s="1153"/>
      <c r="AD133" s="1153"/>
      <c r="AE133" s="1154"/>
      <c r="AF133" s="1152">
        <v>7.9</v>
      </c>
      <c r="AG133" s="1153"/>
      <c r="AH133" s="1153"/>
      <c r="AI133" s="1153"/>
      <c r="AJ133" s="1154"/>
      <c r="AK133" s="1152">
        <v>8.3000000000000007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DEtSr8MyizkOrQ3zrrlpEbms8g5obH2uOA6fKN/AZUI67o7tltv9Vz0rdQuhFdfBe8jTHnQzVAPoIZX42Q8yA==" saltValue="uSyVs2GQ9Y3hwgdfLvDA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25" zoomScaleNormal="85" zoomScaleSheetLayoutView="25" workbookViewId="0"/>
  </sheetViews>
  <sheetFormatPr defaultColWidth="0" defaultRowHeight="13.5" customHeight="1" zeroHeight="1" x14ac:dyDescent="0.15"/>
  <cols>
    <col min="1" max="120" width="2.71093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Y/sU9QrTSRG27iWDuFsN1iqyDGvrRKlS2oWPGeqfhOCxbj05HWGr3h/+uQoDOjQ92VOF+qZPqsDlT7cbNSbaA==" saltValue="7uzoqHlwtDB75OP+GIFdy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1" zoomScale="85" zoomScaleNormal="85" zoomScaleSheetLayoutView="55" workbookViewId="0"/>
  </sheetViews>
  <sheetFormatPr defaultColWidth="0" defaultRowHeight="13.5" customHeight="1" zeroHeight="1" x14ac:dyDescent="0.15"/>
  <cols>
    <col min="1" max="116" width="2.57031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YS1+DTfb+rKpIru3rTtqYxOc0Y8YYM/0cz4F8bFuoUD28D2pyML7V74b6qhHjResbzW0tyxh0gOZT1TQSeJtA==" saltValue="VVAxhW/iJoHw+qz57OmY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515</v>
      </c>
      <c r="AP7" s="283"/>
      <c r="AQ7" s="284" t="s">
        <v>516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517</v>
      </c>
      <c r="AQ8" s="290" t="s">
        <v>518</v>
      </c>
      <c r="AR8" s="291" t="s">
        <v>519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520</v>
      </c>
      <c r="AL9" s="1193"/>
      <c r="AM9" s="1193"/>
      <c r="AN9" s="1194"/>
      <c r="AO9" s="292">
        <v>21887186</v>
      </c>
      <c r="AP9" s="292">
        <v>48166</v>
      </c>
      <c r="AQ9" s="293">
        <v>57800</v>
      </c>
      <c r="AR9" s="294">
        <v>-16.7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521</v>
      </c>
      <c r="AL10" s="1193"/>
      <c r="AM10" s="1193"/>
      <c r="AN10" s="1194"/>
      <c r="AO10" s="295">
        <v>521946</v>
      </c>
      <c r="AP10" s="295">
        <v>1149</v>
      </c>
      <c r="AQ10" s="296">
        <v>2573</v>
      </c>
      <c r="AR10" s="297">
        <v>-55.3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522</v>
      </c>
      <c r="AL11" s="1193"/>
      <c r="AM11" s="1193"/>
      <c r="AN11" s="1194"/>
      <c r="AO11" s="295">
        <v>1604</v>
      </c>
      <c r="AP11" s="295">
        <v>4</v>
      </c>
      <c r="AQ11" s="296">
        <v>1586</v>
      </c>
      <c r="AR11" s="297">
        <v>-99.7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523</v>
      </c>
      <c r="AL12" s="1193"/>
      <c r="AM12" s="1193"/>
      <c r="AN12" s="1194"/>
      <c r="AO12" s="295">
        <v>315749</v>
      </c>
      <c r="AP12" s="295">
        <v>695</v>
      </c>
      <c r="AQ12" s="296">
        <v>532</v>
      </c>
      <c r="AR12" s="297">
        <v>30.6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524</v>
      </c>
      <c r="AL13" s="1193"/>
      <c r="AM13" s="1193"/>
      <c r="AN13" s="1194"/>
      <c r="AO13" s="295" t="s">
        <v>525</v>
      </c>
      <c r="AP13" s="295" t="s">
        <v>525</v>
      </c>
      <c r="AQ13" s="296">
        <v>18</v>
      </c>
      <c r="AR13" s="297" t="s">
        <v>525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526</v>
      </c>
      <c r="AL14" s="1193"/>
      <c r="AM14" s="1193"/>
      <c r="AN14" s="1194"/>
      <c r="AO14" s="295">
        <v>537061</v>
      </c>
      <c r="AP14" s="295">
        <v>1182</v>
      </c>
      <c r="AQ14" s="296">
        <v>1833</v>
      </c>
      <c r="AR14" s="297">
        <v>-35.5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527</v>
      </c>
      <c r="AL15" s="1193"/>
      <c r="AM15" s="1193"/>
      <c r="AN15" s="1194"/>
      <c r="AO15" s="295">
        <v>534539</v>
      </c>
      <c r="AP15" s="295">
        <v>1176</v>
      </c>
      <c r="AQ15" s="296">
        <v>1281</v>
      </c>
      <c r="AR15" s="297">
        <v>-8.1999999999999993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528</v>
      </c>
      <c r="AL16" s="1196"/>
      <c r="AM16" s="1196"/>
      <c r="AN16" s="1197"/>
      <c r="AO16" s="295">
        <v>-1457572</v>
      </c>
      <c r="AP16" s="295">
        <v>-3208</v>
      </c>
      <c r="AQ16" s="296">
        <v>-4437</v>
      </c>
      <c r="AR16" s="297">
        <v>-27.7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22340513</v>
      </c>
      <c r="AP17" s="295">
        <v>49163</v>
      </c>
      <c r="AQ17" s="296">
        <v>61185</v>
      </c>
      <c r="AR17" s="297">
        <v>-19.600000000000001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530</v>
      </c>
      <c r="AP20" s="303" t="s">
        <v>531</v>
      </c>
      <c r="AQ20" s="304" t="s">
        <v>532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533</v>
      </c>
      <c r="AL21" s="1188"/>
      <c r="AM21" s="1188"/>
      <c r="AN21" s="1189"/>
      <c r="AO21" s="307">
        <v>5.48</v>
      </c>
      <c r="AP21" s="308">
        <v>6.2</v>
      </c>
      <c r="AQ21" s="309">
        <v>-0.72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534</v>
      </c>
      <c r="AL22" s="1188"/>
      <c r="AM22" s="1188"/>
      <c r="AN22" s="1189"/>
      <c r="AO22" s="312">
        <v>99.5</v>
      </c>
      <c r="AP22" s="313">
        <v>100.2</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536</v>
      </c>
      <c r="AO27" s="273"/>
      <c r="AP27" s="273"/>
      <c r="AQ27" s="273"/>
      <c r="AR27" s="273"/>
      <c r="AS27" s="273"/>
      <c r="AT27" s="273"/>
    </row>
    <row r="28" spans="1:46" ht="17.25" x14ac:dyDescent="0.15">
      <c r="A28" s="274" t="s">
        <v>537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515</v>
      </c>
      <c r="AP30" s="283"/>
      <c r="AQ30" s="284" t="s">
        <v>516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517</v>
      </c>
      <c r="AQ31" s="290" t="s">
        <v>518</v>
      </c>
      <c r="AR31" s="291" t="s">
        <v>519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539</v>
      </c>
      <c r="AL32" s="1204"/>
      <c r="AM32" s="1204"/>
      <c r="AN32" s="1205"/>
      <c r="AO32" s="322">
        <v>24656260</v>
      </c>
      <c r="AP32" s="322">
        <v>54259</v>
      </c>
      <c r="AQ32" s="323">
        <v>37891</v>
      </c>
      <c r="AR32" s="324">
        <v>43.2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540</v>
      </c>
      <c r="AL33" s="1204"/>
      <c r="AM33" s="1204"/>
      <c r="AN33" s="1205"/>
      <c r="AO33" s="322" t="s">
        <v>525</v>
      </c>
      <c r="AP33" s="322" t="s">
        <v>525</v>
      </c>
      <c r="AQ33" s="323">
        <v>3</v>
      </c>
      <c r="AR33" s="324" t="s">
        <v>525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541</v>
      </c>
      <c r="AL34" s="1204"/>
      <c r="AM34" s="1204"/>
      <c r="AN34" s="1205"/>
      <c r="AO34" s="322" t="s">
        <v>525</v>
      </c>
      <c r="AP34" s="322" t="s">
        <v>525</v>
      </c>
      <c r="AQ34" s="323">
        <v>103</v>
      </c>
      <c r="AR34" s="324" t="s">
        <v>525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542</v>
      </c>
      <c r="AL35" s="1204"/>
      <c r="AM35" s="1204"/>
      <c r="AN35" s="1205"/>
      <c r="AO35" s="322">
        <v>5840701</v>
      </c>
      <c r="AP35" s="322">
        <v>12853</v>
      </c>
      <c r="AQ35" s="323">
        <v>9138</v>
      </c>
      <c r="AR35" s="324">
        <v>40.700000000000003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543</v>
      </c>
      <c r="AL36" s="1204"/>
      <c r="AM36" s="1204"/>
      <c r="AN36" s="1205"/>
      <c r="AO36" s="322" t="s">
        <v>525</v>
      </c>
      <c r="AP36" s="322" t="s">
        <v>525</v>
      </c>
      <c r="AQ36" s="323">
        <v>348</v>
      </c>
      <c r="AR36" s="324" t="s">
        <v>525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544</v>
      </c>
      <c r="AL37" s="1204"/>
      <c r="AM37" s="1204"/>
      <c r="AN37" s="1205"/>
      <c r="AO37" s="322" t="s">
        <v>525</v>
      </c>
      <c r="AP37" s="322" t="s">
        <v>525</v>
      </c>
      <c r="AQ37" s="323">
        <v>851</v>
      </c>
      <c r="AR37" s="324" t="s">
        <v>525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545</v>
      </c>
      <c r="AL38" s="1207"/>
      <c r="AM38" s="1207"/>
      <c r="AN38" s="1208"/>
      <c r="AO38" s="325">
        <v>62</v>
      </c>
      <c r="AP38" s="325">
        <v>0</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546</v>
      </c>
      <c r="AL39" s="1207"/>
      <c r="AM39" s="1207"/>
      <c r="AN39" s="1208"/>
      <c r="AO39" s="322">
        <v>-5928148</v>
      </c>
      <c r="AP39" s="322">
        <v>-13046</v>
      </c>
      <c r="AQ39" s="323">
        <v>-8418</v>
      </c>
      <c r="AR39" s="324">
        <v>55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547</v>
      </c>
      <c r="AL40" s="1204"/>
      <c r="AM40" s="1204"/>
      <c r="AN40" s="1205"/>
      <c r="AO40" s="322">
        <v>-17785312</v>
      </c>
      <c r="AP40" s="322">
        <v>-39139</v>
      </c>
      <c r="AQ40" s="323">
        <v>-29250</v>
      </c>
      <c r="AR40" s="324">
        <v>33.799999999999997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6783563</v>
      </c>
      <c r="AP41" s="322">
        <v>14928</v>
      </c>
      <c r="AQ41" s="323">
        <v>10666</v>
      </c>
      <c r="AR41" s="324">
        <v>40</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515</v>
      </c>
      <c r="AN49" s="1200" t="s">
        <v>551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552</v>
      </c>
      <c r="AO50" s="339" t="s">
        <v>553</v>
      </c>
      <c r="AP50" s="340" t="s">
        <v>554</v>
      </c>
      <c r="AQ50" s="341" t="s">
        <v>555</v>
      </c>
      <c r="AR50" s="342" t="s">
        <v>556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557</v>
      </c>
      <c r="AL51" s="335"/>
      <c r="AM51" s="343">
        <v>24268926</v>
      </c>
      <c r="AN51" s="344">
        <v>53675</v>
      </c>
      <c r="AO51" s="345">
        <v>6.8</v>
      </c>
      <c r="AP51" s="346">
        <v>47677</v>
      </c>
      <c r="AQ51" s="347">
        <v>14.3</v>
      </c>
      <c r="AR51" s="348">
        <v>-7.5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558</v>
      </c>
      <c r="AM52" s="351">
        <v>10404311</v>
      </c>
      <c r="AN52" s="352">
        <v>23011</v>
      </c>
      <c r="AO52" s="353">
        <v>-12.1</v>
      </c>
      <c r="AP52" s="354">
        <v>23360</v>
      </c>
      <c r="AQ52" s="355">
        <v>2.7</v>
      </c>
      <c r="AR52" s="356">
        <v>-14.8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559</v>
      </c>
      <c r="AL53" s="335"/>
      <c r="AM53" s="343">
        <v>26153335</v>
      </c>
      <c r="AN53" s="344">
        <v>57723</v>
      </c>
      <c r="AO53" s="345">
        <v>7.5</v>
      </c>
      <c r="AP53" s="346">
        <v>51613</v>
      </c>
      <c r="AQ53" s="347">
        <v>8.3000000000000007</v>
      </c>
      <c r="AR53" s="348">
        <v>-0.8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558</v>
      </c>
      <c r="AM54" s="351">
        <v>11747244</v>
      </c>
      <c r="AN54" s="352">
        <v>25927</v>
      </c>
      <c r="AO54" s="353">
        <v>12.7</v>
      </c>
      <c r="AP54" s="354">
        <v>25872</v>
      </c>
      <c r="AQ54" s="355">
        <v>10.8</v>
      </c>
      <c r="AR54" s="356">
        <v>1.9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560</v>
      </c>
      <c r="AL55" s="335"/>
      <c r="AM55" s="343">
        <v>22907980</v>
      </c>
      <c r="AN55" s="344">
        <v>50419</v>
      </c>
      <c r="AO55" s="345">
        <v>-12.7</v>
      </c>
      <c r="AP55" s="346">
        <v>50880</v>
      </c>
      <c r="AQ55" s="347">
        <v>-1.4</v>
      </c>
      <c r="AR55" s="348">
        <v>-11.3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558</v>
      </c>
      <c r="AM56" s="351">
        <v>11358346</v>
      </c>
      <c r="AN56" s="352">
        <v>24999</v>
      </c>
      <c r="AO56" s="353">
        <v>-3.6</v>
      </c>
      <c r="AP56" s="354">
        <v>27819</v>
      </c>
      <c r="AQ56" s="355">
        <v>7.5</v>
      </c>
      <c r="AR56" s="356">
        <v>-11.1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561</v>
      </c>
      <c r="AL57" s="335"/>
      <c r="AM57" s="343">
        <v>27844624</v>
      </c>
      <c r="AN57" s="344">
        <v>61265</v>
      </c>
      <c r="AO57" s="345">
        <v>21.5</v>
      </c>
      <c r="AP57" s="346">
        <v>46395</v>
      </c>
      <c r="AQ57" s="347">
        <v>-8.8000000000000007</v>
      </c>
      <c r="AR57" s="348">
        <v>30.3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558</v>
      </c>
      <c r="AM58" s="351">
        <v>12139122</v>
      </c>
      <c r="AN58" s="352">
        <v>26709</v>
      </c>
      <c r="AO58" s="353">
        <v>6.8</v>
      </c>
      <c r="AP58" s="354">
        <v>26304</v>
      </c>
      <c r="AQ58" s="355">
        <v>-5.4</v>
      </c>
      <c r="AR58" s="356">
        <v>12.2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562</v>
      </c>
      <c r="AL59" s="335"/>
      <c r="AM59" s="343">
        <v>24914059</v>
      </c>
      <c r="AN59" s="344">
        <v>54827</v>
      </c>
      <c r="AO59" s="345">
        <v>-10.5</v>
      </c>
      <c r="AP59" s="346">
        <v>48088</v>
      </c>
      <c r="AQ59" s="347">
        <v>3.6</v>
      </c>
      <c r="AR59" s="348">
        <v>-14.1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558</v>
      </c>
      <c r="AM60" s="351">
        <v>11040201</v>
      </c>
      <c r="AN60" s="352">
        <v>24295</v>
      </c>
      <c r="AO60" s="353">
        <v>-9</v>
      </c>
      <c r="AP60" s="354">
        <v>25183</v>
      </c>
      <c r="AQ60" s="355">
        <v>-4.3</v>
      </c>
      <c r="AR60" s="356">
        <v>-4.7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563</v>
      </c>
      <c r="AL61" s="357"/>
      <c r="AM61" s="358">
        <v>25217785</v>
      </c>
      <c r="AN61" s="359">
        <v>55582</v>
      </c>
      <c r="AO61" s="360">
        <v>2.5</v>
      </c>
      <c r="AP61" s="361">
        <v>48931</v>
      </c>
      <c r="AQ61" s="362">
        <v>3.2</v>
      </c>
      <c r="AR61" s="348">
        <v>-0.7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558</v>
      </c>
      <c r="AM62" s="351">
        <v>11337845</v>
      </c>
      <c r="AN62" s="352">
        <v>24988</v>
      </c>
      <c r="AO62" s="353">
        <v>-1</v>
      </c>
      <c r="AP62" s="354">
        <v>25708</v>
      </c>
      <c r="AQ62" s="355">
        <v>2.2999999999999998</v>
      </c>
      <c r="AR62" s="356">
        <v>-3.3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Hb5lldnzhLBpt4BUq/OEFlUntLo7+z1opE/4ZwScdnzXhVy1zkvGPoHwd/X5JiLABzdgTfCmaUCabcY+OZ/Qw==" saltValue="jcpXgNl9Iz9Gkp9XD9O9/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425781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vQZhiz4EW+lkTMusmEksg3u8Hdbfo/K3jygncHfoBalY20WXRPcLRw57wQAsfF5m1M8djiapP+L6RsrC1UqVw==" saltValue="zboKybKp2oXY0kOYvqzp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425781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A6riyOsLZ0vk85ylyK8sRwpP817RlW/se4t6mDthUafgYvlBM0YgJXkMiriuoDbhE9GLmnxtB7BFUBZeJtoKw==" saltValue="VWnqDXBmWr6ytkhaoO7l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12" t="s">
        <v>3</v>
      </c>
      <c r="D47" s="1212"/>
      <c r="E47" s="1213"/>
      <c r="F47" s="11">
        <v>2.63</v>
      </c>
      <c r="G47" s="12">
        <v>2.63</v>
      </c>
      <c r="H47" s="12">
        <v>2.96</v>
      </c>
      <c r="I47" s="12">
        <v>2.95</v>
      </c>
      <c r="J47" s="13">
        <v>2.96</v>
      </c>
    </row>
    <row r="48" spans="2:10" ht="57.75" customHeight="1" x14ac:dyDescent="0.15">
      <c r="B48" s="14"/>
      <c r="C48" s="1214" t="s">
        <v>4</v>
      </c>
      <c r="D48" s="1214"/>
      <c r="E48" s="1215"/>
      <c r="F48" s="15">
        <v>2.09</v>
      </c>
      <c r="G48" s="16">
        <v>2.11</v>
      </c>
      <c r="H48" s="16">
        <v>2.0699999999999998</v>
      </c>
      <c r="I48" s="16">
        <v>1.64</v>
      </c>
      <c r="J48" s="17">
        <v>1.95</v>
      </c>
    </row>
    <row r="49" spans="2:10" ht="57.75" customHeight="1" thickBot="1" x14ac:dyDescent="0.2">
      <c r="B49" s="18"/>
      <c r="C49" s="1216" t="s">
        <v>5</v>
      </c>
      <c r="D49" s="1216"/>
      <c r="E49" s="1217"/>
      <c r="F49" s="19">
        <v>1.96</v>
      </c>
      <c r="G49" s="20">
        <v>1.97</v>
      </c>
      <c r="H49" s="20">
        <v>1.7</v>
      </c>
      <c r="I49" s="20">
        <v>0.56000000000000005</v>
      </c>
      <c r="J49" s="21">
        <v>1.78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bZZKLyy8aOUv4loSP8kCQN+Tsk6iGY31UZwnoy5O/vEC8TfR//ODGNTZRwO+CKMNA/FIBhaJuaIq0UNnpc1Ig==" saltValue="BnAjRwrd/xsmWf/pJo23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2019-11-15T08:09:34Z</cp:lastPrinted>
  <dcterms:created xsi:type="dcterms:W3CDTF">2019-02-14T02:40:30Z</dcterms:created>
  <dcterms:modified xsi:type="dcterms:W3CDTF">2019-12-10T02:16:49Z</dcterms:modified>
  <cp:category/>
</cp:coreProperties>
</file>