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41"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U41" i="9"/>
  <c r="C41" i="9"/>
  <c r="BW40" i="9"/>
  <c r="BE40" i="9"/>
  <c r="U40" i="9"/>
  <c r="C40" i="9"/>
  <c r="BW39" i="9"/>
  <c r="BE39" i="9"/>
  <c r="U39" i="9"/>
  <c r="C39" i="9"/>
  <c r="BW38" i="9"/>
  <c r="BE38" i="9"/>
  <c r="C38" i="9"/>
  <c r="BW37" i="9"/>
  <c r="C37" i="9"/>
  <c r="BW34" i="9"/>
  <c r="BW35" i="9" s="1"/>
  <c r="BW36"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l="1"/>
  <c r="AM35" i="9" s="1"/>
  <c r="AM36" i="9" s="1"/>
  <c r="AM37" i="9" s="1"/>
  <c r="AM38" i="9" s="1"/>
  <c r="AM39" i="9" s="1"/>
  <c r="AM40" i="9" s="1"/>
  <c r="AM41" i="9" s="1"/>
  <c r="BE34" i="9" l="1"/>
  <c r="BE35" i="9" s="1"/>
  <c r="BE36" i="9" s="1"/>
  <c r="BE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<sst xmlns="http://schemas.openxmlformats.org/spreadsheetml/2006/main" count="1004" uniqueCount="581">
  <si>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</si>
  <si>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</si>
  <si>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</si>
  <si>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</si>
  <si>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</si>
  <si>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</si>
  <si>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</si>
  <si>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</si>
  <si>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</si>
  <si>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</si>
  <si>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</si>
  <si>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</si>
  <si>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</si>
  <si>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</si>
  <si>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</si>
  <si>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</si>
  <si>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</si>
  <si>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</si>
  <si>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</si>
  <si>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</si>
  <si>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</si>
  <si>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</si>
  <si>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</si>
  <si>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</si>
  <si>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</si>
  <si>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</si>
  <si>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</si>
  <si>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</si>
  <si>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</si>
  <si>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</si>
  <si>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</si>
  <si>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</si>
  <si>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</si>
  <si>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</si>
  <si>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</si>
  <si>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</si>
  <si>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</si>
  <si>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</si>
  <si>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</si>
  <si>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</si>
  <si>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</si>
  <si>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</si>
  <si>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</si>
  <si>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</si>
  <si>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</si>
  <si>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</si>
  <si>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</si>
  <si>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</si>
  <si>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</si>
  <si>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</si>
  <si>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</si>
  <si>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</si>
  <si>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</si>
  <si>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</si>
  <si>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</si>
  <si>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</si>
  <si>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</si>
  <si>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</si>
  <si>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</si>
  <si>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</si>
  <si>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</si>
  <si>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</si>
  <si>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</si>
  <si>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</si>
  <si>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</si>
  <si>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</si>
  <si>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</si>
  <si>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</si>
  <si>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</si>
  <si>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</si>
  <si>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</si>
  <si>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</si>
  <si>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</si>
  <si>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</si>
  <si>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</si>
  <si>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</si>
  <si>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</si>
  <si>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</si>
  <si>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</si>
  <si>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</si>
  <si>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</si>
  <si>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金沢市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</si>
  <si>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</si>
  <si>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</si>
  <si>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</si>
  <si>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</si>
  <si>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</si>
  <si>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</si>
  <si>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</si>
  <si>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</si>
  <si>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</si>
  <si>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</si>
  <si>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</si>
  <si>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</si>
  <si>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</si>
  <si>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</si>
  <si>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</si>
  <si>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</si>
  <si>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</si>
  <si>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</si>
  <si>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</si>
  <si>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</si>
  <si>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</si>
  <si>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</si>
  <si>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</si>
  <si>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</si>
  <si>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</si>
  <si>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</si>
  <si>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</si>
  <si>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</si>
  <si>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</si>
  <si>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</si>
  <si>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</si>
  <si>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</si>
  <si>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</si>
  <si>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</si>
  <si>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</si>
  <si>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</si>
  <si>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</si>
  <si>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</si>
  <si>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</si>
  <si>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</si>
  <si>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</si>
  <si>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</si>
  <si>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</si>
  <si>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</si>
  <si>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</si>
  <si>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</si>
  <si>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</si>
  <si>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</si>
  <si>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</si>
  <si>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</si>
  <si>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</si>
  <si>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</si>
  <si>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</si>
  <si>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</si>
  <si>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</si>
  <si>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</si>
  <si>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</si>
  <si>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</si>
  <si>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</si>
  <si>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</si>
  <si>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</si>
  <si>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</si>
  <si>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</si>
  <si>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</si>
  <si>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</si>
  <si>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</si>
  <si>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</si>
  <si>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</si>
  <si>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</si>
  <si>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</si>
  <si>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</si>
  <si>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</si>
  <si>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</si>
  <si>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</si>
  <si>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</si>
  <si>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</si>
  <si>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</si>
  <si>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</si>
  <si>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</si>
  <si>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</si>
  <si>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</si>
  <si>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</si>
  <si>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</si>
  <si>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</si>
  <si>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</si>
  <si>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</si>
  <si>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</si>
  <si>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</si>
  <si>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</si>
  <si>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</si>
  <si>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</si>
  <si>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</si>
  <si>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</si>
  <si>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</si>
  <si>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</si>
  <si>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</si>
  <si>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</si>
  <si>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</si>
  <si>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</si>
  <si>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</si>
  <si>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</si>
  <si>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</si>
  <si>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</si>
  <si>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</si>
  <si>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</si>
  <si>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</si>
  <si>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</si>
  <si>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</si>
  <si>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</si>
  <si>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</si>
  <si>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</si>
  <si>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石川県金沢市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</si>
  <si>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</si>
  <si>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</si>
  <si>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</si>
  <si>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</si>
  <si>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</si>
  <si>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</si>
  <si>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</si>
  <si>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</si>
  <si>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</si>
  <si>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</si>
  <si>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</si>
  <si>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</si>
  <si>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</si>
  <si>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</si>
  <si>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</si>
  <si>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</si>
  <si>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</si>
  <si>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</si>
  <si>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</si>
  <si>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</si>
  <si>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</si>
  <si>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</si>
  <si>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</si>
  <si>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</si>
  <si>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</si>
  <si>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</si>
  <si>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</si>
  <si>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</si>
  <si>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</si>
  <si>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</si>
  <si>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</si>
  <si>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</si>
  <si>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</si>
  <si>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</si>
  <si>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</si>
  <si>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</si>
  <si>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</si>
  <si>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</si>
  <si>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</si>
  <si>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</si>
  <si>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</si>
  <si>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</si>
  <si>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</si>
  <si>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</si>
  <si>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</si>
  <si>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</si>
  <si>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</si>
  <si>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</si>
  <si>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</si>
  <si>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</si>
  <si>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</si>
  <si>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</si>
  <si>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</si>
  <si>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</si>
  <si>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</si>
  <si>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</si>
  <si>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</si>
  <si>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</si>
  <si>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</si>
  <si>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</si>
  <si>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</si>
  <si>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</si>
  <si>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</si>
  <si>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</si>
  <si>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</si>
  <si>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</si>
  <si>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</si>
  <si>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</si>
  <si>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</si>
  <si>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</si>
  <si>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</si>
  <si>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</si>
  <si>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</si>
  <si>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</si>
  <si>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</si>
  <si>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</si>
  <si>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</si>
  <si>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</si>
  <si>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</si>
  <si>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</si>
  <si>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</si>
  <si>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</si>
  <si>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</si>
  <si>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</si>
  <si>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</si>
  <si>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</si>
  <si>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</si>
  <si>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</si>
  <si>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</si>
  <si>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</si>
  <si>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</si>
  <si>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</si>
  <si>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</si>
  <si>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</si>
  <si>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</si>
  <si>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</si>
  <si>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</si>
  <si>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</si>
  <si>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</si>
  <si>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</si>
  <si>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</si>
  <si>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</si>
  <si>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</si>
  <si>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</si>
  <si>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</si>
  <si>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</si>
  <si>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</si>
  <si>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</si>
  <si>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</si>
  <si>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</si>
  <si>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</si>
  <si>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</si>
  <si>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</si>
  <si>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</si>
  <si>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</si>
  <si>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</si>
  <si>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</si>
  <si>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</si>
  <si>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</si>
  <si>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</si>
  <si>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</si>
  <si>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</si>
  <si>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</si>
  <si>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</si>
  <si>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</si>
  <si>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</si>
  <si>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</si>
  <si>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</si>
  <si>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</si>
  <si>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</si>
  <si>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</si>
  <si>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</si>
  <si>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</si>
  <si>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</si>
  <si>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</si>
  <si>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</si>
  <si>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</si>
  <si>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</si>
  <si>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</si>
  <si>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</si>
  <si>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</si>
  <si>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</si>
  <si>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</si>
  <si>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</si>
  <si>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</si>
  <si>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</si>
  <si>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</si>
  <si>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石川県金沢市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</si>
  <si>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</si>
  <si>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</si>
  <si>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</si>
  <si>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</si>
  <si>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</si>
  <si>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</si>
  <si>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</si>
  <si>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</si>
  <si>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</si>
  <si>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</si>
  <si>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</si>
  <si>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</si>
  <si>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</si>
  <si>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</si>
  <si>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</si>
  <si>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</si>
  <si>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</si>
  <si>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</si>
  <si>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</si>
  <si>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</si>
  <si>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</si>
  <si>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</si>
  <si>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</si>
  <si>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</si>
  <si>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</si>
  <si>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</si>
  <si>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</si>
  <si>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</si>
  <si>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</si>
  <si>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</si>
  <si>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</si>
  <si>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</si>
  <si>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</si>
  <si>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金沢市公共下水道事業特別会計</t>
    <phoneticPr fontId="5"/>
  </si>
  <si>
    <t>金沢市中央卸売市場事業特別会計</t>
    <phoneticPr fontId="5"/>
  </si>
  <si>
    <t>金沢市病院事業特別会計</t>
    <phoneticPr fontId="5"/>
  </si>
  <si>
    <t>金沢市農村下水道事業費特別会計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</si>
  <si>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</si>
  <si>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</si>
  <si>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</si>
  <si>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</si>
  <si>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</si>
  <si>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</si>
  <si>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</si>
  <si>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</si>
  <si>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</si>
  <si>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</si>
  <si>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</si>
  <si>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</si>
  <si>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</si>
  <si>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</si>
  <si>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</si>
  <si>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</si>
  <si>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</si>
  <si>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</si>
  <si>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</si>
  <si>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</si>
  <si>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</si>
  <si>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</si>
  <si>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</si>
  <si>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</si>
  <si>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</si>
  <si>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</si>
  <si>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</si>
  <si>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</si>
  <si>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</si>
  <si>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</si>
  <si>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</si>
  <si>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</si>
  <si>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</si>
  <si>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</si>
  <si>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</si>
  <si>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</si>
  <si>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</si>
  <si>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</si>
  <si>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</si>
  <si>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</si>
  <si>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</si>
  <si>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</si>
  <si>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</si>
  <si>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</si>
  <si>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</si>
  <si>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</si>
  <si>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</si>
  <si>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</si>
  <si>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</si>
  <si>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</si>
  <si>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</si>
  <si>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</si>
  <si>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</si>
  <si>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</si>
  <si>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</si>
  <si>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</si>
  <si>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</si>
  <si>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</si>
  <si>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</si>
  <si>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</si>
  <si>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</si>
  <si>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</si>
  <si>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</si>
  <si>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</si>
  <si>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</si>
  <si>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</si>
  <si>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</si>
  <si>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</si>
  <si>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</si>
  <si>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</si>
  <si>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</si>
  <si>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</si>
  <si>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</si>
  <si>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</si>
  <si>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</si>
  <si>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</si>
  <si>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</si>
  <si>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</si>
  <si>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</si>
  <si>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</si>
  <si>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</si>
  <si>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</si>
  <si>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</si>
  <si>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</si>
  <si>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</si>
  <si>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</si>
  <si>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</si>
  <si>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</si>
  <si>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</si>
  <si>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</si>
  <si>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</si>
  <si>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</si>
  <si>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</si>
  <si>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</si>
  <si>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</si>
  <si>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</si>
  <si>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</si>
  <si>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</si>
  <si>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</si>
  <si>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</si>
  <si>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</si>
  <si>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</si>
  <si>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</si>
  <si>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</si>
  <si>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</si>
  <si>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</si>
  <si>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</si>
  <si>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</si>
  <si>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</si>
  <si>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</si>
  <si>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</si>
  <si>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</si>
  <si>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</si>
  <si>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</si>
  <si>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</si>
  <si>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</si>
  <si>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</si>
  <si>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</si>
  <si>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</si>
  <si>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</si>
  <si>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</si>
  <si>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</si>
  <si>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</si>
  <si>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</si>
  <si>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</si>
  <si>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</si>
  <si>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</si>
  <si>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</si>
  <si>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</si>
  <si>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</si>
  <si>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</si>
  <si>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</si>
  <si>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</si>
  <si>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</si>
  <si>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</si>
  <si>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金沢市水道事業特別会計</t>
  </si>
  <si>
    <t>金沢市病院事業特別会計</t>
  </si>
  <si>
    <t>金沢市公共下水道事業特別会計</t>
  </si>
  <si>
    <t>金沢市ガス事業特別会計</t>
  </si>
  <si>
    <t>一般会計</t>
  </si>
  <si>
    <t>金沢市中央卸売市場事業特別会計</t>
  </si>
  <si>
    <t>金沢市発電事業特別会計</t>
  </si>
  <si>
    <t>金沢市住宅団地建設事業費特別会計</t>
  </si>
  <si>
    <t>その他会計（赤字）</t>
  </si>
  <si>
    <t>その他会計（黒字）</t>
  </si>
  <si>
    <t>一般会計</t>
    <phoneticPr fontId="5"/>
  </si>
  <si>
    <t>金沢市公共用地先行取得事業費特別会計</t>
    <phoneticPr fontId="5"/>
  </si>
  <si>
    <t>-</t>
    <phoneticPr fontId="5"/>
  </si>
  <si>
    <t>金沢市母子父子寡婦福祉資金貸付事業費特別会計</t>
    <phoneticPr fontId="5"/>
  </si>
  <si>
    <t xml:space="preserve"> (株)金沢商業活性化センター</t>
    <phoneticPr fontId="2"/>
  </si>
  <si>
    <t xml:space="preserve"> (公財)石川県音楽文化振興事業団</t>
    <phoneticPr fontId="2"/>
  </si>
  <si>
    <t xml:space="preserve"> (公財)横浜記念金沢の文化創生財団</t>
    <phoneticPr fontId="2"/>
  </si>
  <si>
    <t xml:space="preserve"> (公財)金沢芸術創造財団</t>
    <phoneticPr fontId="2"/>
  </si>
  <si>
    <t xml:space="preserve"> (公財)金沢文化振興財団</t>
    <phoneticPr fontId="2"/>
  </si>
  <si>
    <t xml:space="preserve"> (公財)金沢国際交流財団</t>
    <phoneticPr fontId="2"/>
  </si>
  <si>
    <t xml:space="preserve"> (公社)金沢職人大学校</t>
    <phoneticPr fontId="2"/>
  </si>
  <si>
    <t xml:space="preserve"> 公立大学法人金沢美術工芸大学</t>
    <phoneticPr fontId="2"/>
  </si>
  <si>
    <t xml:space="preserve"> (一財)石川県文化・産業振興基金</t>
    <phoneticPr fontId="2"/>
  </si>
  <si>
    <t xml:space="preserve"> (一財)石川県金沢勤労者プラザ</t>
    <phoneticPr fontId="2"/>
  </si>
  <si>
    <t>(公財)金沢勤労者福祉サービスセンター</t>
    <phoneticPr fontId="2"/>
  </si>
  <si>
    <t xml:space="preserve"> （一社）石川県金沢食肉公社</t>
    <phoneticPr fontId="2"/>
  </si>
  <si>
    <t xml:space="preserve"> (公社)金沢ボランティア大学校</t>
    <phoneticPr fontId="2"/>
  </si>
  <si>
    <t xml:space="preserve"> (公財)金沢市スポーツ事業団</t>
    <phoneticPr fontId="2"/>
  </si>
  <si>
    <t xml:space="preserve"> (公財)金沢市福祉サービス公社</t>
    <phoneticPr fontId="2"/>
  </si>
  <si>
    <t xml:space="preserve"> (公財)金沢総合健康センター</t>
    <phoneticPr fontId="2"/>
  </si>
  <si>
    <t xml:space="preserve"> (一財)石川県県民ふれあい公社</t>
    <phoneticPr fontId="2"/>
  </si>
  <si>
    <t xml:space="preserve"> (公財)金沢まちづくり財団</t>
    <phoneticPr fontId="2"/>
  </si>
  <si>
    <t xml:space="preserve"> (公財)金沢子ども科学財団</t>
    <phoneticPr fontId="2"/>
  </si>
  <si>
    <t xml:space="preserve"> (公財)金沢市水道サービス公社</t>
    <phoneticPr fontId="2"/>
  </si>
  <si>
    <t>金沢市営地方競馬事業費特別会計</t>
    <phoneticPr fontId="5"/>
  </si>
  <si>
    <t>金沢市駐車場事業費特別会計</t>
    <phoneticPr fontId="5"/>
  </si>
  <si>
    <t>金沢市国民健康保険費特別会計</t>
    <phoneticPr fontId="5"/>
  </si>
  <si>
    <t>金沢市後期高齢者医療費特別会計</t>
    <phoneticPr fontId="5"/>
  </si>
  <si>
    <t>金沢市介護保険費特別会計</t>
    <phoneticPr fontId="5"/>
  </si>
  <si>
    <t>金沢市ガス事業特別会計</t>
    <phoneticPr fontId="5"/>
  </si>
  <si>
    <t>金沢市水道事業特別会計</t>
    <phoneticPr fontId="5"/>
  </si>
  <si>
    <t>金沢市発電事業特別会計</t>
    <phoneticPr fontId="5"/>
  </si>
  <si>
    <t>金沢市工業用水道事業特別会計</t>
    <phoneticPr fontId="5"/>
  </si>
  <si>
    <t>金沢市公共下水道事業特別会計</t>
    <phoneticPr fontId="5"/>
  </si>
  <si>
    <t>金沢市中央卸売市場事業特別会計</t>
    <phoneticPr fontId="5"/>
  </si>
  <si>
    <t>金沢市公設花き地方卸売市場事業特別会計</t>
    <phoneticPr fontId="5"/>
  </si>
  <si>
    <t>金沢市病院事業特別会計</t>
    <phoneticPr fontId="5"/>
  </si>
  <si>
    <t>金沢市農村下水道事業費特別会計</t>
    <phoneticPr fontId="5"/>
  </si>
  <si>
    <t>金沢市工業団地造成事業費特別会計</t>
    <phoneticPr fontId="5"/>
  </si>
  <si>
    <t>金沢市市街地再開発事業費特別会計</t>
    <phoneticPr fontId="5"/>
  </si>
  <si>
    <t>金沢市住宅団地建設事業費特別会計</t>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</si>
  <si>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</si>
  <si>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</si>
  <si>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石川県市町村消防賞じゅつ金組合</t>
    <rPh sb="0" eb="2">
      <t>イシカワ</t>
    </rPh>
    <rPh sb="2" eb="3">
      <t>ケン</t>
    </rPh>
    <rPh sb="3" eb="6">
      <t>シチョウソン</t>
    </rPh>
    <rPh sb="6" eb="8">
      <t>ショウボウ</t>
    </rPh>
    <rPh sb="8" eb="9">
      <t>ショウ</t>
    </rPh>
    <rPh sb="12" eb="13">
      <t>キン</t>
    </rPh>
    <rPh sb="13" eb="15">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</si>
  <si>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</si>
  <si>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</si>
  <si>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</si>
  <si>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</si>
  <si>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</si>
  <si>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</si>
  <si>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</si>
  <si>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</si>
  <si>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</si>
  <si>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</si>
  <si>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実質公債費比率は前年度の7.6％と同率であり、早期健全化基準の25.0％を下回っているほか、市債発行に許可が必要な18.0％も下回っている。
また、将来負担比率は73.1％であり、市債の繰上償還に取り組んできたことで将来負担額が大きく減少した。</t>
    <rPh sb="0" eb="2">
      <t>ジッシツ</t>
    </rPh>
    <rPh sb="2" eb="4">
      <t>コウサイ</t>
    </rPh>
    <rPh sb="4" eb="5">
      <t>ヒ</t>
    </rPh>
    <rPh sb="5" eb="7">
      <t>ヒリツ</t>
    </rPh>
    <rPh sb="8" eb="11">
      <t>ゼンネンド</t>
    </rPh>
    <rPh sb="17" eb="19">
      <t>ドウリツ</t>
    </rPh>
    <rPh sb="23" eb="25">
      <t>ソウキ</t>
    </rPh>
    <rPh sb="25" eb="28">
      <t>ケンゼンカ</t>
    </rPh>
    <rPh sb="28" eb="30">
      <t>キジュン</t>
    </rPh>
    <rPh sb="37" eb="39">
      <t>シタマワ</t>
    </rPh>
    <rPh sb="46" eb="48">
      <t>シサイ</t>
    </rPh>
    <rPh sb="48" eb="50">
      <t>ハッコウ</t>
    </rPh>
    <rPh sb="51" eb="53">
      <t>キョカ</t>
    </rPh>
    <rPh sb="54" eb="56">
      <t>ヒツヨウ</t>
    </rPh>
    <rPh sb="63" eb="65">
      <t>シタマワ</t>
    </rPh>
    <rPh sb="74" eb="76">
      <t>ショウライ</t>
    </rPh>
    <rPh sb="76" eb="78">
      <t>フタン</t>
    </rPh>
    <rPh sb="78" eb="80">
      <t>ヒリツ</t>
    </rPh>
    <rPh sb="90" eb="92">
      <t>シサイ</t>
    </rPh>
    <rPh sb="93" eb="95">
      <t>クリアゲ</t>
    </rPh>
    <rPh sb="95" eb="97">
      <t>ショウカン</t>
    </rPh>
    <rPh sb="98" eb="99">
      <t>ト</t>
    </rPh>
    <rPh sb="100" eb="101">
      <t>ク</t>
    </rPh>
    <rPh sb="108" eb="110">
      <t>ショウライ</t>
    </rPh>
    <rPh sb="110" eb="113">
      <t>フタンガク</t>
    </rPh>
    <rPh sb="114" eb="115">
      <t>オオ</t>
    </rPh>
    <rPh sb="117" eb="119">
      <t>ゲンショウ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</si>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</sst>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68797</c:v>
                </c:pt>
                <c:pt idx="1">
                  <c:v>50247</c:v>
                </c:pt>
                <c:pt idx="2">
                  <c:v>53675</c:v>
                </c:pt>
                <c:pt idx="3">
                  <c:v>57723</c:v>
                </c:pt>
                <c:pt idx="4">
                  <c:v>50419</c:v>
                </c:pt>
              </c:numCache>
            </c:numRef>
          </c:val>
          <c:smooth val="0"/>
        </c:ser>
        <c:dLbls>
          <c:showLegendKey val="0"/>
          <c:showVal val="0"/>
          <c:showCatName val="0"/>
          <c:showSerName val="0"/>
          <c:showPercent val="0"/>
          <c:showBubbleSize val="0"/>
        </c:dLbls>
        <c:marker val="1"/>
        <c:smooth val="0"/>
        <c:axId val="104430976"/>
        <c:axId val="104457728"/>
      </c:lineChart>
      <c:catAx>
        <c:axId val="104430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57728"/>
        <c:crosses val="autoZero"/>
        <c:auto val="1"/>
        <c:lblAlgn val="ctr"/>
        <c:lblOffset val="100"/>
        <c:tickLblSkip val="1"/>
        <c:tickMarkSkip val="1"/>
        <c:noMultiLvlLbl val="0"/>
      </c:catAx>
      <c:valAx>
        <c:axId val="1044577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3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2.02</c:v>
                </c:pt>
                <c:pt idx="1">
                  <c:v>2.09</c:v>
                </c:pt>
                <c:pt idx="2">
                  <c:v>2.09</c:v>
                </c:pt>
                <c:pt idx="3">
                  <c:v>2.11</c:v>
                </c:pt>
                <c:pt idx="4">
                  <c:v>2.0699999999999998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2.64</c:v>
                </c:pt>
                <c:pt idx="1">
                  <c:v>2.65</c:v>
                </c:pt>
                <c:pt idx="2">
                  <c:v>2.63</c:v>
                </c:pt>
                <c:pt idx="3">
                  <c:v>2.63</c:v>
                </c:pt>
                <c:pt idx="4">
                  <c:v>2.96</c:v>
                </c:pt>
              </c:numCache>
            </c:numRef>
          </c:val>
        </c:ser>
        <c:dLbls>
          <c:showLegendKey val="0"/>
          <c:showVal val="0"/>
          <c:showCatName val="0"/>
          <c:showSerName val="0"/>
          <c:showPercent val="0"/>
          <c:showBubbleSize val="0"/>
        </c:dLbls>
        <c:gapWidth val="250"/>
        <c:overlap val="100"/>
        <c:axId val="81622912"/>
        <c:axId val="81629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2.0099999999999998</c:v>
                </c:pt>
                <c:pt idx="1">
                  <c:v>2.04</c:v>
                </c:pt>
                <c:pt idx="2">
                  <c:v>1.96</c:v>
                </c:pt>
                <c:pt idx="3">
                  <c:v>1.97</c:v>
                </c:pt>
                <c:pt idx="4">
                  <c:v>1.7</c:v>
                </c:pt>
              </c:numCache>
            </c:numRef>
          </c:val>
          <c:smooth val="0"/>
        </c:ser>
        <c:dLbls>
          <c:showLegendKey val="0"/>
          <c:showVal val="0"/>
          <c:showCatName val="0"/>
          <c:showSerName val="0"/>
          <c:showPercent val="0"/>
          <c:showBubbleSize val="0"/>
        </c:dLbls>
        <c:marker val="1"/>
        <c:smooth val="0"/>
        <c:axId val="81622912"/>
        <c:axId val="81629184"/>
      </c:lineChart>
      <c:catAx>
        <c:axId val="816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629184"/>
        <c:crosses val="autoZero"/>
        <c:auto val="1"/>
        <c:lblAlgn val="ctr"/>
        <c:lblOffset val="100"/>
        <c:tickLblSkip val="1"/>
        <c:tickMarkSkip val="1"/>
        <c:noMultiLvlLbl val="0"/>
      </c:catAx>
      <c:valAx>
        <c:axId val="8162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6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1.01</c:v>
                </c:pt>
                <c:pt idx="2">
                  <c:v>#N/A</c:v>
                </c:pt>
                <c:pt idx="3">
                  <c:v>1.8</c:v>
                </c:pt>
                <c:pt idx="4">
                  <c:v>#N/A</c:v>
                </c:pt>
                <c:pt idx="5">
                  <c:v>2.25</c:v>
                </c:pt>
                <c:pt idx="6">
                  <c:v>#N/A</c:v>
                </c:pt>
                <c:pt idx="7">
                  <c:v>3.49</c:v>
                </c:pt>
                <c:pt idx="8">
                  <c:v>#N/A</c:v>
                </c:pt>
                <c:pt idx="9">
                  <c:v>2.06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金沢市住宅団地建設事業費特別会計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0.49</c:v>
                </c:pt>
                <c:pt idx="2">
                  <c:v>#N/A</c:v>
                </c:pt>
                <c:pt idx="3">
                  <c:v>0.55000000000000004</c:v>
                </c:pt>
                <c:pt idx="4">
                  <c:v>#N/A</c:v>
                </c:pt>
                <c:pt idx="5">
                  <c:v>0.56999999999999995</c:v>
                </c:pt>
                <c:pt idx="6">
                  <c:v>#N/A</c:v>
                </c:pt>
                <c:pt idx="7">
                  <c:v>0.7</c:v>
                </c:pt>
                <c:pt idx="8">
                  <c:v>#N/A</c:v>
                </c:pt>
                <c:pt idx="9">
                  <c:v>0.82</c:v>
                </c:pt>
              </c:numCache>
            </c:numRef>
          </c:val>
        </c:ser>
        <c:ser>
          <c:idx val="3"/>
          <c:order val="3"/>
          <c:tx>
            <c:strRef>
              <c:f>データシート!$A$30</c:f>
              <c:strCache>
                <c:ptCount val="1"/>
                <c:pt idx="0">
                  <c:v>金沢市発電事業特別会計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1.97</c:v>
                </c:pt>
                <c:pt idx="2">
                  <c:v>#N/A</c:v>
                </c:pt>
                <c:pt idx="3">
                  <c:v>1.75</c:v>
                </c:pt>
                <c:pt idx="4">
                  <c:v>#N/A</c:v>
                </c:pt>
                <c:pt idx="5">
                  <c:v>1.72</c:v>
                </c:pt>
                <c:pt idx="6">
                  <c:v>#N/A</c:v>
                </c:pt>
                <c:pt idx="7">
                  <c:v>1.05</c:v>
                </c:pt>
                <c:pt idx="8">
                  <c:v>#N/A</c:v>
                </c:pt>
                <c:pt idx="9">
                  <c:v>1.17</c:v>
                </c:pt>
              </c:numCache>
            </c:numRef>
          </c:val>
        </c:ser>
        <c:ser>
          <c:idx val="4"/>
          <c:order val="4"/>
          <c:tx>
            <c:strRef>
              <c:f>データシート!$A$31</c:f>
              <c:strCache>
                <c:ptCount val="1"/>
                <c:pt idx="0">
                  <c:v>金沢市中央卸売市場事業特別会計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1.1599999999999999</c:v>
                </c:pt>
                <c:pt idx="2">
                  <c:v>#N/A</c:v>
                </c:pt>
                <c:pt idx="3">
                  <c:v>1.27</c:v>
                </c:pt>
                <c:pt idx="4">
                  <c:v>#N/A</c:v>
                </c:pt>
                <c:pt idx="5">
                  <c:v>1.4</c:v>
                </c:pt>
                <c:pt idx="6">
                  <c:v>#N/A</c:v>
                </c:pt>
                <c:pt idx="7">
                  <c:v>1.47</c:v>
                </c:pt>
                <c:pt idx="8">
                  <c:v>#N/A</c:v>
                </c:pt>
                <c:pt idx="9">
                  <c:v>1.62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1.95</c:v>
                </c:pt>
                <c:pt idx="2">
                  <c:v>#N/A</c:v>
                </c:pt>
                <c:pt idx="3">
                  <c:v>2.0099999999999998</c:v>
                </c:pt>
                <c:pt idx="4">
                  <c:v>#N/A</c:v>
                </c:pt>
                <c:pt idx="5">
                  <c:v>1.99</c:v>
                </c:pt>
                <c:pt idx="6">
                  <c:v>#N/A</c:v>
                </c:pt>
                <c:pt idx="7">
                  <c:v>2.02</c:v>
                </c:pt>
                <c:pt idx="8">
                  <c:v>#N/A</c:v>
                </c:pt>
                <c:pt idx="9">
                  <c:v>2</c:v>
                </c:pt>
              </c:numCache>
            </c:numRef>
          </c:val>
        </c:ser>
        <c:ser>
          <c:idx val="6"/>
          <c:order val="6"/>
          <c:tx>
            <c:strRef>
              <c:f>データシート!$A$33</c:f>
              <c:strCache>
                <c:ptCount val="1"/>
                <c:pt idx="0">
                  <c:v>金沢市ガス事業特別会計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1.56</c:v>
                </c:pt>
                <c:pt idx="2">
                  <c:v>#N/A</c:v>
                </c:pt>
                <c:pt idx="3">
                  <c:v>2.04</c:v>
                </c:pt>
                <c:pt idx="4">
                  <c:v>#N/A</c:v>
                </c:pt>
                <c:pt idx="5">
                  <c:v>2.27</c:v>
                </c:pt>
                <c:pt idx="6">
                  <c:v>#N/A</c:v>
                </c:pt>
                <c:pt idx="7">
                  <c:v>2.4500000000000002</c:v>
                </c:pt>
                <c:pt idx="8">
                  <c:v>#N/A</c:v>
                </c:pt>
                <c:pt idx="9">
                  <c:v>2.7</c:v>
                </c:pt>
              </c:numCache>
            </c:numRef>
          </c:val>
        </c:ser>
        <c:ser>
          <c:idx val="7"/>
          <c:order val="7"/>
          <c:tx>
            <c:strRef>
              <c:f>データシート!$A$34</c:f>
              <c:strCache>
                <c:ptCount val="1"/>
                <c:pt idx="0">
                  <c:v>金沢市公共下水道事業特別会計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4.04</c:v>
                </c:pt>
                <c:pt idx="2">
                  <c:v>#N/A</c:v>
                </c:pt>
                <c:pt idx="3">
                  <c:v>3.89</c:v>
                </c:pt>
                <c:pt idx="4">
                  <c:v>#N/A</c:v>
                </c:pt>
                <c:pt idx="5">
                  <c:v>3.74</c:v>
                </c:pt>
                <c:pt idx="6">
                  <c:v>#N/A</c:v>
                </c:pt>
                <c:pt idx="7">
                  <c:v>3.48</c:v>
                </c:pt>
                <c:pt idx="8">
                  <c:v>#N/A</c:v>
                </c:pt>
                <c:pt idx="9">
                  <c:v>3.21</c:v>
                </c:pt>
              </c:numCache>
            </c:numRef>
          </c:val>
        </c:ser>
        <c:ser>
          <c:idx val="8"/>
          <c:order val="8"/>
          <c:tx>
            <c:strRef>
              <c:f>データシート!$A$35</c:f>
              <c:strCache>
                <c:ptCount val="1"/>
                <c:pt idx="0">
                  <c:v>金沢市病院事業特別会計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3.16</c:v>
                </c:pt>
                <c:pt idx="2">
                  <c:v>#N/A</c:v>
                </c:pt>
                <c:pt idx="3">
                  <c:v>2.99</c:v>
                </c:pt>
                <c:pt idx="4">
                  <c:v>#N/A</c:v>
                </c:pt>
                <c:pt idx="5">
                  <c:v>3.09</c:v>
                </c:pt>
                <c:pt idx="6">
                  <c:v>#N/A</c:v>
                </c:pt>
                <c:pt idx="7">
                  <c:v>3.22</c:v>
                </c:pt>
                <c:pt idx="8">
                  <c:v>#N/A</c:v>
                </c:pt>
                <c:pt idx="9">
                  <c:v>3.62</c:v>
                </c:pt>
              </c:numCache>
            </c:numRef>
          </c:val>
        </c:ser>
        <c:ser>
          <c:idx val="9"/>
          <c:order val="9"/>
          <c:tx>
            <c:strRef>
              <c:f>データシート!$A$36</c:f>
              <c:strCache>
                <c:ptCount val="1"/>
                <c:pt idx="0">
                  <c:v>金沢市水道事業特別会計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5.34</c:v>
                </c:pt>
                <c:pt idx="2">
                  <c:v>#N/A</c:v>
                </c:pt>
                <c:pt idx="3">
                  <c:v>5.9</c:v>
                </c:pt>
                <c:pt idx="4">
                  <c:v>#N/A</c:v>
                </c:pt>
                <c:pt idx="5">
                  <c:v>5.97</c:v>
                </c:pt>
                <c:pt idx="6">
                  <c:v>#N/A</c:v>
                </c:pt>
                <c:pt idx="7">
                  <c:v>6.09</c:v>
                </c:pt>
                <c:pt idx="8">
                  <c:v>#N/A</c:v>
                </c:pt>
                <c:pt idx="9">
                  <c:v>5.99</c:v>
                </c:pt>
              </c:numCache>
            </c:numRef>
          </c:val>
        </c:ser>
        <c:dLbls>
          <c:showLegendKey val="0"/>
          <c:showVal val="0"/>
          <c:showCatName val="0"/>
          <c:showSerName val="0"/>
          <c:showPercent val="0"/>
          <c:showBubbleSize val="0"/>
        </c:dLbls>
        <c:gapWidth val="150"/>
        <c:overlap val="100"/>
        <c:axId val="81702272"/>
        <c:axId val="81716352"/>
      </c:barChart>
      <c:catAx>
        <c:axId val="817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16352"/>
        <c:crosses val="autoZero"/>
        <c:auto val="1"/>
        <c:lblAlgn val="ctr"/>
        <c:lblOffset val="100"/>
        <c:tickLblSkip val="1"/>
        <c:tickMarkSkip val="1"/>
        <c:noMultiLvlLbl val="0"/>
      </c:catAx>
      <c:valAx>
        <c:axId val="8171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0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25608</c:v>
                </c:pt>
                <c:pt idx="5">
                  <c:v>25260</c:v>
                </c:pt>
                <c:pt idx="8">
                  <c:v>25610</c:v>
                </c:pt>
                <c:pt idx="11">
                  <c:v>26096</c:v>
                </c:pt>
                <c:pt idx="14">
                  <c:v>24857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c:v>
                </c:pt>
                <c:pt idx="3">
                  <c:v>51</c:v>
                </c:pt>
                <c:pt idx="6">
                  <c:v>32</c:v>
                </c:pt>
                <c:pt idx="9">
                  <c:v>24</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7304</c:v>
                </c:pt>
                <c:pt idx="3">
                  <c:v>6695</c:v>
                </c:pt>
                <c:pt idx="6">
                  <c:v>6867</c:v>
                </c:pt>
                <c:pt idx="9">
                  <c:v>6379</c:v>
                </c:pt>
                <c:pt idx="12">
                  <c:v>6344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25182</c:v>
                </c:pt>
                <c:pt idx="3">
                  <c:v>25406</c:v>
                </c:pt>
                <c:pt idx="6">
                  <c:v>25014</c:v>
                </c:pt>
                <c:pt idx="9">
                  <c:v>25460</c:v>
                </c:pt>
                <c:pt idx="12">
                  <c:v>25465</c:v>
                </c:pt>
              </c:numCache>
            </c:numRef>
          </c:val>
        </c:ser>
        <c:dLbls>
          <c:showLegendKey val="0"/>
          <c:showVal val="0"/>
          <c:showCatName val="0"/>
          <c:showSerName val="0"/>
          <c:showPercent val="0"/>
          <c:showBubbleSize val="0"/>
        </c:dLbls>
        <c:gapWidth val="100"/>
        <c:overlap val="100"/>
        <c:axId val="80935936"/>
        <c:axId val="8122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6933</c:v>
                </c:pt>
                <c:pt idx="2">
                  <c:v>#N/A</c:v>
                </c:pt>
                <c:pt idx="3">
                  <c:v>#N/A</c:v>
                </c:pt>
                <c:pt idx="4">
                  <c:v>6893</c:v>
                </c:pt>
                <c:pt idx="5">
                  <c:v>#N/A</c:v>
                </c:pt>
                <c:pt idx="6">
                  <c:v>#N/A</c:v>
                </c:pt>
                <c:pt idx="7">
                  <c:v>6303</c:v>
                </c:pt>
                <c:pt idx="8">
                  <c:v>#N/A</c:v>
                </c:pt>
                <c:pt idx="9">
                  <c:v>#N/A</c:v>
                </c:pt>
                <c:pt idx="10">
                  <c:v>5767</c:v>
                </c:pt>
                <c:pt idx="11">
                  <c:v>#N/A</c:v>
                </c:pt>
                <c:pt idx="12">
                  <c:v>#N/A</c:v>
                </c:pt>
                <c:pt idx="13">
                  <c:v>6958</c:v>
                </c:pt>
                <c:pt idx="14">
                  <c:v>#N/A</c:v>
                </c:pt>
              </c:numCache>
            </c:numRef>
          </c:val>
          <c:smooth val="0"/>
        </c:ser>
        <c:dLbls>
          <c:showLegendKey val="0"/>
          <c:showVal val="0"/>
          <c:showCatName val="0"/>
          <c:showSerName val="0"/>
          <c:showPercent val="0"/>
          <c:showBubbleSize val="0"/>
        </c:dLbls>
        <c:marker val="1"/>
        <c:smooth val="0"/>
        <c:axId val="80935936"/>
        <c:axId val="81224832"/>
      </c:lineChart>
      <c:catAx>
        <c:axId val="8093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224832"/>
        <c:crosses val="autoZero"/>
        <c:auto val="1"/>
        <c:lblAlgn val="ctr"/>
        <c:lblOffset val="100"/>
        <c:tickLblSkip val="1"/>
        <c:tickMarkSkip val="1"/>
        <c:noMultiLvlLbl val="0"/>
      </c:catAx>
      <c:valAx>
        <c:axId val="8122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3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214053</c:v>
                </c:pt>
                <c:pt idx="5">
                  <c:v>218316</c:v>
                </c:pt>
                <c:pt idx="8">
                  <c:v>211144</c:v>
                </c:pt>
                <c:pt idx="11">
                  <c:v>206729</c:v>
                </c:pt>
                <c:pt idx="14">
                  <c:v>202108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64539</c:v>
                </c:pt>
                <c:pt idx="5">
                  <c:v>59528</c:v>
                </c:pt>
                <c:pt idx="8">
                  <c:v>57845</c:v>
                </c:pt>
                <c:pt idx="11">
                  <c:v>55048</c:v>
                </c:pt>
                <c:pt idx="14">
                  <c:v>52818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11518</c:v>
                </c:pt>
                <c:pt idx="5">
                  <c:v>11920</c:v>
                </c:pt>
                <c:pt idx="8">
                  <c:v>13336</c:v>
                </c:pt>
                <c:pt idx="11">
                  <c:v>12141</c:v>
                </c:pt>
                <c:pt idx="14">
                  <c:v>12909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635</c:v>
                </c:pt>
                <c:pt idx="3">
                  <c:v>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21657</c:v>
                </c:pt>
                <c:pt idx="3">
                  <c:v>21110</c:v>
                </c:pt>
                <c:pt idx="6">
                  <c:v>20195</c:v>
                </c:pt>
                <c:pt idx="9">
                  <c:v>18480</c:v>
                </c:pt>
                <c:pt idx="12">
                  <c:v>17054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93338</c:v>
                </c:pt>
                <c:pt idx="3">
                  <c:v>92598</c:v>
                </c:pt>
                <c:pt idx="6">
                  <c:v>88640</c:v>
                </c:pt>
                <c:pt idx="9">
                  <c:v>86103</c:v>
                </c:pt>
                <c:pt idx="12">
                  <c:v>82606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9480</c:v>
                </c:pt>
                <c:pt idx="3">
                  <c:v>6546</c:v>
                </c:pt>
                <c:pt idx="6">
                  <c:v>6410</c:v>
                </c:pt>
                <c:pt idx="9">
                  <c:v>1103</c:v>
                </c:pt>
                <c:pt idx="12">
                  <c:v>980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249513</c:v>
                </c:pt>
                <c:pt idx="3">
                  <c:v>245360</c:v>
                </c:pt>
                <c:pt idx="6">
                  <c:v>240729</c:v>
                </c:pt>
                <c:pt idx="9">
                  <c:v>236614</c:v>
                </c:pt>
                <c:pt idx="12">
                  <c:v>227452</c:v>
                </c:pt>
              </c:numCache>
            </c:numRef>
          </c:val>
        </c:ser>
        <c:dLbls>
          <c:showLegendKey val="0"/>
          <c:showVal val="0"/>
          <c:showCatName val="0"/>
          <c:showSerName val="0"/>
          <c:showPercent val="0"/>
          <c:showBubbleSize val="0"/>
        </c:dLbls>
        <c:gapWidth val="100"/>
        <c:overlap val="100"/>
        <c:axId val="78498816"/>
        <c:axId val="7850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84513</c:v>
                </c:pt>
                <c:pt idx="2">
                  <c:v>#N/A</c:v>
                </c:pt>
                <c:pt idx="3">
                  <c:v>#N/A</c:v>
                </c:pt>
                <c:pt idx="4">
                  <c:v>75855</c:v>
                </c:pt>
                <c:pt idx="5">
                  <c:v>#N/A</c:v>
                </c:pt>
                <c:pt idx="6">
                  <c:v>#N/A</c:v>
                </c:pt>
                <c:pt idx="7">
                  <c:v>73650</c:v>
                </c:pt>
                <c:pt idx="8">
                  <c:v>#N/A</c:v>
                </c:pt>
                <c:pt idx="9">
                  <c:v>#N/A</c:v>
                </c:pt>
                <c:pt idx="10">
                  <c:v>68381</c:v>
                </c:pt>
                <c:pt idx="11">
                  <c:v>#N/A</c:v>
                </c:pt>
                <c:pt idx="12">
                  <c:v>#N/A</c:v>
                </c:pt>
                <c:pt idx="13">
                  <c:v>60257</c:v>
                </c:pt>
                <c:pt idx="14">
                  <c:v>#N/A</c:v>
                </c:pt>
              </c:numCache>
            </c:numRef>
          </c:val>
          <c:smooth val="0"/>
        </c:ser>
        <c:dLbls>
          <c:showLegendKey val="0"/>
          <c:showVal val="0"/>
          <c:showCatName val="0"/>
          <c:showSerName val="0"/>
          <c:showPercent val="0"/>
          <c:showBubbleSize val="0"/>
        </c:dLbls>
        <c:marker val="1"/>
        <c:smooth val="0"/>
        <c:axId val="78498816"/>
        <c:axId val="78505088"/>
      </c:lineChart>
      <c:catAx>
        <c:axId val="784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505088"/>
        <c:crosses val="autoZero"/>
        <c:auto val="1"/>
        <c:lblAlgn val="ctr"/>
        <c:lblOffset val="100"/>
        <c:tickLblSkip val="1"/>
        <c:tickMarkSkip val="1"/>
        <c:noMultiLvlLbl val="0"/>
      </c:catAx>
      <c:valAx>
        <c:axId val="7850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9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1832576"/>
        <c:axId val="81847040"/>
      </c:scatterChart>
      <c:valAx>
        <c:axId val="818325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847040"/>
        <c:crosses val="autoZero"/>
        <c:crossBetween val="midCat"/>
      </c:valAx>
      <c:valAx>
        <c:axId val="81847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832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8.6999999999999993</c:v>
                </c:pt>
                <c:pt idx="1">
                  <c:v>8.4</c:v>
                </c:pt>
                <c:pt idx="2">
                  <c:v>8.1</c:v>
                </c:pt>
                <c:pt idx="3">
                  <c:v>7.6</c:v>
                </c:pt>
                <c:pt idx="4">
                  <c:v>7.6</c:v>
                </c:pt>
              </c:numCache>
            </c:numRef>
          </c:xVal>
          <c:yVal>
            <c:numRef>
              <c:f>公会計指標分析・財政指標組合せ分析表!$K$73:$O$73</c:f>
              <c:numCache>
                <c:formatCode>#,##0.0;"▲ "#,##0.0</c:formatCode>
                <c:ptCount val="5"/>
                <c:pt idx="0">
                  <c:v>102.4</c:v>
                </c:pt>
                <c:pt idx="1">
                  <c:v>92.2</c:v>
                </c:pt>
                <c:pt idx="2">
                  <c:v>88.6</c:v>
                </c:pt>
                <c:pt idx="3">
                  <c:v>82.6</c:v>
                </c:pt>
                <c:pt idx="4">
                  <c:v>73.099999999999994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82282368"/>
        <c:axId val="82309120"/>
      </c:scatterChart>
      <c:valAx>
        <c:axId val="82282368"/>
        <c:scaling>
          <c:orientation val="minMax"/>
          <c:max val="9.5"/>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309120"/>
        <c:crosses val="autoZero"/>
        <c:crossBetween val="midCat"/>
      </c:valAx>
      <c:valAx>
        <c:axId val="82309120"/>
        <c:scaling>
          <c:orientation val="minMax"/>
          <c:max val="11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282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年度の実質公債費比率は前年度と同じ</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％であり、引き続き起債発行に許可が必要な</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％を大きく下回っている。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％の減となっているが、その要因としては繰上償還や新規発行抑制など市債残高の減少に積極的に取り組んできたことがあげられる。今後も、中期財政計画を着実に実践し、財政基盤の強化に努めていく。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454,356
449,662
468.64
173,473,340
170,556,753
2,099,385
101,597,126
225,182,500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454,356
449,662
468.64
173,473,340
170,556,753
2,099,385
101,597,126
225,182,500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454,356
449,662
468.64
173,473,340
170,556,753
2,099,385
101,597,126
225,182,500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454,356
449,662
468.64
173,473,340
170,556,753
2,099,385
101,597,126
225,182,500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類似団体の平均とほぼ同水準であり、今後も歳出削減や徴収率の向上等に取り組み、税財政基盤の強化に努めていく。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106892</xdr:rowOff>
    </xdr:from>
    <xdr:to>
      <xdr:col>7</xdr:col>
      <xdr:colOff>152400</xdr:colOff>
      <xdr:row>40</xdr:row>
      <xdr:rowOff>127000</xdr:rowOff>
    </xdr:to>
    <xdr:cxnSp macro="">
      <xdr:nvCxnSpPr>
        <xdr:cNvPr id="68" name="直線コネクタ 67"/>
        <xdr:cNvCxnSpPr/>
      </xdr:nvCxnSpPr>
      <xdr:spPr>
        <a:xfrm flipV="1">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40</xdr:row>
      <xdr:rowOff>167217</xdr:rowOff>
    </xdr:to>
    <xdr:cxnSp macro="">
      <xdr:nvCxnSpPr>
        <xdr:cNvPr id="74" name="直線コネクタ 73"/>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40</xdr:row>
      <xdr:rowOff>167217</xdr:rowOff>
    </xdr:to>
    <xdr:cxnSp macro="">
      <xdr:nvCxnSpPr>
        <xdr:cNvPr id="77" name="直線コネクタ 76"/>
        <xdr:cNvCxnSpPr/>
      </xdr:nvCxnSpPr>
      <xdr:spPr>
        <a:xfrm>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72619</xdr:rowOff>
    </xdr:from>
    <xdr:ext cx="762000" cy="259045"/>
    <xdr:sp macro="" textlink="">
      <xdr:nvSpPr>
        <xdr:cNvPr id="88"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2" name="テキスト ボックス 91"/>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6" name="テキスト ボックス 95"/>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類似団体に比べて財政の弾力性、健全性は保たれている。引き続き、扶助費や公債費などの義務的経費の増嵩が予想されることから、行財政改革を徹底し、弾力性の維持に努めていく。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48895</xdr:rowOff>
    </xdr:to>
    <xdr:cxnSp macro="">
      <xdr:nvCxnSpPr>
        <xdr:cNvPr id="131" name="直線コネクタ 130"/>
        <xdr:cNvCxnSpPr/>
      </xdr:nvCxnSpPr>
      <xdr:spPr>
        <a:xfrm flipV="1">
          <a:off x="4114800" y="111810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168063</xdr:rowOff>
    </xdr:from>
    <xdr:to>
      <xdr:col>6</xdr:col>
      <xdr:colOff>0</xdr:colOff>
      <xdr:row>65</xdr:row>
      <xdr:rowOff>48895</xdr:rowOff>
    </xdr:to>
    <xdr:cxnSp macro="">
      <xdr:nvCxnSpPr>
        <xdr:cNvPr id="134" name="直線コネクタ 133"/>
        <xdr:cNvCxnSpPr/>
      </xdr:nvCxnSpPr>
      <xdr:spPr>
        <a:xfrm>
          <a:off x="3225800" y="1114086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168063</xdr:rowOff>
    </xdr:from>
    <xdr:to>
      <xdr:col>4</xdr:col>
      <xdr:colOff>482600</xdr:colOff>
      <xdr:row>65</xdr:row>
      <xdr:rowOff>32808</xdr:rowOff>
    </xdr:to>
    <xdr:cxnSp macro="">
      <xdr:nvCxnSpPr>
        <xdr:cNvPr id="137" name="直線コネクタ 136"/>
        <xdr:cNvCxnSpPr/>
      </xdr:nvCxnSpPr>
      <xdr:spPr>
        <a:xfrm flipV="1">
          <a:off x="2336800" y="111408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32808</xdr:rowOff>
    </xdr:to>
    <xdr:cxnSp macro="">
      <xdr:nvCxnSpPr>
        <xdr:cNvPr id="140" name="直線コネクタ 139"/>
        <xdr:cNvCxnSpPr/>
      </xdr:nvCxnSpPr>
      <xdr:spPr>
        <a:xfrm>
          <a:off x="1447800" y="1111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0" name="円/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52" name="円/楕円 151"/>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109872</xdr:rowOff>
    </xdr:from>
    <xdr:ext cx="736600" cy="259045"/>
    <xdr:sp macro="" textlink="">
      <xdr:nvSpPr>
        <xdr:cNvPr id="153" name="テキスト ボックス 152"/>
        <xdr:cNvSpPr txBox="1"/>
      </xdr:nvSpPr>
      <xdr:spPr>
        <a:xfrm>
          <a:off x="3733800" y="10911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4" name="円/楕円 153"/>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57590</xdr:rowOff>
    </xdr:from>
    <xdr:ext cx="762000" cy="259045"/>
    <xdr:sp macro="" textlink="">
      <xdr:nvSpPr>
        <xdr:cNvPr id="155" name="テキスト ボックス 154"/>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153458</xdr:rowOff>
    </xdr:from>
    <xdr:to>
      <xdr:col>3</xdr:col>
      <xdr:colOff>330200</xdr:colOff>
      <xdr:row>65</xdr:row>
      <xdr:rowOff>83608</xdr:rowOff>
    </xdr:to>
    <xdr:sp macro="" textlink="">
      <xdr:nvSpPr>
        <xdr:cNvPr id="156" name="円/楕円 155"/>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93785</xdr:rowOff>
    </xdr:from>
    <xdr:ext cx="762000" cy="259045"/>
    <xdr:sp macro="" textlink="">
      <xdr:nvSpPr>
        <xdr:cNvPr id="157" name="テキスト ボックス 156"/>
        <xdr:cNvSpPr txBox="1"/>
      </xdr:nvSpPr>
      <xdr:spPr>
        <a:xfrm>
          <a:off x="1955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8" name="円/楕円 157"/>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33460</xdr:rowOff>
    </xdr:from>
    <xdr:ext cx="762000" cy="259045"/>
    <xdr:sp macro="" textlink="">
      <xdr:nvSpPr>
        <xdr:cNvPr id="159" name="テキスト ボックス 158"/>
        <xdr:cNvSpPr txBox="1"/>
      </xdr:nvSpPr>
      <xdr:spPr>
        <a:xfrm>
          <a:off x="1066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定員の適正化や行政経費の削減、事務事業の見直しに努めてきた結果、類似団体の平均を下回っている。引き続き、行財政改革を徹底し、コストの削減に努めていく。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170864</xdr:rowOff>
    </xdr:from>
    <xdr:to>
      <xdr:col>7</xdr:col>
      <xdr:colOff>152400</xdr:colOff>
      <xdr:row>81</xdr:row>
      <xdr:rowOff>11440</xdr:rowOff>
    </xdr:to>
    <xdr:cxnSp macro="">
      <xdr:nvCxnSpPr>
        <xdr:cNvPr id="194" name="直線コネクタ 193"/>
        <xdr:cNvCxnSpPr/>
      </xdr:nvCxnSpPr>
      <xdr:spPr>
        <a:xfrm>
          <a:off x="4114800" y="13886864"/>
          <a:ext cx="8382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103622</xdr:rowOff>
    </xdr:from>
    <xdr:to>
      <xdr:col>6</xdr:col>
      <xdr:colOff>0</xdr:colOff>
      <xdr:row>80</xdr:row>
      <xdr:rowOff>170864</xdr:rowOff>
    </xdr:to>
    <xdr:cxnSp macro="">
      <xdr:nvCxnSpPr>
        <xdr:cNvPr id="197" name="直線コネクタ 196"/>
        <xdr:cNvCxnSpPr/>
      </xdr:nvCxnSpPr>
      <xdr:spPr>
        <a:xfrm>
          <a:off x="3225800" y="13819622"/>
          <a:ext cx="889000" cy="6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103622</xdr:rowOff>
    </xdr:from>
    <xdr:to>
      <xdr:col>4</xdr:col>
      <xdr:colOff>482600</xdr:colOff>
      <xdr:row>80</xdr:row>
      <xdr:rowOff>116692</xdr:rowOff>
    </xdr:to>
    <xdr:cxnSp macro="">
      <xdr:nvCxnSpPr>
        <xdr:cNvPr id="200" name="直線コネクタ 199"/>
        <xdr:cNvCxnSpPr/>
      </xdr:nvCxnSpPr>
      <xdr:spPr>
        <a:xfrm flipV="1">
          <a:off x="2336800" y="13819622"/>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116692</xdr:rowOff>
    </xdr:from>
    <xdr:to>
      <xdr:col>3</xdr:col>
      <xdr:colOff>279400</xdr:colOff>
      <xdr:row>80</xdr:row>
      <xdr:rowOff>140125</xdr:rowOff>
    </xdr:to>
    <xdr:cxnSp macro="">
      <xdr:nvCxnSpPr>
        <xdr:cNvPr id="203" name="直線コネクタ 202"/>
        <xdr:cNvCxnSpPr/>
      </xdr:nvCxnSpPr>
      <xdr:spPr>
        <a:xfrm flipV="1">
          <a:off x="1447800" y="13832692"/>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132090</xdr:rowOff>
    </xdr:from>
    <xdr:to>
      <xdr:col>7</xdr:col>
      <xdr:colOff>203200</xdr:colOff>
      <xdr:row>81</xdr:row>
      <xdr:rowOff>62240</xdr:rowOff>
    </xdr:to>
    <xdr:sp macro="" textlink="">
      <xdr:nvSpPr>
        <xdr:cNvPr id="213" name="円/楕円 212"/>
        <xdr:cNvSpPr/>
      </xdr:nvSpPr>
      <xdr:spPr>
        <a:xfrm>
          <a:off x="4902200" y="138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148617</xdr:rowOff>
    </xdr:from>
    <xdr:ext cx="762000" cy="259045"/>
    <xdr:sp macro="" textlink="">
      <xdr:nvSpPr>
        <xdr:cNvPr id="214" name="人件費・物件費等の状況該当値テキスト"/>
        <xdr:cNvSpPr txBox="1"/>
      </xdr:nvSpPr>
      <xdr:spPr>
        <a:xfrm>
          <a:off x="5041900" y="1369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120064</xdr:rowOff>
    </xdr:from>
    <xdr:to>
      <xdr:col>6</xdr:col>
      <xdr:colOff>50800</xdr:colOff>
      <xdr:row>81</xdr:row>
      <xdr:rowOff>50214</xdr:rowOff>
    </xdr:to>
    <xdr:sp macro="" textlink="">
      <xdr:nvSpPr>
        <xdr:cNvPr id="215" name="円/楕円 214"/>
        <xdr:cNvSpPr/>
      </xdr:nvSpPr>
      <xdr:spPr>
        <a:xfrm>
          <a:off x="4064000" y="138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60391</xdr:rowOff>
    </xdr:from>
    <xdr:ext cx="736600" cy="259045"/>
    <xdr:sp macro="" textlink="">
      <xdr:nvSpPr>
        <xdr:cNvPr id="216" name="テキスト ボックス 215"/>
        <xdr:cNvSpPr txBox="1"/>
      </xdr:nvSpPr>
      <xdr:spPr>
        <a:xfrm>
          <a:off x="3733800" y="1360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52822</xdr:rowOff>
    </xdr:from>
    <xdr:to>
      <xdr:col>4</xdr:col>
      <xdr:colOff>533400</xdr:colOff>
      <xdr:row>80</xdr:row>
      <xdr:rowOff>154422</xdr:rowOff>
    </xdr:to>
    <xdr:sp macro="" textlink="">
      <xdr:nvSpPr>
        <xdr:cNvPr id="217" name="円/楕円 216"/>
        <xdr:cNvSpPr/>
      </xdr:nvSpPr>
      <xdr:spPr>
        <a:xfrm>
          <a:off x="3175000" y="137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164599</xdr:rowOff>
    </xdr:from>
    <xdr:ext cx="762000" cy="259045"/>
    <xdr:sp macro="" textlink="">
      <xdr:nvSpPr>
        <xdr:cNvPr id="218" name="テキスト ボックス 217"/>
        <xdr:cNvSpPr txBox="1"/>
      </xdr:nvSpPr>
      <xdr:spPr>
        <a:xfrm>
          <a:off x="2844800" y="135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91,414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65892</xdr:rowOff>
    </xdr:from>
    <xdr:to>
      <xdr:col>3</xdr:col>
      <xdr:colOff>330200</xdr:colOff>
      <xdr:row>80</xdr:row>
      <xdr:rowOff>167492</xdr:rowOff>
    </xdr:to>
    <xdr:sp macro="" textlink="">
      <xdr:nvSpPr>
        <xdr:cNvPr id="219" name="円/楕円 218"/>
        <xdr:cNvSpPr/>
      </xdr:nvSpPr>
      <xdr:spPr>
        <a:xfrm>
          <a:off x="2286000" y="137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6219</xdr:rowOff>
    </xdr:from>
    <xdr:ext cx="762000" cy="259045"/>
    <xdr:sp macro="" textlink="">
      <xdr:nvSpPr>
        <xdr:cNvPr id="220" name="テキスト ボックス 219"/>
        <xdr:cNvSpPr txBox="1"/>
      </xdr:nvSpPr>
      <xdr:spPr>
        <a:xfrm>
          <a:off x="1955800" y="135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89325</xdr:rowOff>
    </xdr:from>
    <xdr:to>
      <xdr:col>2</xdr:col>
      <xdr:colOff>127000</xdr:colOff>
      <xdr:row>81</xdr:row>
      <xdr:rowOff>19475</xdr:rowOff>
    </xdr:to>
    <xdr:sp macro="" textlink="">
      <xdr:nvSpPr>
        <xdr:cNvPr id="221" name="円/楕円 220"/>
        <xdr:cNvSpPr/>
      </xdr:nvSpPr>
      <xdr:spPr>
        <a:xfrm>
          <a:off x="1397000" y="138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29652</xdr:rowOff>
    </xdr:from>
    <xdr:ext cx="762000" cy="259045"/>
    <xdr:sp macro="" textlink="">
      <xdr:nvSpPr>
        <xdr:cNvPr id="222" name="テキスト ボックス 221"/>
        <xdr:cNvSpPr txBox="1"/>
      </xdr:nvSpPr>
      <xdr:spPr>
        <a:xfrm>
          <a:off x="1066800" y="135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石川県人事委員会勧告に準じた給料表の水準調整に伴い、指数が増加しているが、国家公務員及び類似団体の平均を下回っている。引き続き、人事院勧告準拠を基本とし、適正な給与制度運用に努めていく。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83</xdr:row>
      <xdr:rowOff>26105</xdr:rowOff>
    </xdr:to>
    <xdr:cxnSp macro="">
      <xdr:nvCxnSpPr>
        <xdr:cNvPr id="256" name="直線コネクタ 255"/>
        <xdr:cNvCxnSpPr/>
      </xdr:nvCxnSpPr>
      <xdr:spPr>
        <a:xfrm>
          <a:off x="16179800" y="1417602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83</xdr:row>
      <xdr:rowOff>79728</xdr:rowOff>
    </xdr:to>
    <xdr:cxnSp macro="">
      <xdr:nvCxnSpPr>
        <xdr:cNvPr id="259" name="直線コネクタ 258"/>
        <xdr:cNvCxnSpPr/>
      </xdr:nvCxnSpPr>
      <xdr:spPr>
        <a:xfrm flipV="1">
          <a:off x="15290800" y="141760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79728</xdr:rowOff>
    </xdr:from>
    <xdr:to>
      <xdr:col>22</xdr:col>
      <xdr:colOff>203200</xdr:colOff>
      <xdr:row>90</xdr:row>
      <xdr:rowOff>5645</xdr:rowOff>
    </xdr:to>
    <xdr:cxnSp macro="">
      <xdr:nvCxnSpPr>
        <xdr:cNvPr id="262" name="直線コネクタ 261"/>
        <xdr:cNvCxnSpPr/>
      </xdr:nvCxnSpPr>
      <xdr:spPr>
        <a:xfrm flipV="1">
          <a:off x="14401800" y="14310078"/>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5645</xdr:rowOff>
    </xdr:from>
    <xdr:to>
      <xdr:col>21</xdr:col>
      <xdr:colOff>0</xdr:colOff>
      <xdr:row>90</xdr:row>
      <xdr:rowOff>19050</xdr:rowOff>
    </xdr:to>
    <xdr:cxnSp macro="">
      <xdr:nvCxnSpPr>
        <xdr:cNvPr id="265" name="直線コネクタ 264"/>
        <xdr:cNvCxnSpPr/>
      </xdr:nvCxnSpPr>
      <xdr:spPr>
        <a:xfrm flipV="1">
          <a:off x="13512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75" name="円/楕円 274"/>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163282</xdr:rowOff>
    </xdr:from>
    <xdr:ext cx="762000" cy="259045"/>
    <xdr:sp macro="" textlink="">
      <xdr:nvSpPr>
        <xdr:cNvPr id="276"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77" name="円/楕円 276"/>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78" name="テキスト ボックス 277"/>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28928</xdr:rowOff>
    </xdr:from>
    <xdr:to>
      <xdr:col>22</xdr:col>
      <xdr:colOff>254000</xdr:colOff>
      <xdr:row>83</xdr:row>
      <xdr:rowOff>130528</xdr:rowOff>
    </xdr:to>
    <xdr:sp macro="" textlink="">
      <xdr:nvSpPr>
        <xdr:cNvPr id="279" name="円/楕円 278"/>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140705</xdr:rowOff>
    </xdr:from>
    <xdr:ext cx="762000" cy="259045"/>
    <xdr:sp macro="" textlink="">
      <xdr:nvSpPr>
        <xdr:cNvPr id="280" name="テキスト ボックス 279"/>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126295</xdr:rowOff>
    </xdr:from>
    <xdr:to>
      <xdr:col>21</xdr:col>
      <xdr:colOff>50800</xdr:colOff>
      <xdr:row>90</xdr:row>
      <xdr:rowOff>56445</xdr:rowOff>
    </xdr:to>
    <xdr:sp macro="" textlink="">
      <xdr:nvSpPr>
        <xdr:cNvPr id="281" name="円/楕円 280"/>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66622</xdr:rowOff>
    </xdr:from>
    <xdr:ext cx="762000" cy="259045"/>
    <xdr:sp macro="" textlink="">
      <xdr:nvSpPr>
        <xdr:cNvPr id="282" name="テキスト ボックス 281"/>
        <xdr:cNvSpPr txBox="1"/>
      </xdr:nvSpPr>
      <xdr:spPr>
        <a:xfrm>
          <a:off x="14020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3" name="円/楕円 282"/>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84" name="テキスト ボックス 283"/>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組織の簡素化や民間委託化の推進等により定員の適正化に努めてきた結果、類似団体の平均を大きく下回っている。今後さらに事務事業の見直し等に努め、職員定数の適正化に努めていく。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72179</xdr:rowOff>
    </xdr:from>
    <xdr:to>
      <xdr:col>24</xdr:col>
      <xdr:colOff>558800</xdr:colOff>
      <xdr:row>59</xdr:row>
      <xdr:rowOff>76200</xdr:rowOff>
    </xdr:to>
    <xdr:cxnSp macro="">
      <xdr:nvCxnSpPr>
        <xdr:cNvPr id="319" name="直線コネクタ 318"/>
        <xdr:cNvCxnSpPr/>
      </xdr:nvCxnSpPr>
      <xdr:spPr>
        <a:xfrm flipV="1">
          <a:off x="16179800" y="1018772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0"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76200</xdr:rowOff>
    </xdr:to>
    <xdr:cxnSp macro="">
      <xdr:nvCxnSpPr>
        <xdr:cNvPr id="322" name="直線コネクタ 321"/>
        <xdr:cNvCxnSpPr/>
      </xdr:nvCxnSpPr>
      <xdr:spPr>
        <a:xfrm>
          <a:off x="15290800" y="1019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4" name="テキスト ボックス 323"/>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76200</xdr:rowOff>
    </xdr:from>
    <xdr:to>
      <xdr:col>22</xdr:col>
      <xdr:colOff>203200</xdr:colOff>
      <xdr:row>59</xdr:row>
      <xdr:rowOff>100330</xdr:rowOff>
    </xdr:to>
    <xdr:cxnSp macro="">
      <xdr:nvCxnSpPr>
        <xdr:cNvPr id="325" name="直線コネクタ 324"/>
        <xdr:cNvCxnSpPr/>
      </xdr:nvCxnSpPr>
      <xdr:spPr>
        <a:xfrm flipV="1">
          <a:off x="14401800" y="1019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7" name="テキスト ボックス 326"/>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100330</xdr:rowOff>
    </xdr:from>
    <xdr:to>
      <xdr:col>21</xdr:col>
      <xdr:colOff>0</xdr:colOff>
      <xdr:row>59</xdr:row>
      <xdr:rowOff>132504</xdr:rowOff>
    </xdr:to>
    <xdr:cxnSp macro="">
      <xdr:nvCxnSpPr>
        <xdr:cNvPr id="328" name="直線コネクタ 327"/>
        <xdr:cNvCxnSpPr/>
      </xdr:nvCxnSpPr>
      <xdr:spPr>
        <a:xfrm flipV="1">
          <a:off x="13512800" y="102158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2" name="テキスト ボックス 331"/>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21379</xdr:rowOff>
    </xdr:from>
    <xdr:to>
      <xdr:col>24</xdr:col>
      <xdr:colOff>609600</xdr:colOff>
      <xdr:row>59</xdr:row>
      <xdr:rowOff>122979</xdr:rowOff>
    </xdr:to>
    <xdr:sp macro="" textlink="">
      <xdr:nvSpPr>
        <xdr:cNvPr id="338" name="円/楕円 337"/>
        <xdr:cNvSpPr/>
      </xdr:nvSpPr>
      <xdr:spPr>
        <a:xfrm>
          <a:off x="16967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37906</xdr:rowOff>
    </xdr:from>
    <xdr:ext cx="762000" cy="259045"/>
    <xdr:sp macro="" textlink="">
      <xdr:nvSpPr>
        <xdr:cNvPr id="339" name="定員管理の状況該当値テキスト"/>
        <xdr:cNvSpPr txBox="1"/>
      </xdr:nvSpPr>
      <xdr:spPr>
        <a:xfrm>
          <a:off x="17106900" y="99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40" name="円/楕円 339"/>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41" name="テキスト ボックス 340"/>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25400</xdr:rowOff>
    </xdr:from>
    <xdr:to>
      <xdr:col>22</xdr:col>
      <xdr:colOff>254000</xdr:colOff>
      <xdr:row>59</xdr:row>
      <xdr:rowOff>127000</xdr:rowOff>
    </xdr:to>
    <xdr:sp macro="" textlink="">
      <xdr:nvSpPr>
        <xdr:cNvPr id="342" name="円/楕円 341"/>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137177</xdr:rowOff>
    </xdr:from>
    <xdr:ext cx="762000" cy="259045"/>
    <xdr:sp macro="" textlink="">
      <xdr:nvSpPr>
        <xdr:cNvPr id="343" name="テキスト ボックス 342"/>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49530</xdr:rowOff>
    </xdr:from>
    <xdr:to>
      <xdr:col>21</xdr:col>
      <xdr:colOff>50800</xdr:colOff>
      <xdr:row>59</xdr:row>
      <xdr:rowOff>151130</xdr:rowOff>
    </xdr:to>
    <xdr:sp macro="" textlink="">
      <xdr:nvSpPr>
        <xdr:cNvPr id="344" name="円/楕円 343"/>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161307</xdr:rowOff>
    </xdr:from>
    <xdr:ext cx="762000" cy="259045"/>
    <xdr:sp macro="" textlink="">
      <xdr:nvSpPr>
        <xdr:cNvPr id="345" name="テキスト ボックス 344"/>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81704</xdr:rowOff>
    </xdr:from>
    <xdr:to>
      <xdr:col>19</xdr:col>
      <xdr:colOff>533400</xdr:colOff>
      <xdr:row>60</xdr:row>
      <xdr:rowOff>11854</xdr:rowOff>
    </xdr:to>
    <xdr:sp macro="" textlink="">
      <xdr:nvSpPr>
        <xdr:cNvPr id="346" name="円/楕円 345"/>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22031</xdr:rowOff>
    </xdr:from>
    <xdr:ext cx="762000" cy="259045"/>
    <xdr:sp macro="" textlink="">
      <xdr:nvSpPr>
        <xdr:cNvPr id="347" name="テキスト ボックス 346"/>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類似団体の平均を上回っているものの、前年度と同水準である。今後も中期財政計画の実践により、繰上償還の実施や地方債の新規発行抑制等による財政基盤の強化に努めていく。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136652</xdr:rowOff>
    </xdr:to>
    <xdr:cxnSp macro="">
      <xdr:nvCxnSpPr>
        <xdr:cNvPr id="379" name="直線コネクタ 378"/>
        <xdr:cNvCxnSpPr/>
      </xdr:nvCxnSpPr>
      <xdr:spPr>
        <a:xfrm>
          <a:off x="16179800" y="699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0"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41</xdr:row>
      <xdr:rowOff>13462</xdr:rowOff>
    </xdr:to>
    <xdr:cxnSp macro="">
      <xdr:nvCxnSpPr>
        <xdr:cNvPr id="382" name="直線コネクタ 381"/>
        <xdr:cNvCxnSpPr/>
      </xdr:nvCxnSpPr>
      <xdr:spPr>
        <a:xfrm flipV="1">
          <a:off x="15290800" y="699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4" name="テキスト ボックス 38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42418</xdr:rowOff>
    </xdr:to>
    <xdr:cxnSp macro="">
      <xdr:nvCxnSpPr>
        <xdr:cNvPr id="385" name="直線コネクタ 384"/>
        <xdr:cNvCxnSpPr/>
      </xdr:nvCxnSpPr>
      <xdr:spPr>
        <a:xfrm flipV="1">
          <a:off x="14401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7" name="テキスト ボックス 38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71374</xdr:rowOff>
    </xdr:to>
    <xdr:cxnSp macro="">
      <xdr:nvCxnSpPr>
        <xdr:cNvPr id="388" name="直線コネクタ 387"/>
        <xdr:cNvCxnSpPr/>
      </xdr:nvCxnSpPr>
      <xdr:spPr>
        <a:xfrm flipV="1">
          <a:off x="13512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8" name="円/楕円 397"/>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57929</xdr:rowOff>
    </xdr:from>
    <xdr:ext cx="762000" cy="259045"/>
    <xdr:sp macro="" textlink="">
      <xdr:nvSpPr>
        <xdr:cNvPr id="399" name="公債費負担の状況該当値テキスト"/>
        <xdr:cNvSpPr txBox="1"/>
      </xdr:nvSpPr>
      <xdr:spPr>
        <a:xfrm>
          <a:off x="17106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400" name="円/楕円 399"/>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xdr:rowOff>
    </xdr:from>
    <xdr:ext cx="736600" cy="259045"/>
    <xdr:sp macro="" textlink="">
      <xdr:nvSpPr>
        <xdr:cNvPr id="401" name="テキスト ボックス 400"/>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2" name="円/楕円 401"/>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403" name="テキスト ボックス 402"/>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4" name="円/楕円 403"/>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5" name="テキスト ボックス 404"/>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6" name="円/楕円 405"/>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7" name="テキスト ボックス 406"/>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類似団体の平均を上回っているが、地方債現在高の減等により、減少している。今後も中期財政計画の実践により繰上償還の実施や地方債の新規発行抑制等による財政基盤の強化に努めていく。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43984</xdr:rowOff>
    </xdr:from>
    <xdr:to>
      <xdr:col>24</xdr:col>
      <xdr:colOff>558800</xdr:colOff>
      <xdr:row>17</xdr:row>
      <xdr:rowOff>120396</xdr:rowOff>
    </xdr:to>
    <xdr:cxnSp macro="">
      <xdr:nvCxnSpPr>
        <xdr:cNvPr id="441" name="直線コネクタ 440"/>
        <xdr:cNvCxnSpPr/>
      </xdr:nvCxnSpPr>
      <xdr:spPr>
        <a:xfrm flipV="1">
          <a:off x="16179800" y="2958634"/>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2"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120396</xdr:rowOff>
    </xdr:from>
    <xdr:to>
      <xdr:col>23</xdr:col>
      <xdr:colOff>406400</xdr:colOff>
      <xdr:row>17</xdr:row>
      <xdr:rowOff>168656</xdr:rowOff>
    </xdr:to>
    <xdr:cxnSp macro="">
      <xdr:nvCxnSpPr>
        <xdr:cNvPr id="444" name="直線コネクタ 443"/>
        <xdr:cNvCxnSpPr/>
      </xdr:nvCxnSpPr>
      <xdr:spPr>
        <a:xfrm flipV="1">
          <a:off x="15290800" y="3035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168656</xdr:rowOff>
    </xdr:from>
    <xdr:to>
      <xdr:col>22</xdr:col>
      <xdr:colOff>203200</xdr:colOff>
      <xdr:row>18</xdr:row>
      <xdr:rowOff>26162</xdr:rowOff>
    </xdr:to>
    <xdr:cxnSp macro="">
      <xdr:nvCxnSpPr>
        <xdr:cNvPr id="447" name="直線コネクタ 446"/>
        <xdr:cNvCxnSpPr/>
      </xdr:nvCxnSpPr>
      <xdr:spPr>
        <a:xfrm flipV="1">
          <a:off x="14401800" y="30833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26162</xdr:rowOff>
    </xdr:from>
    <xdr:to>
      <xdr:col>21</xdr:col>
      <xdr:colOff>0</xdr:colOff>
      <xdr:row>18</xdr:row>
      <xdr:rowOff>108204</xdr:rowOff>
    </xdr:to>
    <xdr:cxnSp macro="">
      <xdr:nvCxnSpPr>
        <xdr:cNvPr id="450" name="直線コネクタ 449"/>
        <xdr:cNvCxnSpPr/>
      </xdr:nvCxnSpPr>
      <xdr:spPr>
        <a:xfrm flipV="1">
          <a:off x="13512800" y="31122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4" name="テキスト ボックス 453"/>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164634</xdr:rowOff>
    </xdr:from>
    <xdr:to>
      <xdr:col>24</xdr:col>
      <xdr:colOff>609600</xdr:colOff>
      <xdr:row>17</xdr:row>
      <xdr:rowOff>94784</xdr:rowOff>
    </xdr:to>
    <xdr:sp macro="" textlink="">
      <xdr:nvSpPr>
        <xdr:cNvPr id="460" name="円/楕円 459"/>
        <xdr:cNvSpPr/>
      </xdr:nvSpPr>
      <xdr:spPr>
        <a:xfrm>
          <a:off x="169672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136711</xdr:rowOff>
    </xdr:from>
    <xdr:ext cx="762000" cy="259045"/>
    <xdr:sp macro="" textlink="">
      <xdr:nvSpPr>
        <xdr:cNvPr id="461" name="将来負担の状況該当値テキスト"/>
        <xdr:cNvSpPr txBox="1"/>
      </xdr:nvSpPr>
      <xdr:spPr>
        <a:xfrm>
          <a:off x="17106900" y="28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69596</xdr:rowOff>
    </xdr:from>
    <xdr:to>
      <xdr:col>23</xdr:col>
      <xdr:colOff>457200</xdr:colOff>
      <xdr:row>17</xdr:row>
      <xdr:rowOff>171196</xdr:rowOff>
    </xdr:to>
    <xdr:sp macro="" textlink="">
      <xdr:nvSpPr>
        <xdr:cNvPr id="462" name="円/楕円 461"/>
        <xdr:cNvSpPr/>
      </xdr:nvSpPr>
      <xdr:spPr>
        <a:xfrm>
          <a:off x="16129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155973</xdr:rowOff>
    </xdr:from>
    <xdr:ext cx="736600" cy="259045"/>
    <xdr:sp macro="" textlink="">
      <xdr:nvSpPr>
        <xdr:cNvPr id="463" name="テキスト ボックス 462"/>
        <xdr:cNvSpPr txBox="1"/>
      </xdr:nvSpPr>
      <xdr:spPr>
        <a:xfrm>
          <a:off x="15798800" y="30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117856</xdr:rowOff>
    </xdr:from>
    <xdr:to>
      <xdr:col>22</xdr:col>
      <xdr:colOff>254000</xdr:colOff>
      <xdr:row>18</xdr:row>
      <xdr:rowOff>48006</xdr:rowOff>
    </xdr:to>
    <xdr:sp macro="" textlink="">
      <xdr:nvSpPr>
        <xdr:cNvPr id="464" name="円/楕円 463"/>
        <xdr:cNvSpPr/>
      </xdr:nvSpPr>
      <xdr:spPr>
        <a:xfrm>
          <a:off x="15240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32783</xdr:rowOff>
    </xdr:from>
    <xdr:ext cx="762000" cy="259045"/>
    <xdr:sp macro="" textlink="">
      <xdr:nvSpPr>
        <xdr:cNvPr id="465" name="テキスト ボックス 464"/>
        <xdr:cNvSpPr txBox="1"/>
      </xdr:nvSpPr>
      <xdr:spPr>
        <a:xfrm>
          <a:off x="14909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146812</xdr:rowOff>
    </xdr:from>
    <xdr:to>
      <xdr:col>21</xdr:col>
      <xdr:colOff>50800</xdr:colOff>
      <xdr:row>18</xdr:row>
      <xdr:rowOff>76962</xdr:rowOff>
    </xdr:to>
    <xdr:sp macro="" textlink="">
      <xdr:nvSpPr>
        <xdr:cNvPr id="466" name="円/楕円 465"/>
        <xdr:cNvSpPr/>
      </xdr:nvSpPr>
      <xdr:spPr>
        <a:xfrm>
          <a:off x="14351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61739</xdr:rowOff>
    </xdr:from>
    <xdr:ext cx="762000" cy="259045"/>
    <xdr:sp macro="" textlink="">
      <xdr:nvSpPr>
        <xdr:cNvPr id="467" name="テキスト ボックス 466"/>
        <xdr:cNvSpPr txBox="1"/>
      </xdr:nvSpPr>
      <xdr:spPr>
        <a:xfrm>
          <a:off x="14020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57404</xdr:rowOff>
    </xdr:from>
    <xdr:to>
      <xdr:col>19</xdr:col>
      <xdr:colOff>533400</xdr:colOff>
      <xdr:row>18</xdr:row>
      <xdr:rowOff>159004</xdr:rowOff>
    </xdr:to>
    <xdr:sp macro="" textlink="">
      <xdr:nvSpPr>
        <xdr:cNvPr id="468" name="円/楕円 467"/>
        <xdr:cNvSpPr/>
      </xdr:nvSpPr>
      <xdr:spPr>
        <a:xfrm>
          <a:off x="13462000" y="31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143781</xdr:rowOff>
    </xdr:from>
    <xdr:ext cx="762000" cy="259045"/>
    <xdr:sp macro="" textlink="">
      <xdr:nvSpPr>
        <xdr:cNvPr id="469" name="テキスト ボックス 468"/>
        <xdr:cNvSpPr txBox="1"/>
      </xdr:nvSpPr>
      <xdr:spPr>
        <a:xfrm>
          <a:off x="13131800" y="32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454,356
449,662
468.64
173,473,340
170,556,753
2,099,385
101,597,126
225,182,500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職員定員適正化計画の実践により、類似団体の平均を大きく下回っている。引き続き事務事業の見直し等に努め、職員定数の適正化を図っていく。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64407</xdr:rowOff>
    </xdr:to>
    <xdr:cxnSp macro="">
      <xdr:nvCxnSpPr>
        <xdr:cNvPr id="68" name="直線コネクタ 67"/>
        <xdr:cNvCxnSpPr/>
      </xdr:nvCxnSpPr>
      <xdr:spPr>
        <a:xfrm>
          <a:off x="3987800" y="6021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148772</xdr:rowOff>
    </xdr:from>
    <xdr:to>
      <xdr:col>5</xdr:col>
      <xdr:colOff>549275</xdr:colOff>
      <xdr:row>35</xdr:row>
      <xdr:rowOff>20864</xdr:rowOff>
    </xdr:to>
    <xdr:cxnSp macro="">
      <xdr:nvCxnSpPr>
        <xdr:cNvPr id="71" name="直線コネクタ 70"/>
        <xdr:cNvCxnSpPr/>
      </xdr:nvCxnSpPr>
      <xdr:spPr>
        <a:xfrm>
          <a:off x="3098800" y="5978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148772</xdr:rowOff>
    </xdr:from>
    <xdr:to>
      <xdr:col>4</xdr:col>
      <xdr:colOff>346075</xdr:colOff>
      <xdr:row>35</xdr:row>
      <xdr:rowOff>53522</xdr:rowOff>
    </xdr:to>
    <xdr:cxnSp macro="">
      <xdr:nvCxnSpPr>
        <xdr:cNvPr id="74" name="直線コネクタ 73"/>
        <xdr:cNvCxnSpPr/>
      </xdr:nvCxnSpPr>
      <xdr:spPr>
        <a:xfrm flipV="1">
          <a:off x="2209800" y="597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170543</xdr:rowOff>
    </xdr:from>
    <xdr:to>
      <xdr:col>3</xdr:col>
      <xdr:colOff>142875</xdr:colOff>
      <xdr:row>35</xdr:row>
      <xdr:rowOff>53522</xdr:rowOff>
    </xdr:to>
    <xdr:cxnSp macro="">
      <xdr:nvCxnSpPr>
        <xdr:cNvPr id="77" name="直線コネクタ 76"/>
        <xdr:cNvCxnSpPr/>
      </xdr:nvCxnSpPr>
      <xdr:spPr>
        <a:xfrm>
          <a:off x="1320800" y="599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13607</xdr:rowOff>
    </xdr:from>
    <xdr:to>
      <xdr:col>7</xdr:col>
      <xdr:colOff>66675</xdr:colOff>
      <xdr:row>35</xdr:row>
      <xdr:rowOff>115207</xdr:rowOff>
    </xdr:to>
    <xdr:sp macro="" textlink="">
      <xdr:nvSpPr>
        <xdr:cNvPr id="87" name="円/楕円 86"/>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30134</xdr:rowOff>
    </xdr:from>
    <xdr:ext cx="762000" cy="259045"/>
    <xdr:sp macro="" textlink="">
      <xdr:nvSpPr>
        <xdr:cNvPr id="88" name="人件費該当値テキスト"/>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141514</xdr:rowOff>
    </xdr:from>
    <xdr:to>
      <xdr:col>5</xdr:col>
      <xdr:colOff>600075</xdr:colOff>
      <xdr:row>35</xdr:row>
      <xdr:rowOff>71664</xdr:rowOff>
    </xdr:to>
    <xdr:sp macro="" textlink="">
      <xdr:nvSpPr>
        <xdr:cNvPr id="89" name="円/楕円 88"/>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81841</xdr:rowOff>
    </xdr:from>
    <xdr:ext cx="736600" cy="259045"/>
    <xdr:sp macro="" textlink="">
      <xdr:nvSpPr>
        <xdr:cNvPr id="90" name="テキスト ボックス 89"/>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97972</xdr:rowOff>
    </xdr:from>
    <xdr:to>
      <xdr:col>4</xdr:col>
      <xdr:colOff>396875</xdr:colOff>
      <xdr:row>35</xdr:row>
      <xdr:rowOff>28122</xdr:rowOff>
    </xdr:to>
    <xdr:sp macro="" textlink="">
      <xdr:nvSpPr>
        <xdr:cNvPr id="91" name="円/楕円 90"/>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38299</xdr:rowOff>
    </xdr:from>
    <xdr:ext cx="762000" cy="259045"/>
    <xdr:sp macro="" textlink="">
      <xdr:nvSpPr>
        <xdr:cNvPr id="92" name="テキスト ボックス 91"/>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3" name="円/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119743</xdr:rowOff>
    </xdr:from>
    <xdr:to>
      <xdr:col>1</xdr:col>
      <xdr:colOff>676275</xdr:colOff>
      <xdr:row>35</xdr:row>
      <xdr:rowOff>49893</xdr:rowOff>
    </xdr:to>
    <xdr:sp macro="" textlink="">
      <xdr:nvSpPr>
        <xdr:cNvPr id="95" name="円/楕円 94"/>
        <xdr:cNvSpPr/>
      </xdr:nvSpPr>
      <xdr:spPr>
        <a:xfrm>
          <a:off x="1270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60070</xdr:rowOff>
    </xdr:from>
    <xdr:ext cx="762000" cy="259045"/>
    <xdr:sp macro="" textlink="">
      <xdr:nvSpPr>
        <xdr:cNvPr id="96" name="テキスト ボックス 95"/>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類似団体の平均を下回っているが、引き続き行財政改革を徹底し、事務事業の見直し等によりコストの低減に努めていく。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50800</xdr:rowOff>
    </xdr:to>
    <xdr:cxnSp macro="">
      <xdr:nvCxnSpPr>
        <xdr:cNvPr id="129" name="直線コネクタ 128"/>
        <xdr:cNvCxnSpPr/>
      </xdr:nvCxnSpPr>
      <xdr:spPr>
        <a:xfrm flipV="1">
          <a:off x="15671800" y="2743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50800</xdr:rowOff>
    </xdr:to>
    <xdr:cxnSp macro="">
      <xdr:nvCxnSpPr>
        <xdr:cNvPr id="132" name="直線コネクタ 131"/>
        <xdr:cNvCxnSpPr/>
      </xdr:nvCxnSpPr>
      <xdr:spPr>
        <a:xfrm>
          <a:off x="14782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50800</xdr:rowOff>
    </xdr:to>
    <xdr:cxnSp macro="">
      <xdr:nvCxnSpPr>
        <xdr:cNvPr id="135" name="直線コネクタ 134"/>
        <xdr:cNvCxnSpPr/>
      </xdr:nvCxnSpPr>
      <xdr:spPr>
        <a:xfrm>
          <a:off x="13893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12700</xdr:rowOff>
    </xdr:to>
    <xdr:cxnSp macro="">
      <xdr:nvCxnSpPr>
        <xdr:cNvPr id="138" name="直線コネクタ 137"/>
        <xdr:cNvCxnSpPr/>
      </xdr:nvCxnSpPr>
      <xdr:spPr>
        <a:xfrm>
          <a:off x="13004800" y="273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8" name="円/楕円 147"/>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137177</xdr:rowOff>
    </xdr:from>
    <xdr:ext cx="762000" cy="259045"/>
    <xdr:sp macro="" textlink="">
      <xdr:nvSpPr>
        <xdr:cNvPr id="149"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50" name="円/楕円 149"/>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51" name="テキスト ボックス 150"/>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2" name="円/楕円 151"/>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3" name="テキスト ボックス 152"/>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6" name="円/楕円 155"/>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7" name="テキスト ボックス 156"/>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年度は減少しており、類似団体の平均を下回っているものの、障害者自立支援給付費や生活保護費の増などにより、増加傾向にある。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107950</xdr:rowOff>
    </xdr:to>
    <xdr:cxnSp macro="">
      <xdr:nvCxnSpPr>
        <xdr:cNvPr id="190" name="直線コネクタ 189"/>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57150</xdr:rowOff>
    </xdr:from>
    <xdr:to>
      <xdr:col>5</xdr:col>
      <xdr:colOff>549275</xdr:colOff>
      <xdr:row>55</xdr:row>
      <xdr:rowOff>107950</xdr:rowOff>
    </xdr:to>
    <xdr:cxnSp macro="">
      <xdr:nvCxnSpPr>
        <xdr:cNvPr id="193" name="直線コネクタ 192"/>
        <xdr:cNvCxnSpPr/>
      </xdr:nvCxnSpPr>
      <xdr:spPr>
        <a:xfrm>
          <a:off x="3098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55</xdr:row>
      <xdr:rowOff>57150</xdr:rowOff>
    </xdr:to>
    <xdr:cxnSp macro="">
      <xdr:nvCxnSpPr>
        <xdr:cNvPr id="196" name="直線コネクタ 195"/>
        <xdr:cNvCxnSpPr/>
      </xdr:nvCxnSpPr>
      <xdr:spPr>
        <a:xfrm>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44450</xdr:rowOff>
    </xdr:to>
    <xdr:cxnSp macro="">
      <xdr:nvCxnSpPr>
        <xdr:cNvPr id="199" name="直線コネクタ 198"/>
        <xdr:cNvCxnSpPr/>
      </xdr:nvCxnSpPr>
      <xdr:spPr>
        <a:xfrm>
          <a:off x="1320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6350</xdr:rowOff>
    </xdr:from>
    <xdr:to>
      <xdr:col>4</xdr:col>
      <xdr:colOff>396875</xdr:colOff>
      <xdr:row>55</xdr:row>
      <xdr:rowOff>107950</xdr:rowOff>
    </xdr:to>
    <xdr:sp macro="" textlink="">
      <xdr:nvSpPr>
        <xdr:cNvPr id="213" name="円/楕円 212"/>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214" name="テキスト ボックス 21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5" name="円/楕円 214"/>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6" name="テキスト ボックス 215"/>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7" name="円/楕円 216"/>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8" name="テキスト ボックス 21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類似団体の平均を下回っているものの、介護保険費特別会計への繰出金の増などにより、増加傾向にある。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123190</xdr:rowOff>
    </xdr:to>
    <xdr:cxnSp macro="">
      <xdr:nvCxnSpPr>
        <xdr:cNvPr id="251" name="直線コネクタ 250"/>
        <xdr:cNvCxnSpPr/>
      </xdr:nvCxnSpPr>
      <xdr:spPr>
        <a:xfrm>
          <a:off x="15671800" y="9530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100330</xdr:rowOff>
    </xdr:to>
    <xdr:cxnSp macro="">
      <xdr:nvCxnSpPr>
        <xdr:cNvPr id="254" name="直線コネクタ 253"/>
        <xdr:cNvCxnSpPr/>
      </xdr:nvCxnSpPr>
      <xdr:spPr>
        <a:xfrm>
          <a:off x="14782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85090</xdr:rowOff>
    </xdr:to>
    <xdr:cxnSp macro="">
      <xdr:nvCxnSpPr>
        <xdr:cNvPr id="257" name="直線コネクタ 256"/>
        <xdr:cNvCxnSpPr/>
      </xdr:nvCxnSpPr>
      <xdr:spPr>
        <a:xfrm>
          <a:off x="13893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77470</xdr:rowOff>
    </xdr:to>
    <xdr:cxnSp macro="">
      <xdr:nvCxnSpPr>
        <xdr:cNvPr id="260" name="直線コネクタ 259"/>
        <xdr:cNvCxnSpPr/>
      </xdr:nvCxnSpPr>
      <xdr:spPr>
        <a:xfrm>
          <a:off x="13004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0" name="円/楕円 269"/>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71"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2" name="円/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6" name="円/楕円 275"/>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7" name="テキスト ボックス 276"/>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8" name="円/楕円 277"/>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9" name="テキスト ボックス 278"/>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類似団体の平均を上回っているが事務事業の見直し等により、ほぼ横ばいとなっている。引き続き低減に努めていく。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50800</xdr:rowOff>
    </xdr:from>
    <xdr:to>
      <xdr:col>24</xdr:col>
      <xdr:colOff>31750</xdr:colOff>
      <xdr:row>38</xdr:row>
      <xdr:rowOff>88900</xdr:rowOff>
    </xdr:to>
    <xdr:cxnSp macro="">
      <xdr:nvCxnSpPr>
        <xdr:cNvPr id="312" name="直線コネクタ 311"/>
        <xdr:cNvCxnSpPr/>
      </xdr:nvCxnSpPr>
      <xdr:spPr>
        <a:xfrm flipV="1">
          <a:off x="15671800" y="656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76200</xdr:rowOff>
    </xdr:from>
    <xdr:to>
      <xdr:col>22</xdr:col>
      <xdr:colOff>565150</xdr:colOff>
      <xdr:row>38</xdr:row>
      <xdr:rowOff>88900</xdr:rowOff>
    </xdr:to>
    <xdr:cxnSp macro="">
      <xdr:nvCxnSpPr>
        <xdr:cNvPr id="315" name="直線コネクタ 314"/>
        <xdr:cNvCxnSpPr/>
      </xdr:nvCxnSpPr>
      <xdr:spPr>
        <a:xfrm>
          <a:off x="147828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76200</xdr:rowOff>
    </xdr:from>
    <xdr:to>
      <xdr:col>21</xdr:col>
      <xdr:colOff>361950</xdr:colOff>
      <xdr:row>38</xdr:row>
      <xdr:rowOff>101600</xdr:rowOff>
    </xdr:to>
    <xdr:cxnSp macro="">
      <xdr:nvCxnSpPr>
        <xdr:cNvPr id="318" name="直線コネクタ 317"/>
        <xdr:cNvCxnSpPr/>
      </xdr:nvCxnSpPr>
      <xdr:spPr>
        <a:xfrm flipV="1">
          <a:off x="13893800" y="659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101600</xdr:rowOff>
    </xdr:from>
    <xdr:to>
      <xdr:col>20</xdr:col>
      <xdr:colOff>158750</xdr:colOff>
      <xdr:row>38</xdr:row>
      <xdr:rowOff>101600</xdr:rowOff>
    </xdr:to>
    <xdr:cxnSp macro="">
      <xdr:nvCxnSpPr>
        <xdr:cNvPr id="321" name="直線コネクタ 320"/>
        <xdr:cNvCxnSpPr/>
      </xdr:nvCxnSpPr>
      <xdr:spPr>
        <a:xfrm>
          <a:off x="13004800" y="661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0</xdr:rowOff>
    </xdr:from>
    <xdr:to>
      <xdr:col>24</xdr:col>
      <xdr:colOff>82550</xdr:colOff>
      <xdr:row>38</xdr:row>
      <xdr:rowOff>101600</xdr:rowOff>
    </xdr:to>
    <xdr:sp macro="" textlink="">
      <xdr:nvSpPr>
        <xdr:cNvPr id="331" name="円/楕円 330"/>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143527</xdr:rowOff>
    </xdr:from>
    <xdr:ext cx="762000" cy="259045"/>
    <xdr:sp macro="" textlink="">
      <xdr:nvSpPr>
        <xdr:cNvPr id="332"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3" name="円/楕円 332"/>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4" name="テキスト ボックス 333"/>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25400</xdr:rowOff>
    </xdr:from>
    <xdr:to>
      <xdr:col>21</xdr:col>
      <xdr:colOff>412750</xdr:colOff>
      <xdr:row>38</xdr:row>
      <xdr:rowOff>127000</xdr:rowOff>
    </xdr:to>
    <xdr:sp macro="" textlink="">
      <xdr:nvSpPr>
        <xdr:cNvPr id="335" name="円/楕円 334"/>
        <xdr:cNvSpPr/>
      </xdr:nvSpPr>
      <xdr:spPr>
        <a:xfrm>
          <a:off x="14732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111777</xdr:rowOff>
    </xdr:from>
    <xdr:ext cx="762000" cy="259045"/>
    <xdr:sp macro="" textlink="">
      <xdr:nvSpPr>
        <xdr:cNvPr id="336" name="テキスト ボックス 335"/>
        <xdr:cNvSpPr txBox="1"/>
      </xdr:nvSpPr>
      <xdr:spPr>
        <a:xfrm>
          <a:off x="14401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50800</xdr:rowOff>
    </xdr:from>
    <xdr:to>
      <xdr:col>20</xdr:col>
      <xdr:colOff>209550</xdr:colOff>
      <xdr:row>38</xdr:row>
      <xdr:rowOff>152400</xdr:rowOff>
    </xdr:to>
    <xdr:sp macro="" textlink="">
      <xdr:nvSpPr>
        <xdr:cNvPr id="337" name="円/楕円 336"/>
        <xdr:cNvSpPr/>
      </xdr:nvSpPr>
      <xdr:spPr>
        <a:xfrm>
          <a:off x="13843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137177</xdr:rowOff>
    </xdr:from>
    <xdr:ext cx="762000" cy="259045"/>
    <xdr:sp macro="" textlink="">
      <xdr:nvSpPr>
        <xdr:cNvPr id="338" name="テキスト ボックス 337"/>
        <xdr:cNvSpPr txBox="1"/>
      </xdr:nvSpPr>
      <xdr:spPr>
        <a:xfrm>
          <a:off x="13512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50800</xdr:rowOff>
    </xdr:from>
    <xdr:to>
      <xdr:col>19</xdr:col>
      <xdr:colOff>6350</xdr:colOff>
      <xdr:row>38</xdr:row>
      <xdr:rowOff>152400</xdr:rowOff>
    </xdr:to>
    <xdr:sp macro="" textlink="">
      <xdr:nvSpPr>
        <xdr:cNvPr id="339" name="円/楕円 338"/>
        <xdr:cNvSpPr/>
      </xdr:nvSpPr>
      <xdr:spPr>
        <a:xfrm>
          <a:off x="12954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137177</xdr:rowOff>
    </xdr:from>
    <xdr:ext cx="762000" cy="259045"/>
    <xdr:sp macro="" textlink="">
      <xdr:nvSpPr>
        <xdr:cNvPr id="340" name="テキスト ボックス 339"/>
        <xdr:cNvSpPr txBox="1"/>
      </xdr:nvSpPr>
      <xdr:spPr>
        <a:xfrm>
          <a:off x="12623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国の景気対策に積極的に呼応してきたため、類似団体平均を上回っているが、財源措置のある地方債の発行に努めていることから、実際の負担となるのは約４割である。</a:t>
          </a:r>
        </a:p>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年度より中期財政計画を策定し、繰上償還や地方債の新規発行抑制に取り組んできており、地方債現在高は平成</a:t>
          </a:r>
          <a:r>
            <a:rPr kumimoji="1" lang="en-US" altLang="ja-JP" sz="1300">
              <a:latin typeface="ＭＳ Ｐゴシック"/>
            </a:rPr>
            <a:t>16</a:t>
          </a:r>
          <a:r>
            <a:rPr kumimoji="1" lang="ja-JP" altLang="en-US" sz="1300">
              <a:latin typeface="ＭＳ Ｐゴシック"/>
            </a:rPr>
            <a:t>年度から減少傾向に転じている。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31750</xdr:rowOff>
    </xdr:from>
    <xdr:to>
      <xdr:col>7</xdr:col>
      <xdr:colOff>15875</xdr:colOff>
      <xdr:row>81</xdr:row>
      <xdr:rowOff>31750</xdr:rowOff>
    </xdr:to>
    <xdr:cxnSp macro="">
      <xdr:nvCxnSpPr>
        <xdr:cNvPr id="373" name="直線コネクタ 372"/>
        <xdr:cNvCxnSpPr/>
      </xdr:nvCxnSpPr>
      <xdr:spPr>
        <a:xfrm>
          <a:off x="3987800" y="1391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16511</xdr:rowOff>
    </xdr:from>
    <xdr:to>
      <xdr:col>5</xdr:col>
      <xdr:colOff>549275</xdr:colOff>
      <xdr:row>81</xdr:row>
      <xdr:rowOff>31750</xdr:rowOff>
    </xdr:to>
    <xdr:cxnSp macro="">
      <xdr:nvCxnSpPr>
        <xdr:cNvPr id="376" name="直線コネクタ 375"/>
        <xdr:cNvCxnSpPr/>
      </xdr:nvCxnSpPr>
      <xdr:spPr>
        <a:xfrm>
          <a:off x="3098800" y="13903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16511</xdr:rowOff>
    </xdr:from>
    <xdr:to>
      <xdr:col>4</xdr:col>
      <xdr:colOff>346075</xdr:colOff>
      <xdr:row>81</xdr:row>
      <xdr:rowOff>54611</xdr:rowOff>
    </xdr:to>
    <xdr:cxnSp macro="">
      <xdr:nvCxnSpPr>
        <xdr:cNvPr id="379" name="直線コネクタ 378"/>
        <xdr:cNvCxnSpPr/>
      </xdr:nvCxnSpPr>
      <xdr:spPr>
        <a:xfrm flipV="1">
          <a:off x="2209800" y="13903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46989</xdr:rowOff>
    </xdr:from>
    <xdr:to>
      <xdr:col>3</xdr:col>
      <xdr:colOff>142875</xdr:colOff>
      <xdr:row>81</xdr:row>
      <xdr:rowOff>54611</xdr:rowOff>
    </xdr:to>
    <xdr:cxnSp macro="">
      <xdr:nvCxnSpPr>
        <xdr:cNvPr id="382" name="直線コネクタ 381"/>
        <xdr:cNvCxnSpPr/>
      </xdr:nvCxnSpPr>
      <xdr:spPr>
        <a:xfrm>
          <a:off x="1320800" y="13934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152400</xdr:rowOff>
    </xdr:from>
    <xdr:to>
      <xdr:col>7</xdr:col>
      <xdr:colOff>66675</xdr:colOff>
      <xdr:row>81</xdr:row>
      <xdr:rowOff>82550</xdr:rowOff>
    </xdr:to>
    <xdr:sp macro="" textlink="">
      <xdr:nvSpPr>
        <xdr:cNvPr id="392" name="円/楕円 391"/>
        <xdr:cNvSpPr/>
      </xdr:nvSpPr>
      <xdr:spPr>
        <a:xfrm>
          <a:off x="4775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60977</xdr:rowOff>
    </xdr:from>
    <xdr:ext cx="762000" cy="259045"/>
    <xdr:sp macro="" textlink="">
      <xdr:nvSpPr>
        <xdr:cNvPr id="393" name="公債費該当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152400</xdr:rowOff>
    </xdr:from>
    <xdr:to>
      <xdr:col>5</xdr:col>
      <xdr:colOff>600075</xdr:colOff>
      <xdr:row>81</xdr:row>
      <xdr:rowOff>82550</xdr:rowOff>
    </xdr:to>
    <xdr:sp macro="" textlink="">
      <xdr:nvSpPr>
        <xdr:cNvPr id="394" name="円/楕円 393"/>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67327</xdr:rowOff>
    </xdr:from>
    <xdr:ext cx="736600" cy="259045"/>
    <xdr:sp macro="" textlink="">
      <xdr:nvSpPr>
        <xdr:cNvPr id="395" name="テキスト ボックス 394"/>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137161</xdr:rowOff>
    </xdr:from>
    <xdr:to>
      <xdr:col>4</xdr:col>
      <xdr:colOff>396875</xdr:colOff>
      <xdr:row>81</xdr:row>
      <xdr:rowOff>67311</xdr:rowOff>
    </xdr:to>
    <xdr:sp macro="" textlink="">
      <xdr:nvSpPr>
        <xdr:cNvPr id="396" name="円/楕円 395"/>
        <xdr:cNvSpPr/>
      </xdr:nvSpPr>
      <xdr:spPr>
        <a:xfrm>
          <a:off x="3048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52088</xdr:rowOff>
    </xdr:from>
    <xdr:ext cx="762000" cy="259045"/>
    <xdr:sp macro="" textlink="">
      <xdr:nvSpPr>
        <xdr:cNvPr id="397" name="テキスト ボックス 396"/>
        <xdr:cNvSpPr txBox="1"/>
      </xdr:nvSpPr>
      <xdr:spPr>
        <a:xfrm>
          <a:off x="2717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3811</xdr:rowOff>
    </xdr:from>
    <xdr:to>
      <xdr:col>3</xdr:col>
      <xdr:colOff>193675</xdr:colOff>
      <xdr:row>81</xdr:row>
      <xdr:rowOff>105411</xdr:rowOff>
    </xdr:to>
    <xdr:sp macro="" textlink="">
      <xdr:nvSpPr>
        <xdr:cNvPr id="398" name="円/楕円 397"/>
        <xdr:cNvSpPr/>
      </xdr:nvSpPr>
      <xdr:spPr>
        <a:xfrm>
          <a:off x="2159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90188</xdr:rowOff>
    </xdr:from>
    <xdr:ext cx="762000" cy="259045"/>
    <xdr:sp macro="" textlink="">
      <xdr:nvSpPr>
        <xdr:cNvPr id="399" name="テキスト ボックス 398"/>
        <xdr:cNvSpPr txBox="1"/>
      </xdr:nvSpPr>
      <xdr:spPr>
        <a:xfrm>
          <a:off x="1828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167639</xdr:rowOff>
    </xdr:from>
    <xdr:to>
      <xdr:col>1</xdr:col>
      <xdr:colOff>676275</xdr:colOff>
      <xdr:row>81</xdr:row>
      <xdr:rowOff>97789</xdr:rowOff>
    </xdr:to>
    <xdr:sp macro="" textlink="">
      <xdr:nvSpPr>
        <xdr:cNvPr id="400" name="円/楕円 399"/>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82566</xdr:rowOff>
    </xdr:from>
    <xdr:ext cx="762000" cy="259045"/>
    <xdr:sp macro="" textlink="">
      <xdr:nvSpPr>
        <xdr:cNvPr id="401" name="テキスト ボックス 400"/>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類似団体の平均を下回っているが、引き続き行財政改革を徹底し、事務事業の見直し等によりコストの低減に努めていく。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76</xdr:row>
      <xdr:rowOff>104139</xdr:rowOff>
    </xdr:to>
    <xdr:cxnSp macro="">
      <xdr:nvCxnSpPr>
        <xdr:cNvPr id="434" name="直線コネクタ 433"/>
        <xdr:cNvCxnSpPr/>
      </xdr:nvCxnSpPr>
      <xdr:spPr>
        <a:xfrm flipV="1">
          <a:off x="15671800" y="131229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104139</xdr:rowOff>
    </xdr:to>
    <xdr:cxnSp macro="">
      <xdr:nvCxnSpPr>
        <xdr:cNvPr id="437" name="直線コネクタ 436"/>
        <xdr:cNvCxnSpPr/>
      </xdr:nvCxnSpPr>
      <xdr:spPr>
        <a:xfrm>
          <a:off x="14782800" y="13092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77470</xdr:rowOff>
    </xdr:to>
    <xdr:cxnSp macro="">
      <xdr:nvCxnSpPr>
        <xdr:cNvPr id="440" name="直線コネクタ 439"/>
        <xdr:cNvCxnSpPr/>
      </xdr:nvCxnSpPr>
      <xdr:spPr>
        <a:xfrm flipV="1">
          <a:off x="13893800" y="1309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77470</xdr:rowOff>
    </xdr:to>
    <xdr:cxnSp macro="">
      <xdr:nvCxnSpPr>
        <xdr:cNvPr id="443" name="直線コネクタ 442"/>
        <xdr:cNvCxnSpPr/>
      </xdr:nvCxnSpPr>
      <xdr:spPr>
        <a:xfrm>
          <a:off x="13004800" y="130543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53" name="円/楕円 452"/>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54"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55" name="円/楕円 454"/>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56" name="テキスト ボックス 455"/>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7" name="円/楕円 456"/>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8" name="テキスト ボックス 457"/>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59" name="円/楕円 458"/>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60" name="テキスト ボックス 459"/>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61" name="円/楕円 460"/>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85107</xdr:rowOff>
    </xdr:from>
    <xdr:ext cx="762000" cy="259045"/>
    <xdr:sp macro="" textlink="">
      <xdr:nvSpPr>
        <xdr:cNvPr id="462" name="テキスト ボックス 461"/>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石川県金沢市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116713</xdr:rowOff>
    </xdr:from>
    <xdr:to>
      <xdr:col>4</xdr:col>
      <xdr:colOff>1117600</xdr:colOff>
      <xdr:row>18</xdr:row>
      <xdr:rowOff>62802</xdr:rowOff>
    </xdr:to>
    <xdr:cxnSp macro="">
      <xdr:nvCxnSpPr>
        <xdr:cNvPr id="45" name="直線コネクタ 44"/>
        <xdr:cNvCxnSpPr/>
      </xdr:nvCxnSpPr>
      <xdr:spPr bwMode="auto">
        <a:xfrm flipV="1">
          <a:off x="5651500" y="2050288"/>
          <a:ext cx="0" cy="11462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72979</xdr:rowOff>
    </xdr:from>
    <xdr:ext cx="762000" cy="259045"/>
    <xdr:sp macro="" textlink="">
      <xdr:nvSpPr>
        <xdr:cNvPr id="46" name="人口1人当たり決算額の推移最小値テキスト130"/>
        <xdr:cNvSpPr txBox="1"/>
      </xdr:nvSpPr>
      <xdr:spPr>
        <a:xfrm>
          <a:off x="5740400" y="320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18</xdr:row>
      <xdr:rowOff>62802</xdr:rowOff>
    </xdr:from>
    <xdr:to>
      <xdr:col>5</xdr:col>
      <xdr:colOff>73025</xdr:colOff>
      <xdr:row>18</xdr:row>
      <xdr:rowOff>62802</xdr:rowOff>
    </xdr:to>
    <xdr:cxnSp macro="">
      <xdr:nvCxnSpPr>
        <xdr:cNvPr id="47" name="直線コネクタ 46"/>
        <xdr:cNvCxnSpPr/>
      </xdr:nvCxnSpPr>
      <xdr:spPr bwMode="auto">
        <a:xfrm>
          <a:off x="5562600" y="3196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31640</xdr:rowOff>
    </xdr:from>
    <xdr:ext cx="762000" cy="259045"/>
    <xdr:sp macro="" textlink="">
      <xdr:nvSpPr>
        <xdr:cNvPr id="48" name="人口1人当たり決算額の推移最大値テキスト130"/>
        <xdr:cNvSpPr txBox="1"/>
      </xdr:nvSpPr>
      <xdr:spPr>
        <a:xfrm>
          <a:off x="5740400" y="179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11</xdr:row>
      <xdr:rowOff>116713</xdr:rowOff>
    </xdr:from>
    <xdr:to>
      <xdr:col>5</xdr:col>
      <xdr:colOff>73025</xdr:colOff>
      <xdr:row>11</xdr:row>
      <xdr:rowOff>116713</xdr:rowOff>
    </xdr:to>
    <xdr:cxnSp macro="">
      <xdr:nvCxnSpPr>
        <xdr:cNvPr id="49" name="直線コネクタ 48"/>
        <xdr:cNvCxnSpPr/>
      </xdr:nvCxnSpPr>
      <xdr:spPr bwMode="auto">
        <a:xfrm>
          <a:off x="5562600" y="20502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62802</xdr:rowOff>
    </xdr:from>
    <xdr:to>
      <xdr:col>4</xdr:col>
      <xdr:colOff>1117600</xdr:colOff>
      <xdr:row>18</xdr:row>
      <xdr:rowOff>73431</xdr:rowOff>
    </xdr:to>
    <xdr:cxnSp macro="">
      <xdr:nvCxnSpPr>
        <xdr:cNvPr id="50" name="直線コネクタ 49"/>
        <xdr:cNvCxnSpPr/>
      </xdr:nvCxnSpPr>
      <xdr:spPr bwMode="auto">
        <a:xfrm flipV="1">
          <a:off x="5003800" y="3196527"/>
          <a:ext cx="6477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111206</xdr:rowOff>
    </xdr:from>
    <xdr:ext cx="762000" cy="259045"/>
    <xdr:sp macro="" textlink="">
      <xdr:nvSpPr>
        <xdr:cNvPr id="51" name="人口1人当たり決算額の推移平均値テキスト130"/>
        <xdr:cNvSpPr txBox="1"/>
      </xdr:nvSpPr>
      <xdr:spPr>
        <a:xfrm>
          <a:off x="5740400" y="255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94679</xdr:rowOff>
    </xdr:from>
    <xdr:to>
      <xdr:col>5</xdr:col>
      <xdr:colOff>34925</xdr:colOff>
      <xdr:row>16</xdr:row>
      <xdr:rowOff>24829</xdr:rowOff>
    </xdr:to>
    <xdr:sp macro="" textlink="">
      <xdr:nvSpPr>
        <xdr:cNvPr id="52" name="フローチャート : 判断 51"/>
        <xdr:cNvSpPr/>
      </xdr:nvSpPr>
      <xdr:spPr bwMode="auto">
        <a:xfrm>
          <a:off x="5600700" y="2714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73431</xdr:rowOff>
    </xdr:from>
    <xdr:to>
      <xdr:col>4</xdr:col>
      <xdr:colOff>469900</xdr:colOff>
      <xdr:row>19</xdr:row>
      <xdr:rowOff>14338</xdr:rowOff>
    </xdr:to>
    <xdr:cxnSp macro="">
      <xdr:nvCxnSpPr>
        <xdr:cNvPr id="53" name="直線コネクタ 52"/>
        <xdr:cNvCxnSpPr/>
      </xdr:nvCxnSpPr>
      <xdr:spPr bwMode="auto">
        <a:xfrm flipV="1">
          <a:off x="4305300" y="3207156"/>
          <a:ext cx="698500" cy="11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108776</xdr:rowOff>
    </xdr:from>
    <xdr:to>
      <xdr:col>4</xdr:col>
      <xdr:colOff>520700</xdr:colOff>
      <xdr:row>16</xdr:row>
      <xdr:rowOff>38926</xdr:rowOff>
    </xdr:to>
    <xdr:sp macro="" textlink="">
      <xdr:nvSpPr>
        <xdr:cNvPr id="54" name="フローチャート : 判断 53"/>
        <xdr:cNvSpPr/>
      </xdr:nvSpPr>
      <xdr:spPr bwMode="auto">
        <a:xfrm>
          <a:off x="4953000" y="2728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49103</xdr:rowOff>
    </xdr:from>
    <xdr:ext cx="736600" cy="259045"/>
    <xdr:sp macro="" textlink="">
      <xdr:nvSpPr>
        <xdr:cNvPr id="55" name="テキスト ボックス 54"/>
        <xdr:cNvSpPr txBox="1"/>
      </xdr:nvSpPr>
      <xdr:spPr>
        <a:xfrm>
          <a:off x="4622800" y="249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69164</xdr:rowOff>
    </xdr:from>
    <xdr:to>
      <xdr:col>3</xdr:col>
      <xdr:colOff>904875</xdr:colOff>
      <xdr:row>19</xdr:row>
      <xdr:rowOff>14338</xdr:rowOff>
    </xdr:to>
    <xdr:cxnSp macro="">
      <xdr:nvCxnSpPr>
        <xdr:cNvPr id="56" name="直線コネクタ 55"/>
        <xdr:cNvCxnSpPr/>
      </xdr:nvCxnSpPr>
      <xdr:spPr bwMode="auto">
        <a:xfrm>
          <a:off x="3606800" y="3202889"/>
          <a:ext cx="698500" cy="116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3505</xdr:rowOff>
    </xdr:from>
    <xdr:to>
      <xdr:col>3</xdr:col>
      <xdr:colOff>955675</xdr:colOff>
      <xdr:row>16</xdr:row>
      <xdr:rowOff>105105</xdr:rowOff>
    </xdr:to>
    <xdr:sp macro="" textlink="">
      <xdr:nvSpPr>
        <xdr:cNvPr id="57" name="フローチャート : 判断 56"/>
        <xdr:cNvSpPr/>
      </xdr:nvSpPr>
      <xdr:spPr bwMode="auto">
        <a:xfrm>
          <a:off x="42545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115282</xdr:rowOff>
    </xdr:from>
    <xdr:ext cx="762000" cy="259045"/>
    <xdr:sp macro="" textlink="">
      <xdr:nvSpPr>
        <xdr:cNvPr id="58" name="テキスト ボックス 57"/>
        <xdr:cNvSpPr txBox="1"/>
      </xdr:nvSpPr>
      <xdr:spPr>
        <a:xfrm>
          <a:off x="3924300" y="256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34303</xdr:rowOff>
    </xdr:from>
    <xdr:to>
      <xdr:col>3</xdr:col>
      <xdr:colOff>206375</xdr:colOff>
      <xdr:row>18</xdr:row>
      <xdr:rowOff>69164</xdr:rowOff>
    </xdr:to>
    <xdr:cxnSp macro="">
      <xdr:nvCxnSpPr>
        <xdr:cNvPr id="59" name="直線コネクタ 58"/>
        <xdr:cNvCxnSpPr/>
      </xdr:nvCxnSpPr>
      <xdr:spPr bwMode="auto">
        <a:xfrm>
          <a:off x="2908300" y="3168028"/>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103137</xdr:rowOff>
    </xdr:from>
    <xdr:to>
      <xdr:col>3</xdr:col>
      <xdr:colOff>257175</xdr:colOff>
      <xdr:row>16</xdr:row>
      <xdr:rowOff>33287</xdr:rowOff>
    </xdr:to>
    <xdr:sp macro="" textlink="">
      <xdr:nvSpPr>
        <xdr:cNvPr id="60" name="フローチャート : 判断 59"/>
        <xdr:cNvSpPr/>
      </xdr:nvSpPr>
      <xdr:spPr bwMode="auto">
        <a:xfrm>
          <a:off x="3556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43464</xdr:rowOff>
    </xdr:from>
    <xdr:ext cx="762000" cy="259045"/>
    <xdr:sp macro="" textlink="">
      <xdr:nvSpPr>
        <xdr:cNvPr id="61" name="テキスト ボックス 60"/>
        <xdr:cNvSpPr txBox="1"/>
      </xdr:nvSpPr>
      <xdr:spPr>
        <a:xfrm>
          <a:off x="3225800" y="249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25032</xdr:rowOff>
    </xdr:from>
    <xdr:to>
      <xdr:col>2</xdr:col>
      <xdr:colOff>692150</xdr:colOff>
      <xdr:row>15</xdr:row>
      <xdr:rowOff>126632</xdr:rowOff>
    </xdr:to>
    <xdr:sp macro="" textlink="">
      <xdr:nvSpPr>
        <xdr:cNvPr id="62" name="フローチャート : 判断 61"/>
        <xdr:cNvSpPr/>
      </xdr:nvSpPr>
      <xdr:spPr bwMode="auto">
        <a:xfrm>
          <a:off x="2857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136809</xdr:rowOff>
    </xdr:from>
    <xdr:ext cx="762000" cy="259045"/>
    <xdr:sp macro="" textlink="">
      <xdr:nvSpPr>
        <xdr:cNvPr id="63" name="テキスト ボックス 62"/>
        <xdr:cNvSpPr txBox="1"/>
      </xdr:nvSpPr>
      <xdr:spPr>
        <a:xfrm>
          <a:off x="2527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12002</xdr:rowOff>
    </xdr:from>
    <xdr:to>
      <xdr:col>5</xdr:col>
      <xdr:colOff>34925</xdr:colOff>
      <xdr:row>18</xdr:row>
      <xdr:rowOff>113602</xdr:rowOff>
    </xdr:to>
    <xdr:sp macro="" textlink="">
      <xdr:nvSpPr>
        <xdr:cNvPr id="69" name="円/楕円 68"/>
        <xdr:cNvSpPr/>
      </xdr:nvSpPr>
      <xdr:spPr bwMode="auto">
        <a:xfrm>
          <a:off x="5600700" y="3145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92029</xdr:rowOff>
    </xdr:from>
    <xdr:ext cx="762000" cy="259045"/>
    <xdr:sp macro="" textlink="">
      <xdr:nvSpPr>
        <xdr:cNvPr id="70" name="人口1人当たり決算額の推移該当値テキスト130"/>
        <xdr:cNvSpPr txBox="1"/>
      </xdr:nvSpPr>
      <xdr:spPr>
        <a:xfrm>
          <a:off x="5740400" y="305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22631</xdr:rowOff>
    </xdr:from>
    <xdr:to>
      <xdr:col>4</xdr:col>
      <xdr:colOff>520700</xdr:colOff>
      <xdr:row>18</xdr:row>
      <xdr:rowOff>124231</xdr:rowOff>
    </xdr:to>
    <xdr:sp macro="" textlink="">
      <xdr:nvSpPr>
        <xdr:cNvPr id="71" name="円/楕円 70"/>
        <xdr:cNvSpPr/>
      </xdr:nvSpPr>
      <xdr:spPr bwMode="auto">
        <a:xfrm>
          <a:off x="4953000" y="315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109009</xdr:rowOff>
    </xdr:from>
    <xdr:ext cx="736600" cy="259045"/>
    <xdr:sp macro="" textlink="">
      <xdr:nvSpPr>
        <xdr:cNvPr id="72" name="テキスト ボックス 71"/>
        <xdr:cNvSpPr txBox="1"/>
      </xdr:nvSpPr>
      <xdr:spPr>
        <a:xfrm>
          <a:off x="4622800" y="324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49,156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134988</xdr:rowOff>
    </xdr:from>
    <xdr:to>
      <xdr:col>3</xdr:col>
      <xdr:colOff>955675</xdr:colOff>
      <xdr:row>19</xdr:row>
      <xdr:rowOff>65138</xdr:rowOff>
    </xdr:to>
    <xdr:sp macro="" textlink="">
      <xdr:nvSpPr>
        <xdr:cNvPr id="73" name="円/楕円 72"/>
        <xdr:cNvSpPr/>
      </xdr:nvSpPr>
      <xdr:spPr bwMode="auto">
        <a:xfrm>
          <a:off x="4254500" y="326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49915</xdr:rowOff>
    </xdr:from>
    <xdr:ext cx="762000" cy="259045"/>
    <xdr:sp macro="" textlink="">
      <xdr:nvSpPr>
        <xdr:cNvPr id="74" name="テキスト ボックス 73"/>
        <xdr:cNvSpPr txBox="1"/>
      </xdr:nvSpPr>
      <xdr:spPr>
        <a:xfrm>
          <a:off x="3924300" y="335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18364</xdr:rowOff>
    </xdr:from>
    <xdr:to>
      <xdr:col>3</xdr:col>
      <xdr:colOff>257175</xdr:colOff>
      <xdr:row>18</xdr:row>
      <xdr:rowOff>119964</xdr:rowOff>
    </xdr:to>
    <xdr:sp macro="" textlink="">
      <xdr:nvSpPr>
        <xdr:cNvPr id="75" name="円/楕円 74"/>
        <xdr:cNvSpPr/>
      </xdr:nvSpPr>
      <xdr:spPr bwMode="auto">
        <a:xfrm>
          <a:off x="3556000" y="315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104741</xdr:rowOff>
    </xdr:from>
    <xdr:ext cx="762000" cy="259045"/>
    <xdr:sp macro="" textlink="">
      <xdr:nvSpPr>
        <xdr:cNvPr id="76" name="テキスト ボックス 75"/>
        <xdr:cNvSpPr txBox="1"/>
      </xdr:nvSpPr>
      <xdr:spPr>
        <a:xfrm>
          <a:off x="3225800" y="323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154953</xdr:rowOff>
    </xdr:from>
    <xdr:to>
      <xdr:col>2</xdr:col>
      <xdr:colOff>692150</xdr:colOff>
      <xdr:row>18</xdr:row>
      <xdr:rowOff>85103</xdr:rowOff>
    </xdr:to>
    <xdr:sp macro="" textlink="">
      <xdr:nvSpPr>
        <xdr:cNvPr id="77" name="円/楕円 76"/>
        <xdr:cNvSpPr/>
      </xdr:nvSpPr>
      <xdr:spPr bwMode="auto">
        <a:xfrm>
          <a:off x="2857500" y="311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69880</xdr:rowOff>
    </xdr:from>
    <xdr:ext cx="762000" cy="259045"/>
    <xdr:sp macro="" textlink="">
      <xdr:nvSpPr>
        <xdr:cNvPr id="78" name="テキスト ボックス 77"/>
        <xdr:cNvSpPr txBox="1"/>
      </xdr:nvSpPr>
      <xdr:spPr>
        <a:xfrm>
          <a:off x="2527300" y="32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5" name="直線コネクタ 104"/>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6"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7" name="直線コネクタ 106"/>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8"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9" name="直線コネクタ 108"/>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169794</xdr:rowOff>
    </xdr:from>
    <xdr:to>
      <xdr:col>4</xdr:col>
      <xdr:colOff>1117600</xdr:colOff>
      <xdr:row>35</xdr:row>
      <xdr:rowOff>288209</xdr:rowOff>
    </xdr:to>
    <xdr:cxnSp macro="">
      <xdr:nvCxnSpPr>
        <xdr:cNvPr id="110" name="直線コネクタ 109"/>
        <xdr:cNvCxnSpPr/>
      </xdr:nvCxnSpPr>
      <xdr:spPr bwMode="auto">
        <a:xfrm flipV="1">
          <a:off x="5003800" y="6780144"/>
          <a:ext cx="647700" cy="11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11"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2" name="フローチャート : 判断 111"/>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232659</xdr:rowOff>
    </xdr:from>
    <xdr:to>
      <xdr:col>4</xdr:col>
      <xdr:colOff>469900</xdr:colOff>
      <xdr:row>35</xdr:row>
      <xdr:rowOff>288209</xdr:rowOff>
    </xdr:to>
    <xdr:cxnSp macro="">
      <xdr:nvCxnSpPr>
        <xdr:cNvPr id="113" name="直線コネクタ 112"/>
        <xdr:cNvCxnSpPr/>
      </xdr:nvCxnSpPr>
      <xdr:spPr bwMode="auto">
        <a:xfrm>
          <a:off x="4305300" y="6843009"/>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4" name="フローチャート : 判断 113"/>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5" name="テキスト ボックス 114"/>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170022</xdr:rowOff>
    </xdr:from>
    <xdr:to>
      <xdr:col>3</xdr:col>
      <xdr:colOff>904875</xdr:colOff>
      <xdr:row>35</xdr:row>
      <xdr:rowOff>232659</xdr:rowOff>
    </xdr:to>
    <xdr:cxnSp macro="">
      <xdr:nvCxnSpPr>
        <xdr:cNvPr id="116" name="直線コネクタ 115"/>
        <xdr:cNvCxnSpPr/>
      </xdr:nvCxnSpPr>
      <xdr:spPr bwMode="auto">
        <a:xfrm>
          <a:off x="3606800" y="6780372"/>
          <a:ext cx="698500" cy="6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7" name="フローチャート : 判断 116"/>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8" name="テキスト ボックス 117"/>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158593</xdr:rowOff>
    </xdr:from>
    <xdr:to>
      <xdr:col>3</xdr:col>
      <xdr:colOff>206375</xdr:colOff>
      <xdr:row>35</xdr:row>
      <xdr:rowOff>170022</xdr:rowOff>
    </xdr:to>
    <xdr:cxnSp macro="">
      <xdr:nvCxnSpPr>
        <xdr:cNvPr id="119" name="直線コネクタ 118"/>
        <xdr:cNvCxnSpPr/>
      </xdr:nvCxnSpPr>
      <xdr:spPr bwMode="auto">
        <a:xfrm>
          <a:off x="2908300" y="6768943"/>
          <a:ext cx="698500" cy="1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20" name="フローチャート : 判断 119"/>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21" name="テキスト ボックス 120"/>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2" name="フローチャート : 判断 121"/>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3" name="テキスト ボックス 122"/>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118994</xdr:rowOff>
    </xdr:from>
    <xdr:to>
      <xdr:col>5</xdr:col>
      <xdr:colOff>34925</xdr:colOff>
      <xdr:row>35</xdr:row>
      <xdr:rowOff>220594</xdr:rowOff>
    </xdr:to>
    <xdr:sp macro="" textlink="">
      <xdr:nvSpPr>
        <xdr:cNvPr id="129" name="円/楕円 128"/>
        <xdr:cNvSpPr/>
      </xdr:nvSpPr>
      <xdr:spPr bwMode="auto">
        <a:xfrm>
          <a:off x="5600700" y="672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306971</xdr:rowOff>
    </xdr:from>
    <xdr:ext cx="762000" cy="259045"/>
    <xdr:sp macro="" textlink="">
      <xdr:nvSpPr>
        <xdr:cNvPr id="130" name="人口1人当たり決算額の推移該当値テキスト445"/>
        <xdr:cNvSpPr txBox="1"/>
      </xdr:nvSpPr>
      <xdr:spPr>
        <a:xfrm>
          <a:off x="5740400" y="657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237409</xdr:rowOff>
    </xdr:from>
    <xdr:to>
      <xdr:col>4</xdr:col>
      <xdr:colOff>520700</xdr:colOff>
      <xdr:row>35</xdr:row>
      <xdr:rowOff>339009</xdr:rowOff>
    </xdr:to>
    <xdr:sp macro="" textlink="">
      <xdr:nvSpPr>
        <xdr:cNvPr id="131" name="円/楕円 130"/>
        <xdr:cNvSpPr/>
      </xdr:nvSpPr>
      <xdr:spPr bwMode="auto">
        <a:xfrm>
          <a:off x="4953000" y="684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6286</xdr:rowOff>
    </xdr:from>
    <xdr:ext cx="736600" cy="259045"/>
    <xdr:sp macro="" textlink="">
      <xdr:nvSpPr>
        <xdr:cNvPr id="132" name="テキスト ボックス 131"/>
        <xdr:cNvSpPr txBox="1"/>
      </xdr:nvSpPr>
      <xdr:spPr>
        <a:xfrm>
          <a:off x="4622800" y="661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181859</xdr:rowOff>
    </xdr:from>
    <xdr:to>
      <xdr:col>3</xdr:col>
      <xdr:colOff>955675</xdr:colOff>
      <xdr:row>35</xdr:row>
      <xdr:rowOff>283459</xdr:rowOff>
    </xdr:to>
    <xdr:sp macro="" textlink="">
      <xdr:nvSpPr>
        <xdr:cNvPr id="133" name="円/楕円 132"/>
        <xdr:cNvSpPr/>
      </xdr:nvSpPr>
      <xdr:spPr bwMode="auto">
        <a:xfrm>
          <a:off x="4254500" y="679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293636</xdr:rowOff>
    </xdr:from>
    <xdr:ext cx="762000" cy="259045"/>
    <xdr:sp macro="" textlink="">
      <xdr:nvSpPr>
        <xdr:cNvPr id="134" name="テキスト ボックス 133"/>
        <xdr:cNvSpPr txBox="1"/>
      </xdr:nvSpPr>
      <xdr:spPr>
        <a:xfrm>
          <a:off x="3924300" y="656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119222</xdr:rowOff>
    </xdr:from>
    <xdr:to>
      <xdr:col>3</xdr:col>
      <xdr:colOff>257175</xdr:colOff>
      <xdr:row>35</xdr:row>
      <xdr:rowOff>220822</xdr:rowOff>
    </xdr:to>
    <xdr:sp macro="" textlink="">
      <xdr:nvSpPr>
        <xdr:cNvPr id="135" name="円/楕円 134"/>
        <xdr:cNvSpPr/>
      </xdr:nvSpPr>
      <xdr:spPr bwMode="auto">
        <a:xfrm>
          <a:off x="3556000" y="672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230999</xdr:rowOff>
    </xdr:from>
    <xdr:ext cx="762000" cy="259045"/>
    <xdr:sp macro="" textlink="">
      <xdr:nvSpPr>
        <xdr:cNvPr id="136" name="テキスト ボックス 135"/>
        <xdr:cNvSpPr txBox="1"/>
      </xdr:nvSpPr>
      <xdr:spPr>
        <a:xfrm>
          <a:off x="3225800" y="64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107793</xdr:rowOff>
    </xdr:from>
    <xdr:to>
      <xdr:col>2</xdr:col>
      <xdr:colOff>692150</xdr:colOff>
      <xdr:row>35</xdr:row>
      <xdr:rowOff>209393</xdr:rowOff>
    </xdr:to>
    <xdr:sp macro="" textlink="">
      <xdr:nvSpPr>
        <xdr:cNvPr id="137" name="円/楕円 136"/>
        <xdr:cNvSpPr/>
      </xdr:nvSpPr>
      <xdr:spPr bwMode="auto">
        <a:xfrm>
          <a:off x="2857500" y="671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194170</xdr:rowOff>
    </xdr:from>
    <xdr:ext cx="762000" cy="259045"/>
    <xdr:sp macro="" textlink="">
      <xdr:nvSpPr>
        <xdr:cNvPr id="138" name="テキスト ボックス 137"/>
        <xdr:cNvSpPr txBox="1"/>
      </xdr:nvSpPr>
      <xdr:spPr>
        <a:xfrm>
          <a:off x="2527300" y="6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454,356
449,662
468.64
173,473,340
170,556,753
2,099,385
101,597,126
225,182,500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169837</xdr:rowOff>
    </xdr:from>
    <xdr:to>
      <xdr:col>6</xdr:col>
      <xdr:colOff>511175</xdr:colOff>
      <xdr:row>37</xdr:row>
      <xdr:rowOff>10198</xdr:rowOff>
    </xdr:to>
    <xdr:cxnSp macro="">
      <xdr:nvCxnSpPr>
        <xdr:cNvPr id="61" name="直線コネクタ 60"/>
        <xdr:cNvCxnSpPr/>
      </xdr:nvCxnSpPr>
      <xdr:spPr>
        <a:xfrm flipV="1">
          <a:off x="3797300" y="634203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10198</xdr:rowOff>
    </xdr:from>
    <xdr:to>
      <xdr:col>5</xdr:col>
      <xdr:colOff>358775</xdr:colOff>
      <xdr:row>37</xdr:row>
      <xdr:rowOff>77102</xdr:rowOff>
    </xdr:to>
    <xdr:cxnSp macro="">
      <xdr:nvCxnSpPr>
        <xdr:cNvPr id="64" name="直線コネクタ 63"/>
        <xdr:cNvCxnSpPr/>
      </xdr:nvCxnSpPr>
      <xdr:spPr>
        <a:xfrm flipV="1">
          <a:off x="2908300" y="6353848"/>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168923</xdr:rowOff>
    </xdr:from>
    <xdr:to>
      <xdr:col>4</xdr:col>
      <xdr:colOff>155575</xdr:colOff>
      <xdr:row>37</xdr:row>
      <xdr:rowOff>77102</xdr:rowOff>
    </xdr:to>
    <xdr:cxnSp macro="">
      <xdr:nvCxnSpPr>
        <xdr:cNvPr id="67" name="直線コネクタ 66"/>
        <xdr:cNvCxnSpPr/>
      </xdr:nvCxnSpPr>
      <xdr:spPr>
        <a:xfrm>
          <a:off x="2019300" y="634112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158102</xdr:rowOff>
    </xdr:from>
    <xdr:to>
      <xdr:col>2</xdr:col>
      <xdr:colOff>638175</xdr:colOff>
      <xdr:row>36</xdr:row>
      <xdr:rowOff>168923</xdr:rowOff>
    </xdr:to>
    <xdr:cxnSp macro="">
      <xdr:nvCxnSpPr>
        <xdr:cNvPr id="70" name="直線コネクタ 69"/>
        <xdr:cNvCxnSpPr/>
      </xdr:nvCxnSpPr>
      <xdr:spPr>
        <a:xfrm>
          <a:off x="1130300" y="6330302"/>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119037</xdr:rowOff>
    </xdr:from>
    <xdr:to>
      <xdr:col>6</xdr:col>
      <xdr:colOff>561975</xdr:colOff>
      <xdr:row>37</xdr:row>
      <xdr:rowOff>49187</xdr:rowOff>
    </xdr:to>
    <xdr:sp macro="" textlink="">
      <xdr:nvSpPr>
        <xdr:cNvPr id="80" name="円/楕円 79"/>
        <xdr:cNvSpPr/>
      </xdr:nvSpPr>
      <xdr:spPr>
        <a:xfrm>
          <a:off x="4584700" y="62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97464</xdr:rowOff>
    </xdr:from>
    <xdr:ext cx="534377" cy="259045"/>
    <xdr:sp macro="" textlink="">
      <xdr:nvSpPr>
        <xdr:cNvPr id="81" name="人件費該当値テキスト"/>
        <xdr:cNvSpPr txBox="1"/>
      </xdr:nvSpPr>
      <xdr:spPr>
        <a:xfrm>
          <a:off x="4686300" y="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130848</xdr:rowOff>
    </xdr:from>
    <xdr:to>
      <xdr:col>5</xdr:col>
      <xdr:colOff>409575</xdr:colOff>
      <xdr:row>37</xdr:row>
      <xdr:rowOff>60998</xdr:rowOff>
    </xdr:to>
    <xdr:sp macro="" textlink="">
      <xdr:nvSpPr>
        <xdr:cNvPr id="82" name="円/楕円 81"/>
        <xdr:cNvSpPr/>
      </xdr:nvSpPr>
      <xdr:spPr>
        <a:xfrm>
          <a:off x="3746500" y="63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52125</xdr:rowOff>
    </xdr:from>
    <xdr:ext cx="534377" cy="259045"/>
    <xdr:sp macro="" textlink="">
      <xdr:nvSpPr>
        <xdr:cNvPr id="83" name="テキスト ボックス 82"/>
        <xdr:cNvSpPr txBox="1"/>
      </xdr:nvSpPr>
      <xdr:spPr>
        <a:xfrm>
          <a:off x="3530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26302</xdr:rowOff>
    </xdr:from>
    <xdr:to>
      <xdr:col>4</xdr:col>
      <xdr:colOff>206375</xdr:colOff>
      <xdr:row>37</xdr:row>
      <xdr:rowOff>127902</xdr:rowOff>
    </xdr:to>
    <xdr:sp macro="" textlink="">
      <xdr:nvSpPr>
        <xdr:cNvPr id="84" name="円/楕円 83"/>
        <xdr:cNvSpPr/>
      </xdr:nvSpPr>
      <xdr:spPr>
        <a:xfrm>
          <a:off x="2857500" y="63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119029</xdr:rowOff>
    </xdr:from>
    <xdr:ext cx="534377" cy="259045"/>
    <xdr:sp macro="" textlink="">
      <xdr:nvSpPr>
        <xdr:cNvPr id="85" name="テキスト ボックス 84"/>
        <xdr:cNvSpPr txBox="1"/>
      </xdr:nvSpPr>
      <xdr:spPr>
        <a:xfrm>
          <a:off x="2641111" y="64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118123</xdr:rowOff>
    </xdr:from>
    <xdr:to>
      <xdr:col>3</xdr:col>
      <xdr:colOff>3175</xdr:colOff>
      <xdr:row>37</xdr:row>
      <xdr:rowOff>48273</xdr:rowOff>
    </xdr:to>
    <xdr:sp macro="" textlink="">
      <xdr:nvSpPr>
        <xdr:cNvPr id="86" name="円/楕円 85"/>
        <xdr:cNvSpPr/>
      </xdr:nvSpPr>
      <xdr:spPr>
        <a:xfrm>
          <a:off x="1968500" y="62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39400</xdr:rowOff>
    </xdr:from>
    <xdr:ext cx="534377" cy="259045"/>
    <xdr:sp macro="" textlink="">
      <xdr:nvSpPr>
        <xdr:cNvPr id="87" name="テキスト ボックス 86"/>
        <xdr:cNvSpPr txBox="1"/>
      </xdr:nvSpPr>
      <xdr:spPr>
        <a:xfrm>
          <a:off x="1752111" y="63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107302</xdr:rowOff>
    </xdr:from>
    <xdr:to>
      <xdr:col>1</xdr:col>
      <xdr:colOff>485775</xdr:colOff>
      <xdr:row>37</xdr:row>
      <xdr:rowOff>37452</xdr:rowOff>
    </xdr:to>
    <xdr:sp macro="" textlink="">
      <xdr:nvSpPr>
        <xdr:cNvPr id="88" name="円/楕円 87"/>
        <xdr:cNvSpPr/>
      </xdr:nvSpPr>
      <xdr:spPr>
        <a:xfrm>
          <a:off x="1079500" y="62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28579</xdr:rowOff>
    </xdr:from>
    <xdr:ext cx="534377" cy="259045"/>
    <xdr:sp macro="" textlink="">
      <xdr:nvSpPr>
        <xdr:cNvPr id="89" name="テキスト ボックス 88"/>
        <xdr:cNvSpPr txBox="1"/>
      </xdr:nvSpPr>
      <xdr:spPr>
        <a:xfrm>
          <a:off x="863111" y="63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161036</xdr:rowOff>
    </xdr:from>
    <xdr:to>
      <xdr:col>6</xdr:col>
      <xdr:colOff>511175</xdr:colOff>
      <xdr:row>57</xdr:row>
      <xdr:rowOff>168910</xdr:rowOff>
    </xdr:to>
    <xdr:cxnSp macro="">
      <xdr:nvCxnSpPr>
        <xdr:cNvPr id="119" name="直線コネクタ 118"/>
        <xdr:cNvCxnSpPr/>
      </xdr:nvCxnSpPr>
      <xdr:spPr>
        <a:xfrm flipV="1">
          <a:off x="3797300" y="9933686"/>
          <a:ext cx="8382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168910</xdr:rowOff>
    </xdr:from>
    <xdr:to>
      <xdr:col>5</xdr:col>
      <xdr:colOff>358775</xdr:colOff>
      <xdr:row>58</xdr:row>
      <xdr:rowOff>31458</xdr:rowOff>
    </xdr:to>
    <xdr:cxnSp macro="">
      <xdr:nvCxnSpPr>
        <xdr:cNvPr id="122" name="直線コネクタ 121"/>
        <xdr:cNvCxnSpPr/>
      </xdr:nvCxnSpPr>
      <xdr:spPr>
        <a:xfrm flipV="1">
          <a:off x="2908300" y="9941560"/>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31458</xdr:rowOff>
    </xdr:from>
    <xdr:to>
      <xdr:col>4</xdr:col>
      <xdr:colOff>155575</xdr:colOff>
      <xdr:row>58</xdr:row>
      <xdr:rowOff>47244</xdr:rowOff>
    </xdr:to>
    <xdr:cxnSp macro="">
      <xdr:nvCxnSpPr>
        <xdr:cNvPr id="125" name="直線コネクタ 124"/>
        <xdr:cNvCxnSpPr/>
      </xdr:nvCxnSpPr>
      <xdr:spPr>
        <a:xfrm flipV="1">
          <a:off x="2019300" y="9975558"/>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41161</xdr:rowOff>
    </xdr:from>
    <xdr:to>
      <xdr:col>2</xdr:col>
      <xdr:colOff>638175</xdr:colOff>
      <xdr:row>58</xdr:row>
      <xdr:rowOff>47244</xdr:rowOff>
    </xdr:to>
    <xdr:cxnSp macro="">
      <xdr:nvCxnSpPr>
        <xdr:cNvPr id="128" name="直線コネクタ 127"/>
        <xdr:cNvCxnSpPr/>
      </xdr:nvCxnSpPr>
      <xdr:spPr>
        <a:xfrm>
          <a:off x="1130300" y="9985261"/>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110236</xdr:rowOff>
    </xdr:from>
    <xdr:to>
      <xdr:col>6</xdr:col>
      <xdr:colOff>561975</xdr:colOff>
      <xdr:row>58</xdr:row>
      <xdr:rowOff>40386</xdr:rowOff>
    </xdr:to>
    <xdr:sp macro="" textlink="">
      <xdr:nvSpPr>
        <xdr:cNvPr id="138" name="円/楕円 137"/>
        <xdr:cNvSpPr/>
      </xdr:nvSpPr>
      <xdr:spPr>
        <a:xfrm>
          <a:off x="4584700" y="98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133113</xdr:rowOff>
    </xdr:from>
    <xdr:ext cx="534377" cy="259045"/>
    <xdr:sp macro="" textlink="">
      <xdr:nvSpPr>
        <xdr:cNvPr id="139" name="物件費該当値テキスト"/>
        <xdr:cNvSpPr txBox="1"/>
      </xdr:nvSpPr>
      <xdr:spPr>
        <a:xfrm>
          <a:off x="4686300" y="97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118110</xdr:rowOff>
    </xdr:from>
    <xdr:to>
      <xdr:col>5</xdr:col>
      <xdr:colOff>409575</xdr:colOff>
      <xdr:row>58</xdr:row>
      <xdr:rowOff>48260</xdr:rowOff>
    </xdr:to>
    <xdr:sp macro="" textlink="">
      <xdr:nvSpPr>
        <xdr:cNvPr id="140" name="円/楕円 139"/>
        <xdr:cNvSpPr/>
      </xdr:nvSpPr>
      <xdr:spPr>
        <a:xfrm>
          <a:off x="3746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39387</xdr:rowOff>
    </xdr:from>
    <xdr:ext cx="534377" cy="259045"/>
    <xdr:sp macro="" textlink="">
      <xdr:nvSpPr>
        <xdr:cNvPr id="141" name="テキスト ボックス 140"/>
        <xdr:cNvSpPr txBox="1"/>
      </xdr:nvSpPr>
      <xdr:spPr>
        <a:xfrm>
          <a:off x="3530111" y="99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152108</xdr:rowOff>
    </xdr:from>
    <xdr:to>
      <xdr:col>4</xdr:col>
      <xdr:colOff>206375</xdr:colOff>
      <xdr:row>58</xdr:row>
      <xdr:rowOff>82258</xdr:rowOff>
    </xdr:to>
    <xdr:sp macro="" textlink="">
      <xdr:nvSpPr>
        <xdr:cNvPr id="142" name="円/楕円 141"/>
        <xdr:cNvSpPr/>
      </xdr:nvSpPr>
      <xdr:spPr>
        <a:xfrm>
          <a:off x="2857500" y="9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73385</xdr:rowOff>
    </xdr:from>
    <xdr:ext cx="534377" cy="259045"/>
    <xdr:sp macro="" textlink="">
      <xdr:nvSpPr>
        <xdr:cNvPr id="143" name="テキスト ボックス 142"/>
        <xdr:cNvSpPr txBox="1"/>
      </xdr:nvSpPr>
      <xdr:spPr>
        <a:xfrm>
          <a:off x="2641111" y="100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167894</xdr:rowOff>
    </xdr:from>
    <xdr:to>
      <xdr:col>3</xdr:col>
      <xdr:colOff>3175</xdr:colOff>
      <xdr:row>58</xdr:row>
      <xdr:rowOff>98044</xdr:rowOff>
    </xdr:to>
    <xdr:sp macro="" textlink="">
      <xdr:nvSpPr>
        <xdr:cNvPr id="144" name="円/楕円 143"/>
        <xdr:cNvSpPr/>
      </xdr:nvSpPr>
      <xdr:spPr>
        <a:xfrm>
          <a:off x="1968500" y="99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89171</xdr:rowOff>
    </xdr:from>
    <xdr:ext cx="534377" cy="259045"/>
    <xdr:sp macro="" textlink="">
      <xdr:nvSpPr>
        <xdr:cNvPr id="145" name="テキスト ボックス 144"/>
        <xdr:cNvSpPr txBox="1"/>
      </xdr:nvSpPr>
      <xdr:spPr>
        <a:xfrm>
          <a:off x="1752111" y="100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161811</xdr:rowOff>
    </xdr:from>
    <xdr:to>
      <xdr:col>1</xdr:col>
      <xdr:colOff>485775</xdr:colOff>
      <xdr:row>58</xdr:row>
      <xdr:rowOff>91961</xdr:rowOff>
    </xdr:to>
    <xdr:sp macro="" textlink="">
      <xdr:nvSpPr>
        <xdr:cNvPr id="146" name="円/楕円 145"/>
        <xdr:cNvSpPr/>
      </xdr:nvSpPr>
      <xdr:spPr>
        <a:xfrm>
          <a:off x="1079500" y="99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108488</xdr:rowOff>
    </xdr:from>
    <xdr:ext cx="534377" cy="259045"/>
    <xdr:sp macro="" textlink="">
      <xdr:nvSpPr>
        <xdr:cNvPr id="147" name="テキスト ボックス 146"/>
        <xdr:cNvSpPr txBox="1"/>
      </xdr:nvSpPr>
      <xdr:spPr>
        <a:xfrm>
          <a:off x="863111" y="97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170814</xdr:rowOff>
    </xdr:from>
    <xdr:to>
      <xdr:col>6</xdr:col>
      <xdr:colOff>511175</xdr:colOff>
      <xdr:row>77</xdr:row>
      <xdr:rowOff>9271</xdr:rowOff>
    </xdr:to>
    <xdr:cxnSp macro="">
      <xdr:nvCxnSpPr>
        <xdr:cNvPr id="176" name="直線コネクタ 175"/>
        <xdr:cNvCxnSpPr/>
      </xdr:nvCxnSpPr>
      <xdr:spPr>
        <a:xfrm>
          <a:off x="3797300" y="13201014"/>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170814</xdr:rowOff>
    </xdr:from>
    <xdr:to>
      <xdr:col>5</xdr:col>
      <xdr:colOff>358775</xdr:colOff>
      <xdr:row>77</xdr:row>
      <xdr:rowOff>46610</xdr:rowOff>
    </xdr:to>
    <xdr:cxnSp macro="">
      <xdr:nvCxnSpPr>
        <xdr:cNvPr id="179" name="直線コネクタ 178"/>
        <xdr:cNvCxnSpPr/>
      </xdr:nvCxnSpPr>
      <xdr:spPr>
        <a:xfrm flipV="1">
          <a:off x="2908300" y="13201014"/>
          <a:ext cx="889000" cy="4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23495</xdr:rowOff>
    </xdr:from>
    <xdr:to>
      <xdr:col>4</xdr:col>
      <xdr:colOff>155575</xdr:colOff>
      <xdr:row>77</xdr:row>
      <xdr:rowOff>46610</xdr:rowOff>
    </xdr:to>
    <xdr:cxnSp macro="">
      <xdr:nvCxnSpPr>
        <xdr:cNvPr id="182" name="直線コネクタ 181"/>
        <xdr:cNvCxnSpPr/>
      </xdr:nvCxnSpPr>
      <xdr:spPr>
        <a:xfrm>
          <a:off x="2019300" y="13225145"/>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144907</xdr:rowOff>
    </xdr:from>
    <xdr:to>
      <xdr:col>2</xdr:col>
      <xdr:colOff>638175</xdr:colOff>
      <xdr:row>77</xdr:row>
      <xdr:rowOff>23495</xdr:rowOff>
    </xdr:to>
    <xdr:cxnSp macro="">
      <xdr:nvCxnSpPr>
        <xdr:cNvPr id="185" name="直線コネクタ 184"/>
        <xdr:cNvCxnSpPr/>
      </xdr:nvCxnSpPr>
      <xdr:spPr>
        <a:xfrm>
          <a:off x="1130300" y="13175107"/>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129921</xdr:rowOff>
    </xdr:from>
    <xdr:to>
      <xdr:col>6</xdr:col>
      <xdr:colOff>561975</xdr:colOff>
      <xdr:row>77</xdr:row>
      <xdr:rowOff>60071</xdr:rowOff>
    </xdr:to>
    <xdr:sp macro="" textlink="">
      <xdr:nvSpPr>
        <xdr:cNvPr id="195" name="円/楕円 194"/>
        <xdr:cNvSpPr/>
      </xdr:nvSpPr>
      <xdr:spPr>
        <a:xfrm>
          <a:off x="4584700" y="131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108348</xdr:rowOff>
    </xdr:from>
    <xdr:ext cx="469744" cy="259045"/>
    <xdr:sp macro="" textlink="">
      <xdr:nvSpPr>
        <xdr:cNvPr id="196" name="維持補修費該当値テキスト"/>
        <xdr:cNvSpPr txBox="1"/>
      </xdr:nvSpPr>
      <xdr:spPr>
        <a:xfrm>
          <a:off x="4686300" y="1313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120014</xdr:rowOff>
    </xdr:from>
    <xdr:to>
      <xdr:col>5</xdr:col>
      <xdr:colOff>409575</xdr:colOff>
      <xdr:row>77</xdr:row>
      <xdr:rowOff>50164</xdr:rowOff>
    </xdr:to>
    <xdr:sp macro="" textlink="">
      <xdr:nvSpPr>
        <xdr:cNvPr id="197" name="円/楕円 196"/>
        <xdr:cNvSpPr/>
      </xdr:nvSpPr>
      <xdr:spPr>
        <a:xfrm>
          <a:off x="3746500" y="131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41291</xdr:rowOff>
    </xdr:from>
    <xdr:ext cx="469744" cy="259045"/>
    <xdr:sp macro="" textlink="">
      <xdr:nvSpPr>
        <xdr:cNvPr id="198" name="テキスト ボックス 197"/>
        <xdr:cNvSpPr txBox="1"/>
      </xdr:nvSpPr>
      <xdr:spPr>
        <a:xfrm>
          <a:off x="3562427" y="132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167260</xdr:rowOff>
    </xdr:from>
    <xdr:to>
      <xdr:col>4</xdr:col>
      <xdr:colOff>206375</xdr:colOff>
      <xdr:row>77</xdr:row>
      <xdr:rowOff>97410</xdr:rowOff>
    </xdr:to>
    <xdr:sp macro="" textlink="">
      <xdr:nvSpPr>
        <xdr:cNvPr id="199" name="円/楕円 198"/>
        <xdr:cNvSpPr/>
      </xdr:nvSpPr>
      <xdr:spPr>
        <a:xfrm>
          <a:off x="2857500" y="131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88537</xdr:rowOff>
    </xdr:from>
    <xdr:ext cx="469744" cy="259045"/>
    <xdr:sp macro="" textlink="">
      <xdr:nvSpPr>
        <xdr:cNvPr id="200" name="テキスト ボックス 199"/>
        <xdr:cNvSpPr txBox="1"/>
      </xdr:nvSpPr>
      <xdr:spPr>
        <a:xfrm>
          <a:off x="2673427" y="1329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144145</xdr:rowOff>
    </xdr:from>
    <xdr:to>
      <xdr:col>3</xdr:col>
      <xdr:colOff>3175</xdr:colOff>
      <xdr:row>77</xdr:row>
      <xdr:rowOff>74295</xdr:rowOff>
    </xdr:to>
    <xdr:sp macro="" textlink="">
      <xdr:nvSpPr>
        <xdr:cNvPr id="201" name="円/楕円 200"/>
        <xdr:cNvSpPr/>
      </xdr:nvSpPr>
      <xdr:spPr>
        <a:xfrm>
          <a:off x="1968500" y="131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65422</xdr:rowOff>
    </xdr:from>
    <xdr:ext cx="469744" cy="259045"/>
    <xdr:sp macro="" textlink="">
      <xdr:nvSpPr>
        <xdr:cNvPr id="202" name="テキスト ボックス 201"/>
        <xdr:cNvSpPr txBox="1"/>
      </xdr:nvSpPr>
      <xdr:spPr>
        <a:xfrm>
          <a:off x="1784427" y="132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94107</xdr:rowOff>
    </xdr:from>
    <xdr:to>
      <xdr:col>1</xdr:col>
      <xdr:colOff>485775</xdr:colOff>
      <xdr:row>77</xdr:row>
      <xdr:rowOff>24257</xdr:rowOff>
    </xdr:to>
    <xdr:sp macro="" textlink="">
      <xdr:nvSpPr>
        <xdr:cNvPr id="203" name="円/楕円 202"/>
        <xdr:cNvSpPr/>
      </xdr:nvSpPr>
      <xdr:spPr>
        <a:xfrm>
          <a:off x="1079500" y="131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15384</xdr:rowOff>
    </xdr:from>
    <xdr:ext cx="469744" cy="259045"/>
    <xdr:sp macro="" textlink="">
      <xdr:nvSpPr>
        <xdr:cNvPr id="204" name="テキスト ボックス 203"/>
        <xdr:cNvSpPr txBox="1"/>
      </xdr:nvSpPr>
      <xdr:spPr>
        <a:xfrm>
          <a:off x="895427" y="1321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151664</xdr:rowOff>
    </xdr:from>
    <xdr:to>
      <xdr:col>6</xdr:col>
      <xdr:colOff>511175</xdr:colOff>
      <xdr:row>97</xdr:row>
      <xdr:rowOff>12433</xdr:rowOff>
    </xdr:to>
    <xdr:cxnSp macro="">
      <xdr:nvCxnSpPr>
        <xdr:cNvPr id="234" name="直線コネクタ 233"/>
        <xdr:cNvCxnSpPr/>
      </xdr:nvCxnSpPr>
      <xdr:spPr>
        <a:xfrm flipV="1">
          <a:off x="3797300" y="16610864"/>
          <a:ext cx="8382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12433</xdr:rowOff>
    </xdr:from>
    <xdr:to>
      <xdr:col>5</xdr:col>
      <xdr:colOff>358775</xdr:colOff>
      <xdr:row>97</xdr:row>
      <xdr:rowOff>82169</xdr:rowOff>
    </xdr:to>
    <xdr:cxnSp macro="">
      <xdr:nvCxnSpPr>
        <xdr:cNvPr id="237" name="直線コネクタ 236"/>
        <xdr:cNvCxnSpPr/>
      </xdr:nvCxnSpPr>
      <xdr:spPr>
        <a:xfrm flipV="1">
          <a:off x="2908300" y="16643083"/>
          <a:ext cx="889000" cy="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80060</xdr:rowOff>
    </xdr:from>
    <xdr:to>
      <xdr:col>4</xdr:col>
      <xdr:colOff>155575</xdr:colOff>
      <xdr:row>97</xdr:row>
      <xdr:rowOff>82169</xdr:rowOff>
    </xdr:to>
    <xdr:cxnSp macro="">
      <xdr:nvCxnSpPr>
        <xdr:cNvPr id="240" name="直線コネクタ 239"/>
        <xdr:cNvCxnSpPr/>
      </xdr:nvCxnSpPr>
      <xdr:spPr>
        <a:xfrm>
          <a:off x="2019300" y="16710710"/>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73520</xdr:rowOff>
    </xdr:from>
    <xdr:to>
      <xdr:col>2</xdr:col>
      <xdr:colOff>638175</xdr:colOff>
      <xdr:row>97</xdr:row>
      <xdr:rowOff>80060</xdr:rowOff>
    </xdr:to>
    <xdr:cxnSp macro="">
      <xdr:nvCxnSpPr>
        <xdr:cNvPr id="243" name="直線コネクタ 242"/>
        <xdr:cNvCxnSpPr/>
      </xdr:nvCxnSpPr>
      <xdr:spPr>
        <a:xfrm>
          <a:off x="1130300" y="16704170"/>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100864</xdr:rowOff>
    </xdr:from>
    <xdr:to>
      <xdr:col>6</xdr:col>
      <xdr:colOff>561975</xdr:colOff>
      <xdr:row>97</xdr:row>
      <xdr:rowOff>31014</xdr:rowOff>
    </xdr:to>
    <xdr:sp macro="" textlink="">
      <xdr:nvSpPr>
        <xdr:cNvPr id="253" name="円/楕円 252"/>
        <xdr:cNvSpPr/>
      </xdr:nvSpPr>
      <xdr:spPr>
        <a:xfrm>
          <a:off x="4584700" y="165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79291</xdr:rowOff>
    </xdr:from>
    <xdr:ext cx="534377" cy="259045"/>
    <xdr:sp macro="" textlink="">
      <xdr:nvSpPr>
        <xdr:cNvPr id="254" name="扶助費該当値テキスト"/>
        <xdr:cNvSpPr txBox="1"/>
      </xdr:nvSpPr>
      <xdr:spPr>
        <a:xfrm>
          <a:off x="4686300" y="165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133083</xdr:rowOff>
    </xdr:from>
    <xdr:to>
      <xdr:col>5</xdr:col>
      <xdr:colOff>409575</xdr:colOff>
      <xdr:row>97</xdr:row>
      <xdr:rowOff>63233</xdr:rowOff>
    </xdr:to>
    <xdr:sp macro="" textlink="">
      <xdr:nvSpPr>
        <xdr:cNvPr id="255" name="円/楕円 254"/>
        <xdr:cNvSpPr/>
      </xdr:nvSpPr>
      <xdr:spPr>
        <a:xfrm>
          <a:off x="3746500" y="165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54360</xdr:rowOff>
    </xdr:from>
    <xdr:ext cx="534377" cy="259045"/>
    <xdr:sp macro="" textlink="">
      <xdr:nvSpPr>
        <xdr:cNvPr id="256" name="テキスト ボックス 255"/>
        <xdr:cNvSpPr txBox="1"/>
      </xdr:nvSpPr>
      <xdr:spPr>
        <a:xfrm>
          <a:off x="3530111" y="166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31369</xdr:rowOff>
    </xdr:from>
    <xdr:to>
      <xdr:col>4</xdr:col>
      <xdr:colOff>206375</xdr:colOff>
      <xdr:row>97</xdr:row>
      <xdr:rowOff>132969</xdr:rowOff>
    </xdr:to>
    <xdr:sp macro="" textlink="">
      <xdr:nvSpPr>
        <xdr:cNvPr id="257" name="円/楕円 256"/>
        <xdr:cNvSpPr/>
      </xdr:nvSpPr>
      <xdr:spPr>
        <a:xfrm>
          <a:off x="2857500" y="166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124096</xdr:rowOff>
    </xdr:from>
    <xdr:ext cx="534377" cy="259045"/>
    <xdr:sp macro="" textlink="">
      <xdr:nvSpPr>
        <xdr:cNvPr id="258" name="テキスト ボックス 257"/>
        <xdr:cNvSpPr txBox="1"/>
      </xdr:nvSpPr>
      <xdr:spPr>
        <a:xfrm>
          <a:off x="2641111" y="167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29260</xdr:rowOff>
    </xdr:from>
    <xdr:to>
      <xdr:col>3</xdr:col>
      <xdr:colOff>3175</xdr:colOff>
      <xdr:row>97</xdr:row>
      <xdr:rowOff>130860</xdr:rowOff>
    </xdr:to>
    <xdr:sp macro="" textlink="">
      <xdr:nvSpPr>
        <xdr:cNvPr id="259" name="円/楕円 258"/>
        <xdr:cNvSpPr/>
      </xdr:nvSpPr>
      <xdr:spPr>
        <a:xfrm>
          <a:off x="1968500" y="166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121987</xdr:rowOff>
    </xdr:from>
    <xdr:ext cx="534377" cy="259045"/>
    <xdr:sp macro="" textlink="">
      <xdr:nvSpPr>
        <xdr:cNvPr id="260" name="テキスト ボックス 259"/>
        <xdr:cNvSpPr txBox="1"/>
      </xdr:nvSpPr>
      <xdr:spPr>
        <a:xfrm>
          <a:off x="1752111" y="167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22720</xdr:rowOff>
    </xdr:from>
    <xdr:to>
      <xdr:col>1</xdr:col>
      <xdr:colOff>485775</xdr:colOff>
      <xdr:row>97</xdr:row>
      <xdr:rowOff>124320</xdr:rowOff>
    </xdr:to>
    <xdr:sp macro="" textlink="">
      <xdr:nvSpPr>
        <xdr:cNvPr id="261" name="円/楕円 260"/>
        <xdr:cNvSpPr/>
      </xdr:nvSpPr>
      <xdr:spPr>
        <a:xfrm>
          <a:off x="1079500" y="166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115447</xdr:rowOff>
    </xdr:from>
    <xdr:ext cx="534377" cy="259045"/>
    <xdr:sp macro="" textlink="">
      <xdr:nvSpPr>
        <xdr:cNvPr id="262" name="テキスト ボックス 261"/>
        <xdr:cNvSpPr txBox="1"/>
      </xdr:nvSpPr>
      <xdr:spPr>
        <a:xfrm>
          <a:off x="863111" y="167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124574</xdr:rowOff>
    </xdr:from>
    <xdr:to>
      <xdr:col>15</xdr:col>
      <xdr:colOff>180975</xdr:colOff>
      <xdr:row>34</xdr:row>
      <xdr:rowOff>22238</xdr:rowOff>
    </xdr:to>
    <xdr:cxnSp macro="">
      <xdr:nvCxnSpPr>
        <xdr:cNvPr id="292" name="直線コネクタ 291"/>
        <xdr:cNvCxnSpPr/>
      </xdr:nvCxnSpPr>
      <xdr:spPr>
        <a:xfrm>
          <a:off x="9639300" y="5439524"/>
          <a:ext cx="838200" cy="4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124574</xdr:rowOff>
    </xdr:from>
    <xdr:to>
      <xdr:col>14</xdr:col>
      <xdr:colOff>28575</xdr:colOff>
      <xdr:row>33</xdr:row>
      <xdr:rowOff>128689</xdr:rowOff>
    </xdr:to>
    <xdr:cxnSp macro="">
      <xdr:nvCxnSpPr>
        <xdr:cNvPr id="295" name="直線コネクタ 294"/>
        <xdr:cNvCxnSpPr/>
      </xdr:nvCxnSpPr>
      <xdr:spPr>
        <a:xfrm flipV="1">
          <a:off x="8750300" y="5439524"/>
          <a:ext cx="889000" cy="3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88151</xdr:rowOff>
    </xdr:from>
    <xdr:to>
      <xdr:col>12</xdr:col>
      <xdr:colOff>511175</xdr:colOff>
      <xdr:row>33</xdr:row>
      <xdr:rowOff>128689</xdr:rowOff>
    </xdr:to>
    <xdr:cxnSp macro="">
      <xdr:nvCxnSpPr>
        <xdr:cNvPr id="298" name="直線コネクタ 297"/>
        <xdr:cNvCxnSpPr/>
      </xdr:nvCxnSpPr>
      <xdr:spPr>
        <a:xfrm>
          <a:off x="7861300" y="5746001"/>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0" name="テキスト ボックス 299"/>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88151</xdr:rowOff>
    </xdr:from>
    <xdr:to>
      <xdr:col>11</xdr:col>
      <xdr:colOff>307975</xdr:colOff>
      <xdr:row>33</xdr:row>
      <xdr:rowOff>140310</xdr:rowOff>
    </xdr:to>
    <xdr:cxnSp macro="">
      <xdr:nvCxnSpPr>
        <xdr:cNvPr id="301" name="直線コネクタ 300"/>
        <xdr:cNvCxnSpPr/>
      </xdr:nvCxnSpPr>
      <xdr:spPr>
        <a:xfrm flipV="1">
          <a:off x="6972300" y="5746001"/>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3" name="テキスト ボックス 302"/>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142888</xdr:rowOff>
    </xdr:from>
    <xdr:to>
      <xdr:col>15</xdr:col>
      <xdr:colOff>231775</xdr:colOff>
      <xdr:row>34</xdr:row>
      <xdr:rowOff>73038</xdr:rowOff>
    </xdr:to>
    <xdr:sp macro="" textlink="">
      <xdr:nvSpPr>
        <xdr:cNvPr id="311" name="円/楕円 310"/>
        <xdr:cNvSpPr/>
      </xdr:nvSpPr>
      <xdr:spPr>
        <a:xfrm>
          <a:off x="10426700" y="58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165765</xdr:rowOff>
    </xdr:from>
    <xdr:ext cx="534377" cy="259045"/>
    <xdr:sp macro="" textlink="">
      <xdr:nvSpPr>
        <xdr:cNvPr id="312" name="補助費等該当値テキスト"/>
        <xdr:cNvSpPr txBox="1"/>
      </xdr:nvSpPr>
      <xdr:spPr>
        <a:xfrm>
          <a:off x="10528300" y="565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33,083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73774</xdr:rowOff>
    </xdr:from>
    <xdr:to>
      <xdr:col>14</xdr:col>
      <xdr:colOff>79375</xdr:colOff>
      <xdr:row>32</xdr:row>
      <xdr:rowOff>3924</xdr:rowOff>
    </xdr:to>
    <xdr:sp macro="" textlink="">
      <xdr:nvSpPr>
        <xdr:cNvPr id="313" name="円/楕円 312"/>
        <xdr:cNvSpPr/>
      </xdr:nvSpPr>
      <xdr:spPr>
        <a:xfrm>
          <a:off x="9588500" y="53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20451</xdr:rowOff>
    </xdr:from>
    <xdr:ext cx="534377" cy="259045"/>
    <xdr:sp macro="" textlink="">
      <xdr:nvSpPr>
        <xdr:cNvPr id="314" name="テキスト ボックス 313"/>
        <xdr:cNvSpPr txBox="1"/>
      </xdr:nvSpPr>
      <xdr:spPr>
        <a:xfrm>
          <a:off x="9372111" y="51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77889</xdr:rowOff>
    </xdr:from>
    <xdr:to>
      <xdr:col>12</xdr:col>
      <xdr:colOff>561975</xdr:colOff>
      <xdr:row>34</xdr:row>
      <xdr:rowOff>8039</xdr:rowOff>
    </xdr:to>
    <xdr:sp macro="" textlink="">
      <xdr:nvSpPr>
        <xdr:cNvPr id="315" name="円/楕円 314"/>
        <xdr:cNvSpPr/>
      </xdr:nvSpPr>
      <xdr:spPr>
        <a:xfrm>
          <a:off x="8699500" y="57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24566</xdr:rowOff>
    </xdr:from>
    <xdr:ext cx="534377" cy="259045"/>
    <xdr:sp macro="" textlink="">
      <xdr:nvSpPr>
        <xdr:cNvPr id="316" name="テキスト ボックス 315"/>
        <xdr:cNvSpPr txBox="1"/>
      </xdr:nvSpPr>
      <xdr:spPr>
        <a:xfrm>
          <a:off x="8483111" y="55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37351</xdr:rowOff>
    </xdr:from>
    <xdr:to>
      <xdr:col>11</xdr:col>
      <xdr:colOff>358775</xdr:colOff>
      <xdr:row>33</xdr:row>
      <xdr:rowOff>138951</xdr:rowOff>
    </xdr:to>
    <xdr:sp macro="" textlink="">
      <xdr:nvSpPr>
        <xdr:cNvPr id="317" name="円/楕円 316"/>
        <xdr:cNvSpPr/>
      </xdr:nvSpPr>
      <xdr:spPr>
        <a:xfrm>
          <a:off x="7810500" y="56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155478</xdr:rowOff>
    </xdr:from>
    <xdr:ext cx="534377" cy="259045"/>
    <xdr:sp macro="" textlink="">
      <xdr:nvSpPr>
        <xdr:cNvPr id="318" name="テキスト ボックス 317"/>
        <xdr:cNvSpPr txBox="1"/>
      </xdr:nvSpPr>
      <xdr:spPr>
        <a:xfrm>
          <a:off x="7594111" y="54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89510</xdr:rowOff>
    </xdr:from>
    <xdr:to>
      <xdr:col>10</xdr:col>
      <xdr:colOff>155575</xdr:colOff>
      <xdr:row>34</xdr:row>
      <xdr:rowOff>19660</xdr:rowOff>
    </xdr:to>
    <xdr:sp macro="" textlink="">
      <xdr:nvSpPr>
        <xdr:cNvPr id="319" name="円/楕円 318"/>
        <xdr:cNvSpPr/>
      </xdr:nvSpPr>
      <xdr:spPr>
        <a:xfrm>
          <a:off x="6921500" y="57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36187</xdr:rowOff>
    </xdr:from>
    <xdr:ext cx="534377" cy="259045"/>
    <xdr:sp macro="" textlink="">
      <xdr:nvSpPr>
        <xdr:cNvPr id="320" name="テキスト ボックス 319"/>
        <xdr:cNvSpPr txBox="1"/>
      </xdr:nvSpPr>
      <xdr:spPr>
        <a:xfrm>
          <a:off x="6705111" y="55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168716</xdr:rowOff>
    </xdr:from>
    <xdr:to>
      <xdr:col>15</xdr:col>
      <xdr:colOff>180975</xdr:colOff>
      <xdr:row>56</xdr:row>
      <xdr:rowOff>116530</xdr:rowOff>
    </xdr:to>
    <xdr:cxnSp macro="">
      <xdr:nvCxnSpPr>
        <xdr:cNvPr id="352" name="直線コネクタ 351"/>
        <xdr:cNvCxnSpPr/>
      </xdr:nvCxnSpPr>
      <xdr:spPr>
        <a:xfrm>
          <a:off x="9639300" y="9598466"/>
          <a:ext cx="8382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168716</xdr:rowOff>
    </xdr:from>
    <xdr:to>
      <xdr:col>14</xdr:col>
      <xdr:colOff>28575</xdr:colOff>
      <xdr:row>56</xdr:row>
      <xdr:rowOff>63364</xdr:rowOff>
    </xdr:to>
    <xdr:cxnSp macro="">
      <xdr:nvCxnSpPr>
        <xdr:cNvPr id="355" name="直線コネクタ 354"/>
        <xdr:cNvCxnSpPr/>
      </xdr:nvCxnSpPr>
      <xdr:spPr>
        <a:xfrm flipV="1">
          <a:off x="8750300" y="959846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63364</xdr:rowOff>
    </xdr:from>
    <xdr:to>
      <xdr:col>12</xdr:col>
      <xdr:colOff>511175</xdr:colOff>
      <xdr:row>56</xdr:row>
      <xdr:rowOff>119338</xdr:rowOff>
    </xdr:to>
    <xdr:cxnSp macro="">
      <xdr:nvCxnSpPr>
        <xdr:cNvPr id="358" name="直線コネクタ 357"/>
        <xdr:cNvCxnSpPr/>
      </xdr:nvCxnSpPr>
      <xdr:spPr>
        <a:xfrm flipV="1">
          <a:off x="7861300" y="9664564"/>
          <a:ext cx="889000" cy="5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60" name="テキスト ボックス 359"/>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159343</xdr:rowOff>
    </xdr:from>
    <xdr:to>
      <xdr:col>11</xdr:col>
      <xdr:colOff>307975</xdr:colOff>
      <xdr:row>56</xdr:row>
      <xdr:rowOff>119338</xdr:rowOff>
    </xdr:to>
    <xdr:cxnSp macro="">
      <xdr:nvCxnSpPr>
        <xdr:cNvPr id="361" name="直線コネクタ 360"/>
        <xdr:cNvCxnSpPr/>
      </xdr:nvCxnSpPr>
      <xdr:spPr>
        <a:xfrm>
          <a:off x="6972300" y="9417643"/>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65730</xdr:rowOff>
    </xdr:from>
    <xdr:to>
      <xdr:col>15</xdr:col>
      <xdr:colOff>231775</xdr:colOff>
      <xdr:row>56</xdr:row>
      <xdr:rowOff>167330</xdr:rowOff>
    </xdr:to>
    <xdr:sp macro="" textlink="">
      <xdr:nvSpPr>
        <xdr:cNvPr id="371" name="円/楕円 370"/>
        <xdr:cNvSpPr/>
      </xdr:nvSpPr>
      <xdr:spPr>
        <a:xfrm>
          <a:off x="10426700" y="96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44157</xdr:rowOff>
    </xdr:from>
    <xdr:ext cx="534377" cy="259045"/>
    <xdr:sp macro="" textlink="">
      <xdr:nvSpPr>
        <xdr:cNvPr id="372" name="普通建設事業費該当値テキスト"/>
        <xdr:cNvSpPr txBox="1"/>
      </xdr:nvSpPr>
      <xdr:spPr>
        <a:xfrm>
          <a:off x="10528300" y="964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50,419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117916</xdr:rowOff>
    </xdr:from>
    <xdr:to>
      <xdr:col>14</xdr:col>
      <xdr:colOff>79375</xdr:colOff>
      <xdr:row>56</xdr:row>
      <xdr:rowOff>48066</xdr:rowOff>
    </xdr:to>
    <xdr:sp macro="" textlink="">
      <xdr:nvSpPr>
        <xdr:cNvPr id="373" name="円/楕円 372"/>
        <xdr:cNvSpPr/>
      </xdr:nvSpPr>
      <xdr:spPr>
        <a:xfrm>
          <a:off x="9588500" y="9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64593</xdr:rowOff>
    </xdr:from>
    <xdr:ext cx="534377" cy="259045"/>
    <xdr:sp macro="" textlink="">
      <xdr:nvSpPr>
        <xdr:cNvPr id="374" name="テキスト ボックス 373"/>
        <xdr:cNvSpPr txBox="1"/>
      </xdr:nvSpPr>
      <xdr:spPr>
        <a:xfrm>
          <a:off x="9372111" y="93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12564</xdr:rowOff>
    </xdr:from>
    <xdr:to>
      <xdr:col>12</xdr:col>
      <xdr:colOff>561975</xdr:colOff>
      <xdr:row>56</xdr:row>
      <xdr:rowOff>114164</xdr:rowOff>
    </xdr:to>
    <xdr:sp macro="" textlink="">
      <xdr:nvSpPr>
        <xdr:cNvPr id="375" name="円/楕円 374"/>
        <xdr:cNvSpPr/>
      </xdr:nvSpPr>
      <xdr:spPr>
        <a:xfrm>
          <a:off x="8699500" y="9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130691</xdr:rowOff>
    </xdr:from>
    <xdr:ext cx="534377" cy="259045"/>
    <xdr:sp macro="" textlink="">
      <xdr:nvSpPr>
        <xdr:cNvPr id="376" name="テキスト ボックス 375"/>
        <xdr:cNvSpPr txBox="1"/>
      </xdr:nvSpPr>
      <xdr:spPr>
        <a:xfrm>
          <a:off x="8483111" y="93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68538</xdr:rowOff>
    </xdr:from>
    <xdr:to>
      <xdr:col>11</xdr:col>
      <xdr:colOff>358775</xdr:colOff>
      <xdr:row>56</xdr:row>
      <xdr:rowOff>170138</xdr:rowOff>
    </xdr:to>
    <xdr:sp macro="" textlink="">
      <xdr:nvSpPr>
        <xdr:cNvPr id="377" name="円/楕円 376"/>
        <xdr:cNvSpPr/>
      </xdr:nvSpPr>
      <xdr:spPr>
        <a:xfrm>
          <a:off x="7810500" y="96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15215</xdr:rowOff>
    </xdr:from>
    <xdr:ext cx="534377" cy="259045"/>
    <xdr:sp macro="" textlink="">
      <xdr:nvSpPr>
        <xdr:cNvPr id="378" name="テキスト ボックス 377"/>
        <xdr:cNvSpPr txBox="1"/>
      </xdr:nvSpPr>
      <xdr:spPr>
        <a:xfrm>
          <a:off x="7594111" y="94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108543</xdr:rowOff>
    </xdr:from>
    <xdr:to>
      <xdr:col>10</xdr:col>
      <xdr:colOff>155575</xdr:colOff>
      <xdr:row>55</xdr:row>
      <xdr:rowOff>38693</xdr:rowOff>
    </xdr:to>
    <xdr:sp macro="" textlink="">
      <xdr:nvSpPr>
        <xdr:cNvPr id="379" name="円/楕円 378"/>
        <xdr:cNvSpPr/>
      </xdr:nvSpPr>
      <xdr:spPr>
        <a:xfrm>
          <a:off x="6921500" y="936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55220</xdr:rowOff>
    </xdr:from>
    <xdr:ext cx="534377" cy="259045"/>
    <xdr:sp macro="" textlink="">
      <xdr:nvSpPr>
        <xdr:cNvPr id="380" name="テキスト ボックス 379"/>
        <xdr:cNvSpPr txBox="1"/>
      </xdr:nvSpPr>
      <xdr:spPr>
        <a:xfrm>
          <a:off x="6705111" y="914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89081</xdr:rowOff>
    </xdr:from>
    <xdr:to>
      <xdr:col>15</xdr:col>
      <xdr:colOff>180975</xdr:colOff>
      <xdr:row>77</xdr:row>
      <xdr:rowOff>107876</xdr:rowOff>
    </xdr:to>
    <xdr:cxnSp macro="">
      <xdr:nvCxnSpPr>
        <xdr:cNvPr id="411" name="直線コネクタ 410"/>
        <xdr:cNvCxnSpPr/>
      </xdr:nvCxnSpPr>
      <xdr:spPr>
        <a:xfrm>
          <a:off x="9639300" y="13290731"/>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57076</xdr:rowOff>
    </xdr:from>
    <xdr:to>
      <xdr:col>15</xdr:col>
      <xdr:colOff>231775</xdr:colOff>
      <xdr:row>77</xdr:row>
      <xdr:rowOff>158676</xdr:rowOff>
    </xdr:to>
    <xdr:sp macro="" textlink="">
      <xdr:nvSpPr>
        <xdr:cNvPr id="421" name="円/楕円 420"/>
        <xdr:cNvSpPr/>
      </xdr:nvSpPr>
      <xdr:spPr>
        <a:xfrm>
          <a:off x="10426700" y="132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79953</xdr:rowOff>
    </xdr:from>
    <xdr:ext cx="534377" cy="259045"/>
    <xdr:sp macro="" textlink="">
      <xdr:nvSpPr>
        <xdr:cNvPr id="422" name="普通建設事業費 （ うち新規整備　）該当値テキスト"/>
        <xdr:cNvSpPr txBox="1"/>
      </xdr:nvSpPr>
      <xdr:spPr>
        <a:xfrm>
          <a:off x="10528300"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38281</xdr:rowOff>
    </xdr:from>
    <xdr:to>
      <xdr:col>14</xdr:col>
      <xdr:colOff>79375</xdr:colOff>
      <xdr:row>77</xdr:row>
      <xdr:rowOff>139881</xdr:rowOff>
    </xdr:to>
    <xdr:sp macro="" textlink="">
      <xdr:nvSpPr>
        <xdr:cNvPr id="423" name="円/楕円 422"/>
        <xdr:cNvSpPr/>
      </xdr:nvSpPr>
      <xdr:spPr>
        <a:xfrm>
          <a:off x="9588500" y="1323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156408</xdr:rowOff>
    </xdr:from>
    <xdr:ext cx="534377" cy="259045"/>
    <xdr:sp macro="" textlink="">
      <xdr:nvSpPr>
        <xdr:cNvPr id="424" name="テキスト ボックス 423"/>
        <xdr:cNvSpPr txBox="1"/>
      </xdr:nvSpPr>
      <xdr:spPr>
        <a:xfrm>
          <a:off x="9372111" y="1301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99989</xdr:rowOff>
    </xdr:from>
    <xdr:to>
      <xdr:col>15</xdr:col>
      <xdr:colOff>180975</xdr:colOff>
      <xdr:row>97</xdr:row>
      <xdr:rowOff>154265</xdr:rowOff>
    </xdr:to>
    <xdr:cxnSp macro="">
      <xdr:nvCxnSpPr>
        <xdr:cNvPr id="455" name="直線コネクタ 454"/>
        <xdr:cNvCxnSpPr/>
      </xdr:nvCxnSpPr>
      <xdr:spPr>
        <a:xfrm>
          <a:off x="9639300" y="16559189"/>
          <a:ext cx="838200" cy="22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103465</xdr:rowOff>
    </xdr:from>
    <xdr:to>
      <xdr:col>15</xdr:col>
      <xdr:colOff>231775</xdr:colOff>
      <xdr:row>98</xdr:row>
      <xdr:rowOff>33615</xdr:rowOff>
    </xdr:to>
    <xdr:sp macro="" textlink="">
      <xdr:nvSpPr>
        <xdr:cNvPr id="465" name="円/楕円 464"/>
        <xdr:cNvSpPr/>
      </xdr:nvSpPr>
      <xdr:spPr>
        <a:xfrm>
          <a:off x="10426700" y="167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81892</xdr:rowOff>
    </xdr:from>
    <xdr:ext cx="469744" cy="259045"/>
    <xdr:sp macro="" textlink="">
      <xdr:nvSpPr>
        <xdr:cNvPr id="466" name="普通建設事業費 （ うち更新整備　）該当値テキスト"/>
        <xdr:cNvSpPr txBox="1"/>
      </xdr:nvSpPr>
      <xdr:spPr>
        <a:xfrm>
          <a:off x="10528300" y="1671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49189</xdr:rowOff>
    </xdr:from>
    <xdr:to>
      <xdr:col>14</xdr:col>
      <xdr:colOff>79375</xdr:colOff>
      <xdr:row>96</xdr:row>
      <xdr:rowOff>150789</xdr:rowOff>
    </xdr:to>
    <xdr:sp macro="" textlink="">
      <xdr:nvSpPr>
        <xdr:cNvPr id="467" name="円/楕円 466"/>
        <xdr:cNvSpPr/>
      </xdr:nvSpPr>
      <xdr:spPr>
        <a:xfrm>
          <a:off x="9588500" y="165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141916</xdr:rowOff>
    </xdr:from>
    <xdr:ext cx="534377" cy="259045"/>
    <xdr:sp macro="" textlink="">
      <xdr:nvSpPr>
        <xdr:cNvPr id="468" name="テキスト ボックス 467"/>
        <xdr:cNvSpPr txBox="1"/>
      </xdr:nvSpPr>
      <xdr:spPr>
        <a:xfrm>
          <a:off x="9372111" y="166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39612</xdr:rowOff>
    </xdr:from>
    <xdr:to>
      <xdr:col>23</xdr:col>
      <xdr:colOff>517525</xdr:colOff>
      <xdr:row>39</xdr:row>
      <xdr:rowOff>44031</xdr:rowOff>
    </xdr:to>
    <xdr:cxnSp macro="">
      <xdr:nvCxnSpPr>
        <xdr:cNvPr id="497" name="直線コネクタ 496"/>
        <xdr:cNvCxnSpPr/>
      </xdr:nvCxnSpPr>
      <xdr:spPr>
        <a:xfrm>
          <a:off x="15481300" y="6726162"/>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39612</xdr:rowOff>
    </xdr:from>
    <xdr:to>
      <xdr:col>22</xdr:col>
      <xdr:colOff>365125</xdr:colOff>
      <xdr:row>39</xdr:row>
      <xdr:rowOff>43535</xdr:rowOff>
    </xdr:to>
    <xdr:cxnSp macro="">
      <xdr:nvCxnSpPr>
        <xdr:cNvPr id="500" name="直線コネクタ 499"/>
        <xdr:cNvCxnSpPr/>
      </xdr:nvCxnSpPr>
      <xdr:spPr>
        <a:xfrm flipV="1">
          <a:off x="14592300" y="6726162"/>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43535</xdr:rowOff>
    </xdr:from>
    <xdr:to>
      <xdr:col>21</xdr:col>
      <xdr:colOff>161925</xdr:colOff>
      <xdr:row>39</xdr:row>
      <xdr:rowOff>43993</xdr:rowOff>
    </xdr:to>
    <xdr:cxnSp macro="">
      <xdr:nvCxnSpPr>
        <xdr:cNvPr id="503" name="直線コネクタ 502"/>
        <xdr:cNvCxnSpPr/>
      </xdr:nvCxnSpPr>
      <xdr:spPr>
        <a:xfrm flipV="1">
          <a:off x="13703300" y="67300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43117</xdr:rowOff>
    </xdr:from>
    <xdr:to>
      <xdr:col>19</xdr:col>
      <xdr:colOff>644525</xdr:colOff>
      <xdr:row>39</xdr:row>
      <xdr:rowOff>43993</xdr:rowOff>
    </xdr:to>
    <xdr:cxnSp macro="">
      <xdr:nvCxnSpPr>
        <xdr:cNvPr id="506" name="直線コネクタ 505"/>
        <xdr:cNvCxnSpPr/>
      </xdr:nvCxnSpPr>
      <xdr:spPr>
        <a:xfrm>
          <a:off x="12814300" y="672966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164681</xdr:rowOff>
    </xdr:from>
    <xdr:to>
      <xdr:col>23</xdr:col>
      <xdr:colOff>568325</xdr:colOff>
      <xdr:row>39</xdr:row>
      <xdr:rowOff>94831</xdr:rowOff>
    </xdr:to>
    <xdr:sp macro="" textlink="">
      <xdr:nvSpPr>
        <xdr:cNvPr id="516" name="円/楕円 515"/>
        <xdr:cNvSpPr/>
      </xdr:nvSpPr>
      <xdr:spPr>
        <a:xfrm>
          <a:off x="16268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160262</xdr:rowOff>
    </xdr:from>
    <xdr:to>
      <xdr:col>22</xdr:col>
      <xdr:colOff>415925</xdr:colOff>
      <xdr:row>39</xdr:row>
      <xdr:rowOff>90412</xdr:rowOff>
    </xdr:to>
    <xdr:sp macro="" textlink="">
      <xdr:nvSpPr>
        <xdr:cNvPr id="518" name="円/楕円 517"/>
        <xdr:cNvSpPr/>
      </xdr:nvSpPr>
      <xdr:spPr>
        <a:xfrm>
          <a:off x="15430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81539</xdr:rowOff>
    </xdr:from>
    <xdr:ext cx="378565" cy="259045"/>
    <xdr:sp macro="" textlink="">
      <xdr:nvSpPr>
        <xdr:cNvPr id="519" name="テキスト ボックス 518"/>
        <xdr:cNvSpPr txBox="1"/>
      </xdr:nvSpPr>
      <xdr:spPr>
        <a:xfrm>
          <a:off x="15292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164185</xdr:rowOff>
    </xdr:from>
    <xdr:to>
      <xdr:col>21</xdr:col>
      <xdr:colOff>212725</xdr:colOff>
      <xdr:row>39</xdr:row>
      <xdr:rowOff>94335</xdr:rowOff>
    </xdr:to>
    <xdr:sp macro="" textlink="">
      <xdr:nvSpPr>
        <xdr:cNvPr id="520" name="円/楕円 519"/>
        <xdr:cNvSpPr/>
      </xdr:nvSpPr>
      <xdr:spPr>
        <a:xfrm>
          <a:off x="14541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85462</xdr:rowOff>
    </xdr:from>
    <xdr:ext cx="313932" cy="259045"/>
    <xdr:sp macro="" textlink="">
      <xdr:nvSpPr>
        <xdr:cNvPr id="521" name="テキスト ボックス 520"/>
        <xdr:cNvSpPr txBox="1"/>
      </xdr:nvSpPr>
      <xdr:spPr>
        <a:xfrm>
          <a:off x="14435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164643</xdr:rowOff>
    </xdr:from>
    <xdr:to>
      <xdr:col>20</xdr:col>
      <xdr:colOff>9525</xdr:colOff>
      <xdr:row>39</xdr:row>
      <xdr:rowOff>94793</xdr:rowOff>
    </xdr:to>
    <xdr:sp macro="" textlink="">
      <xdr:nvSpPr>
        <xdr:cNvPr id="522" name="円/楕円 521"/>
        <xdr:cNvSpPr/>
      </xdr:nvSpPr>
      <xdr:spPr>
        <a:xfrm>
          <a:off x="13652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85920</xdr:rowOff>
    </xdr:from>
    <xdr:ext cx="313932" cy="259045"/>
    <xdr:sp macro="" textlink="">
      <xdr:nvSpPr>
        <xdr:cNvPr id="523" name="テキスト ボックス 522"/>
        <xdr:cNvSpPr txBox="1"/>
      </xdr:nvSpPr>
      <xdr:spPr>
        <a:xfrm>
          <a:off x="13546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163767</xdr:rowOff>
    </xdr:from>
    <xdr:to>
      <xdr:col>18</xdr:col>
      <xdr:colOff>492125</xdr:colOff>
      <xdr:row>39</xdr:row>
      <xdr:rowOff>93917</xdr:rowOff>
    </xdr:to>
    <xdr:sp macro="" textlink="">
      <xdr:nvSpPr>
        <xdr:cNvPr id="524" name="円/楕円 523"/>
        <xdr:cNvSpPr/>
      </xdr:nvSpPr>
      <xdr:spPr>
        <a:xfrm>
          <a:off x="12763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85044</xdr:rowOff>
    </xdr:from>
    <xdr:ext cx="313932" cy="259045"/>
    <xdr:sp macro="" textlink="">
      <xdr:nvSpPr>
        <xdr:cNvPr id="525" name="テキスト ボックス 524"/>
        <xdr:cNvSpPr txBox="1"/>
      </xdr:nvSpPr>
      <xdr:spPr>
        <a:xfrm>
          <a:off x="12657333" y="677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111125</xdr:rowOff>
    </xdr:from>
    <xdr:to>
      <xdr:col>23</xdr:col>
      <xdr:colOff>517525</xdr:colOff>
      <xdr:row>73</xdr:row>
      <xdr:rowOff>111948</xdr:rowOff>
    </xdr:to>
    <xdr:cxnSp macro="">
      <xdr:nvCxnSpPr>
        <xdr:cNvPr id="602" name="直線コネクタ 601"/>
        <xdr:cNvCxnSpPr/>
      </xdr:nvCxnSpPr>
      <xdr:spPr>
        <a:xfrm>
          <a:off x="15481300" y="12455525"/>
          <a:ext cx="838200" cy="17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111125</xdr:rowOff>
    </xdr:from>
    <xdr:to>
      <xdr:col>22</xdr:col>
      <xdr:colOff>365125</xdr:colOff>
      <xdr:row>73</xdr:row>
      <xdr:rowOff>102827</xdr:rowOff>
    </xdr:to>
    <xdr:cxnSp macro="">
      <xdr:nvCxnSpPr>
        <xdr:cNvPr id="605" name="直線コネクタ 604"/>
        <xdr:cNvCxnSpPr/>
      </xdr:nvCxnSpPr>
      <xdr:spPr>
        <a:xfrm flipV="1">
          <a:off x="14592300" y="12455525"/>
          <a:ext cx="889000" cy="16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86779</xdr:rowOff>
    </xdr:from>
    <xdr:to>
      <xdr:col>21</xdr:col>
      <xdr:colOff>161925</xdr:colOff>
      <xdr:row>73</xdr:row>
      <xdr:rowOff>102827</xdr:rowOff>
    </xdr:to>
    <xdr:cxnSp macro="">
      <xdr:nvCxnSpPr>
        <xdr:cNvPr id="608" name="直線コネクタ 607"/>
        <xdr:cNvCxnSpPr/>
      </xdr:nvCxnSpPr>
      <xdr:spPr>
        <a:xfrm>
          <a:off x="13703300" y="12602629"/>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0" name="テキスト ボックス 609"/>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73063</xdr:rowOff>
    </xdr:from>
    <xdr:to>
      <xdr:col>19</xdr:col>
      <xdr:colOff>644525</xdr:colOff>
      <xdr:row>73</xdr:row>
      <xdr:rowOff>86779</xdr:rowOff>
    </xdr:to>
    <xdr:cxnSp macro="">
      <xdr:nvCxnSpPr>
        <xdr:cNvPr id="611" name="直線コネクタ 610"/>
        <xdr:cNvCxnSpPr/>
      </xdr:nvCxnSpPr>
      <xdr:spPr>
        <a:xfrm>
          <a:off x="12814300" y="1258891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3" name="テキスト ボックス 612"/>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61148</xdr:rowOff>
    </xdr:from>
    <xdr:to>
      <xdr:col>23</xdr:col>
      <xdr:colOff>568325</xdr:colOff>
      <xdr:row>73</xdr:row>
      <xdr:rowOff>162748</xdr:rowOff>
    </xdr:to>
    <xdr:sp macro="" textlink="">
      <xdr:nvSpPr>
        <xdr:cNvPr id="621" name="円/楕円 620"/>
        <xdr:cNvSpPr/>
      </xdr:nvSpPr>
      <xdr:spPr>
        <a:xfrm>
          <a:off x="16268700" y="125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84025</xdr:rowOff>
    </xdr:from>
    <xdr:ext cx="534377" cy="259045"/>
    <xdr:sp macro="" textlink="">
      <xdr:nvSpPr>
        <xdr:cNvPr id="622" name="公債費該当値テキスト"/>
        <xdr:cNvSpPr txBox="1"/>
      </xdr:nvSpPr>
      <xdr:spPr>
        <a:xfrm>
          <a:off x="16370300" y="124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60325</xdr:rowOff>
    </xdr:from>
    <xdr:to>
      <xdr:col>22</xdr:col>
      <xdr:colOff>415925</xdr:colOff>
      <xdr:row>72</xdr:row>
      <xdr:rowOff>161925</xdr:rowOff>
    </xdr:to>
    <xdr:sp macro="" textlink="">
      <xdr:nvSpPr>
        <xdr:cNvPr id="623" name="円/楕円 622"/>
        <xdr:cNvSpPr/>
      </xdr:nvSpPr>
      <xdr:spPr>
        <a:xfrm>
          <a:off x="15430500"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7002</xdr:rowOff>
    </xdr:from>
    <xdr:ext cx="534377" cy="259045"/>
    <xdr:sp macro="" textlink="">
      <xdr:nvSpPr>
        <xdr:cNvPr id="624" name="テキスト ボックス 623"/>
        <xdr:cNvSpPr txBox="1"/>
      </xdr:nvSpPr>
      <xdr:spPr>
        <a:xfrm>
          <a:off x="15214111" y="121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52027</xdr:rowOff>
    </xdr:from>
    <xdr:to>
      <xdr:col>21</xdr:col>
      <xdr:colOff>212725</xdr:colOff>
      <xdr:row>73</xdr:row>
      <xdr:rowOff>153627</xdr:rowOff>
    </xdr:to>
    <xdr:sp macro="" textlink="">
      <xdr:nvSpPr>
        <xdr:cNvPr id="625" name="円/楕円 624"/>
        <xdr:cNvSpPr/>
      </xdr:nvSpPr>
      <xdr:spPr>
        <a:xfrm>
          <a:off x="14541500" y="125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170154</xdr:rowOff>
    </xdr:from>
    <xdr:ext cx="534377" cy="259045"/>
    <xdr:sp macro="" textlink="">
      <xdr:nvSpPr>
        <xdr:cNvPr id="626" name="テキスト ボックス 625"/>
        <xdr:cNvSpPr txBox="1"/>
      </xdr:nvSpPr>
      <xdr:spPr>
        <a:xfrm>
          <a:off x="14325111" y="1234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35979</xdr:rowOff>
    </xdr:from>
    <xdr:to>
      <xdr:col>20</xdr:col>
      <xdr:colOff>9525</xdr:colOff>
      <xdr:row>73</xdr:row>
      <xdr:rowOff>137579</xdr:rowOff>
    </xdr:to>
    <xdr:sp macro="" textlink="">
      <xdr:nvSpPr>
        <xdr:cNvPr id="627" name="円/楕円 626"/>
        <xdr:cNvSpPr/>
      </xdr:nvSpPr>
      <xdr:spPr>
        <a:xfrm>
          <a:off x="136525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154106</xdr:rowOff>
    </xdr:from>
    <xdr:ext cx="534377" cy="259045"/>
    <xdr:sp macro="" textlink="">
      <xdr:nvSpPr>
        <xdr:cNvPr id="628" name="テキスト ボックス 627"/>
        <xdr:cNvSpPr txBox="1"/>
      </xdr:nvSpPr>
      <xdr:spPr>
        <a:xfrm>
          <a:off x="13436111" y="123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22263</xdr:rowOff>
    </xdr:from>
    <xdr:to>
      <xdr:col>18</xdr:col>
      <xdr:colOff>492125</xdr:colOff>
      <xdr:row>73</xdr:row>
      <xdr:rowOff>123863</xdr:rowOff>
    </xdr:to>
    <xdr:sp macro="" textlink="">
      <xdr:nvSpPr>
        <xdr:cNvPr id="629" name="円/楕円 628"/>
        <xdr:cNvSpPr/>
      </xdr:nvSpPr>
      <xdr:spPr>
        <a:xfrm>
          <a:off x="12763500" y="12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140390</xdr:rowOff>
    </xdr:from>
    <xdr:ext cx="534377" cy="259045"/>
    <xdr:sp macro="" textlink="">
      <xdr:nvSpPr>
        <xdr:cNvPr id="630" name="テキスト ボックス 629"/>
        <xdr:cNvSpPr txBox="1"/>
      </xdr:nvSpPr>
      <xdr:spPr>
        <a:xfrm>
          <a:off x="12547111" y="123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79045</xdr:rowOff>
    </xdr:from>
    <xdr:to>
      <xdr:col>23</xdr:col>
      <xdr:colOff>517525</xdr:colOff>
      <xdr:row>98</xdr:row>
      <xdr:rowOff>129756</xdr:rowOff>
    </xdr:to>
    <xdr:cxnSp macro="">
      <xdr:nvCxnSpPr>
        <xdr:cNvPr id="659" name="直線コネクタ 658"/>
        <xdr:cNvCxnSpPr/>
      </xdr:nvCxnSpPr>
      <xdr:spPr>
        <a:xfrm flipV="1">
          <a:off x="15481300" y="16881145"/>
          <a:ext cx="8382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78626</xdr:rowOff>
    </xdr:from>
    <xdr:to>
      <xdr:col>22</xdr:col>
      <xdr:colOff>365125</xdr:colOff>
      <xdr:row>98</xdr:row>
      <xdr:rowOff>129756</xdr:rowOff>
    </xdr:to>
    <xdr:cxnSp macro="">
      <xdr:nvCxnSpPr>
        <xdr:cNvPr id="662" name="直線コネクタ 661"/>
        <xdr:cNvCxnSpPr/>
      </xdr:nvCxnSpPr>
      <xdr:spPr>
        <a:xfrm>
          <a:off x="14592300" y="16880726"/>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78626</xdr:rowOff>
    </xdr:from>
    <xdr:to>
      <xdr:col>21</xdr:col>
      <xdr:colOff>161925</xdr:colOff>
      <xdr:row>99</xdr:row>
      <xdr:rowOff>6693</xdr:rowOff>
    </xdr:to>
    <xdr:cxnSp macro="">
      <xdr:nvCxnSpPr>
        <xdr:cNvPr id="665" name="直線コネクタ 664"/>
        <xdr:cNvCxnSpPr/>
      </xdr:nvCxnSpPr>
      <xdr:spPr>
        <a:xfrm flipV="1">
          <a:off x="13703300" y="16880726"/>
          <a:ext cx="889000" cy="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147320</xdr:rowOff>
    </xdr:from>
    <xdr:to>
      <xdr:col>19</xdr:col>
      <xdr:colOff>644525</xdr:colOff>
      <xdr:row>99</xdr:row>
      <xdr:rowOff>6693</xdr:rowOff>
    </xdr:to>
    <xdr:cxnSp macro="">
      <xdr:nvCxnSpPr>
        <xdr:cNvPr id="668" name="直線コネクタ 667"/>
        <xdr:cNvCxnSpPr/>
      </xdr:nvCxnSpPr>
      <xdr:spPr>
        <a:xfrm>
          <a:off x="12814300" y="16949420"/>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28245</xdr:rowOff>
    </xdr:from>
    <xdr:to>
      <xdr:col>23</xdr:col>
      <xdr:colOff>568325</xdr:colOff>
      <xdr:row>98</xdr:row>
      <xdr:rowOff>129845</xdr:rowOff>
    </xdr:to>
    <xdr:sp macro="" textlink="">
      <xdr:nvSpPr>
        <xdr:cNvPr id="678" name="円/楕円 677"/>
        <xdr:cNvSpPr/>
      </xdr:nvSpPr>
      <xdr:spPr>
        <a:xfrm>
          <a:off x="16268700" y="168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6672</xdr:rowOff>
    </xdr:from>
    <xdr:ext cx="469744" cy="259045"/>
    <xdr:sp macro="" textlink="">
      <xdr:nvSpPr>
        <xdr:cNvPr id="679" name="積立金該当値テキスト"/>
        <xdr:cNvSpPr txBox="1"/>
      </xdr:nvSpPr>
      <xdr:spPr>
        <a:xfrm>
          <a:off x="16370300" y="168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78956</xdr:rowOff>
    </xdr:from>
    <xdr:to>
      <xdr:col>22</xdr:col>
      <xdr:colOff>415925</xdr:colOff>
      <xdr:row>99</xdr:row>
      <xdr:rowOff>9106</xdr:rowOff>
    </xdr:to>
    <xdr:sp macro="" textlink="">
      <xdr:nvSpPr>
        <xdr:cNvPr id="680" name="円/楕円 679"/>
        <xdr:cNvSpPr/>
      </xdr:nvSpPr>
      <xdr:spPr>
        <a:xfrm>
          <a:off x="15430500" y="168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233</xdr:rowOff>
    </xdr:from>
    <xdr:ext cx="469744" cy="259045"/>
    <xdr:sp macro="" textlink="">
      <xdr:nvSpPr>
        <xdr:cNvPr id="681" name="テキスト ボックス 680"/>
        <xdr:cNvSpPr txBox="1"/>
      </xdr:nvSpPr>
      <xdr:spPr>
        <a:xfrm>
          <a:off x="15246427" y="169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27826</xdr:rowOff>
    </xdr:from>
    <xdr:to>
      <xdr:col>21</xdr:col>
      <xdr:colOff>212725</xdr:colOff>
      <xdr:row>98</xdr:row>
      <xdr:rowOff>129426</xdr:rowOff>
    </xdr:to>
    <xdr:sp macro="" textlink="">
      <xdr:nvSpPr>
        <xdr:cNvPr id="682" name="円/楕円 681"/>
        <xdr:cNvSpPr/>
      </xdr:nvSpPr>
      <xdr:spPr>
        <a:xfrm>
          <a:off x="14541500" y="168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120553</xdr:rowOff>
    </xdr:from>
    <xdr:ext cx="469744" cy="259045"/>
    <xdr:sp macro="" textlink="">
      <xdr:nvSpPr>
        <xdr:cNvPr id="683" name="テキスト ボックス 682"/>
        <xdr:cNvSpPr txBox="1"/>
      </xdr:nvSpPr>
      <xdr:spPr>
        <a:xfrm>
          <a:off x="14357427" y="169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127343</xdr:rowOff>
    </xdr:from>
    <xdr:to>
      <xdr:col>20</xdr:col>
      <xdr:colOff>9525</xdr:colOff>
      <xdr:row>99</xdr:row>
      <xdr:rowOff>57493</xdr:rowOff>
    </xdr:to>
    <xdr:sp macro="" textlink="">
      <xdr:nvSpPr>
        <xdr:cNvPr id="684" name="円/楕円 683"/>
        <xdr:cNvSpPr/>
      </xdr:nvSpPr>
      <xdr:spPr>
        <a:xfrm>
          <a:off x="13652500" y="169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48620</xdr:rowOff>
    </xdr:from>
    <xdr:ext cx="378565" cy="259045"/>
    <xdr:sp macro="" textlink="">
      <xdr:nvSpPr>
        <xdr:cNvPr id="685" name="テキスト ボックス 684"/>
        <xdr:cNvSpPr txBox="1"/>
      </xdr:nvSpPr>
      <xdr:spPr>
        <a:xfrm>
          <a:off x="13514017" y="1702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96520</xdr:rowOff>
    </xdr:from>
    <xdr:to>
      <xdr:col>18</xdr:col>
      <xdr:colOff>492125</xdr:colOff>
      <xdr:row>99</xdr:row>
      <xdr:rowOff>26670</xdr:rowOff>
    </xdr:to>
    <xdr:sp macro="" textlink="">
      <xdr:nvSpPr>
        <xdr:cNvPr id="686" name="円/楕円 685"/>
        <xdr:cNvSpPr/>
      </xdr:nvSpPr>
      <xdr:spPr>
        <a:xfrm>
          <a:off x="12763500" y="1689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17797</xdr:rowOff>
    </xdr:from>
    <xdr:ext cx="469744" cy="259045"/>
    <xdr:sp macro="" textlink="">
      <xdr:nvSpPr>
        <xdr:cNvPr id="687" name="テキスト ボックス 686"/>
        <xdr:cNvSpPr txBox="1"/>
      </xdr:nvSpPr>
      <xdr:spPr>
        <a:xfrm>
          <a:off x="12579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79447</xdr:rowOff>
    </xdr:from>
    <xdr:to>
      <xdr:col>32</xdr:col>
      <xdr:colOff>187325</xdr:colOff>
      <xdr:row>37</xdr:row>
      <xdr:rowOff>93490</xdr:rowOff>
    </xdr:to>
    <xdr:cxnSp macro="">
      <xdr:nvCxnSpPr>
        <xdr:cNvPr id="718" name="直線コネクタ 717"/>
        <xdr:cNvCxnSpPr/>
      </xdr:nvCxnSpPr>
      <xdr:spPr>
        <a:xfrm flipV="1">
          <a:off x="21323300" y="6423097"/>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9"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93490</xdr:rowOff>
    </xdr:from>
    <xdr:to>
      <xdr:col>31</xdr:col>
      <xdr:colOff>34925</xdr:colOff>
      <xdr:row>38</xdr:row>
      <xdr:rowOff>43688</xdr:rowOff>
    </xdr:to>
    <xdr:cxnSp macro="">
      <xdr:nvCxnSpPr>
        <xdr:cNvPr id="721" name="直線コネクタ 720"/>
        <xdr:cNvCxnSpPr/>
      </xdr:nvCxnSpPr>
      <xdr:spPr>
        <a:xfrm flipV="1">
          <a:off x="20434300" y="6437140"/>
          <a:ext cx="889000" cy="1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3" name="テキスト ボックス 722"/>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43688</xdr:rowOff>
    </xdr:from>
    <xdr:to>
      <xdr:col>29</xdr:col>
      <xdr:colOff>517525</xdr:colOff>
      <xdr:row>38</xdr:row>
      <xdr:rowOff>88265</xdr:rowOff>
    </xdr:to>
    <xdr:cxnSp macro="">
      <xdr:nvCxnSpPr>
        <xdr:cNvPr id="724" name="直線コネクタ 723"/>
        <xdr:cNvCxnSpPr/>
      </xdr:nvCxnSpPr>
      <xdr:spPr>
        <a:xfrm flipV="1">
          <a:off x="19545300" y="655878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6" name="テキスト ボックス 725"/>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88265</xdr:rowOff>
    </xdr:from>
    <xdr:to>
      <xdr:col>28</xdr:col>
      <xdr:colOff>314325</xdr:colOff>
      <xdr:row>38</xdr:row>
      <xdr:rowOff>110799</xdr:rowOff>
    </xdr:to>
    <xdr:cxnSp macro="">
      <xdr:nvCxnSpPr>
        <xdr:cNvPr id="727" name="直線コネクタ 726"/>
        <xdr:cNvCxnSpPr/>
      </xdr:nvCxnSpPr>
      <xdr:spPr>
        <a:xfrm flipV="1">
          <a:off x="18656300" y="6603365"/>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28647</xdr:rowOff>
    </xdr:from>
    <xdr:to>
      <xdr:col>32</xdr:col>
      <xdr:colOff>238125</xdr:colOff>
      <xdr:row>37</xdr:row>
      <xdr:rowOff>130247</xdr:rowOff>
    </xdr:to>
    <xdr:sp macro="" textlink="">
      <xdr:nvSpPr>
        <xdr:cNvPr id="737" name="円/楕円 736"/>
        <xdr:cNvSpPr/>
      </xdr:nvSpPr>
      <xdr:spPr>
        <a:xfrm>
          <a:off x="22110700" y="63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51524</xdr:rowOff>
    </xdr:from>
    <xdr:ext cx="469744" cy="259045"/>
    <xdr:sp macro="" textlink="">
      <xdr:nvSpPr>
        <xdr:cNvPr id="738" name="投資及び出資金該当値テキスト"/>
        <xdr:cNvSpPr txBox="1"/>
      </xdr:nvSpPr>
      <xdr:spPr>
        <a:xfrm>
          <a:off x="22212300" y="62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42690</xdr:rowOff>
    </xdr:from>
    <xdr:to>
      <xdr:col>31</xdr:col>
      <xdr:colOff>85725</xdr:colOff>
      <xdr:row>37</xdr:row>
      <xdr:rowOff>144290</xdr:rowOff>
    </xdr:to>
    <xdr:sp macro="" textlink="">
      <xdr:nvSpPr>
        <xdr:cNvPr id="739" name="円/楕円 738"/>
        <xdr:cNvSpPr/>
      </xdr:nvSpPr>
      <xdr:spPr>
        <a:xfrm>
          <a:off x="21272500" y="63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160817</xdr:rowOff>
    </xdr:from>
    <xdr:ext cx="469744" cy="259045"/>
    <xdr:sp macro="" textlink="">
      <xdr:nvSpPr>
        <xdr:cNvPr id="740" name="テキスト ボックス 739"/>
        <xdr:cNvSpPr txBox="1"/>
      </xdr:nvSpPr>
      <xdr:spPr>
        <a:xfrm>
          <a:off x="21088427" y="61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164338</xdr:rowOff>
    </xdr:from>
    <xdr:to>
      <xdr:col>29</xdr:col>
      <xdr:colOff>568325</xdr:colOff>
      <xdr:row>38</xdr:row>
      <xdr:rowOff>94488</xdr:rowOff>
    </xdr:to>
    <xdr:sp macro="" textlink="">
      <xdr:nvSpPr>
        <xdr:cNvPr id="741" name="円/楕円 740"/>
        <xdr:cNvSpPr/>
      </xdr:nvSpPr>
      <xdr:spPr>
        <a:xfrm>
          <a:off x="20383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111015</xdr:rowOff>
    </xdr:from>
    <xdr:ext cx="469744" cy="259045"/>
    <xdr:sp macro="" textlink="">
      <xdr:nvSpPr>
        <xdr:cNvPr id="742" name="テキスト ボックス 741"/>
        <xdr:cNvSpPr txBox="1"/>
      </xdr:nvSpPr>
      <xdr:spPr>
        <a:xfrm>
          <a:off x="20199427"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37465</xdr:rowOff>
    </xdr:from>
    <xdr:to>
      <xdr:col>28</xdr:col>
      <xdr:colOff>365125</xdr:colOff>
      <xdr:row>38</xdr:row>
      <xdr:rowOff>139065</xdr:rowOff>
    </xdr:to>
    <xdr:sp macro="" textlink="">
      <xdr:nvSpPr>
        <xdr:cNvPr id="743" name="円/楕円 742"/>
        <xdr:cNvSpPr/>
      </xdr:nvSpPr>
      <xdr:spPr>
        <a:xfrm>
          <a:off x="19494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130192</xdr:rowOff>
    </xdr:from>
    <xdr:ext cx="469744" cy="259045"/>
    <xdr:sp macro="" textlink="">
      <xdr:nvSpPr>
        <xdr:cNvPr id="744" name="テキスト ボックス 743"/>
        <xdr:cNvSpPr txBox="1"/>
      </xdr:nvSpPr>
      <xdr:spPr>
        <a:xfrm>
          <a:off x="19310427" y="664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59999</xdr:rowOff>
    </xdr:from>
    <xdr:to>
      <xdr:col>27</xdr:col>
      <xdr:colOff>161925</xdr:colOff>
      <xdr:row>38</xdr:row>
      <xdr:rowOff>161599</xdr:rowOff>
    </xdr:to>
    <xdr:sp macro="" textlink="">
      <xdr:nvSpPr>
        <xdr:cNvPr id="745" name="円/楕円 744"/>
        <xdr:cNvSpPr/>
      </xdr:nvSpPr>
      <xdr:spPr>
        <a:xfrm>
          <a:off x="18605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152726</xdr:rowOff>
    </xdr:from>
    <xdr:ext cx="378565" cy="259045"/>
    <xdr:sp macro="" textlink="">
      <xdr:nvSpPr>
        <xdr:cNvPr id="746" name="テキスト ボックス 745"/>
        <xdr:cNvSpPr txBox="1"/>
      </xdr:nvSpPr>
      <xdr:spPr>
        <a:xfrm>
          <a:off x="18467017" y="6667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130533</xdr:rowOff>
    </xdr:from>
    <xdr:to>
      <xdr:col>32</xdr:col>
      <xdr:colOff>187325</xdr:colOff>
      <xdr:row>58</xdr:row>
      <xdr:rowOff>132751</xdr:rowOff>
    </xdr:to>
    <xdr:cxnSp macro="">
      <xdr:nvCxnSpPr>
        <xdr:cNvPr id="773" name="直線コネクタ 772"/>
        <xdr:cNvCxnSpPr/>
      </xdr:nvCxnSpPr>
      <xdr:spPr>
        <a:xfrm flipV="1">
          <a:off x="21323300" y="10074633"/>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96129</xdr:rowOff>
    </xdr:from>
    <xdr:to>
      <xdr:col>31</xdr:col>
      <xdr:colOff>34925</xdr:colOff>
      <xdr:row>58</xdr:row>
      <xdr:rowOff>132751</xdr:rowOff>
    </xdr:to>
    <xdr:cxnSp macro="">
      <xdr:nvCxnSpPr>
        <xdr:cNvPr id="776" name="直線コネクタ 775"/>
        <xdr:cNvCxnSpPr/>
      </xdr:nvCxnSpPr>
      <xdr:spPr>
        <a:xfrm>
          <a:off x="20434300" y="10040229"/>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96129</xdr:rowOff>
    </xdr:from>
    <xdr:to>
      <xdr:col>29</xdr:col>
      <xdr:colOff>517525</xdr:colOff>
      <xdr:row>58</xdr:row>
      <xdr:rowOff>127195</xdr:rowOff>
    </xdr:to>
    <xdr:cxnSp macro="">
      <xdr:nvCxnSpPr>
        <xdr:cNvPr id="779" name="直線コネクタ 778"/>
        <xdr:cNvCxnSpPr/>
      </xdr:nvCxnSpPr>
      <xdr:spPr>
        <a:xfrm flipV="1">
          <a:off x="19545300" y="10040229"/>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124475</xdr:rowOff>
    </xdr:from>
    <xdr:to>
      <xdr:col>28</xdr:col>
      <xdr:colOff>314325</xdr:colOff>
      <xdr:row>58</xdr:row>
      <xdr:rowOff>127195</xdr:rowOff>
    </xdr:to>
    <xdr:cxnSp macro="">
      <xdr:nvCxnSpPr>
        <xdr:cNvPr id="782" name="直線コネクタ 781"/>
        <xdr:cNvCxnSpPr/>
      </xdr:nvCxnSpPr>
      <xdr:spPr>
        <a:xfrm>
          <a:off x="18656300" y="10068575"/>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79733</xdr:rowOff>
    </xdr:from>
    <xdr:to>
      <xdr:col>32</xdr:col>
      <xdr:colOff>238125</xdr:colOff>
      <xdr:row>59</xdr:row>
      <xdr:rowOff>9883</xdr:rowOff>
    </xdr:to>
    <xdr:sp macro="" textlink="">
      <xdr:nvSpPr>
        <xdr:cNvPr id="792" name="円/楕円 791"/>
        <xdr:cNvSpPr/>
      </xdr:nvSpPr>
      <xdr:spPr>
        <a:xfrm>
          <a:off x="22110700" y="100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166110</xdr:rowOff>
    </xdr:from>
    <xdr:ext cx="378565" cy="259045"/>
    <xdr:sp macro="" textlink="">
      <xdr:nvSpPr>
        <xdr:cNvPr id="793" name="貸付金該当値テキスト"/>
        <xdr:cNvSpPr txBox="1"/>
      </xdr:nvSpPr>
      <xdr:spPr>
        <a:xfrm>
          <a:off x="22212300" y="993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81951</xdr:rowOff>
    </xdr:from>
    <xdr:to>
      <xdr:col>31</xdr:col>
      <xdr:colOff>85725</xdr:colOff>
      <xdr:row>59</xdr:row>
      <xdr:rowOff>12101</xdr:rowOff>
    </xdr:to>
    <xdr:sp macro="" textlink="">
      <xdr:nvSpPr>
        <xdr:cNvPr id="794" name="円/楕円 793"/>
        <xdr:cNvSpPr/>
      </xdr:nvSpPr>
      <xdr:spPr>
        <a:xfrm>
          <a:off x="21272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3228</xdr:rowOff>
    </xdr:from>
    <xdr:ext cx="378565" cy="259045"/>
    <xdr:sp macro="" textlink="">
      <xdr:nvSpPr>
        <xdr:cNvPr id="795" name="テキスト ボックス 794"/>
        <xdr:cNvSpPr txBox="1"/>
      </xdr:nvSpPr>
      <xdr:spPr>
        <a:xfrm>
          <a:off x="21134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45329</xdr:rowOff>
    </xdr:from>
    <xdr:to>
      <xdr:col>29</xdr:col>
      <xdr:colOff>568325</xdr:colOff>
      <xdr:row>58</xdr:row>
      <xdr:rowOff>146929</xdr:rowOff>
    </xdr:to>
    <xdr:sp macro="" textlink="">
      <xdr:nvSpPr>
        <xdr:cNvPr id="796" name="円/楕円 795"/>
        <xdr:cNvSpPr/>
      </xdr:nvSpPr>
      <xdr:spPr>
        <a:xfrm>
          <a:off x="20383500" y="99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138056</xdr:rowOff>
    </xdr:from>
    <xdr:ext cx="469744" cy="259045"/>
    <xdr:sp macro="" textlink="">
      <xdr:nvSpPr>
        <xdr:cNvPr id="797" name="テキスト ボックス 796"/>
        <xdr:cNvSpPr txBox="1"/>
      </xdr:nvSpPr>
      <xdr:spPr>
        <a:xfrm>
          <a:off x="20199427" y="1008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76395</xdr:rowOff>
    </xdr:from>
    <xdr:to>
      <xdr:col>28</xdr:col>
      <xdr:colOff>365125</xdr:colOff>
      <xdr:row>59</xdr:row>
      <xdr:rowOff>6545</xdr:rowOff>
    </xdr:to>
    <xdr:sp macro="" textlink="">
      <xdr:nvSpPr>
        <xdr:cNvPr id="798" name="円/楕円 797"/>
        <xdr:cNvSpPr/>
      </xdr:nvSpPr>
      <xdr:spPr>
        <a:xfrm>
          <a:off x="19494500" y="100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169122</xdr:rowOff>
    </xdr:from>
    <xdr:ext cx="378565" cy="259045"/>
    <xdr:sp macro="" textlink="">
      <xdr:nvSpPr>
        <xdr:cNvPr id="799" name="テキスト ボックス 798"/>
        <xdr:cNvSpPr txBox="1"/>
      </xdr:nvSpPr>
      <xdr:spPr>
        <a:xfrm>
          <a:off x="19356017" y="10113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73675</xdr:rowOff>
    </xdr:from>
    <xdr:to>
      <xdr:col>27</xdr:col>
      <xdr:colOff>161925</xdr:colOff>
      <xdr:row>59</xdr:row>
      <xdr:rowOff>3825</xdr:rowOff>
    </xdr:to>
    <xdr:sp macro="" textlink="">
      <xdr:nvSpPr>
        <xdr:cNvPr id="800" name="円/楕円 799"/>
        <xdr:cNvSpPr/>
      </xdr:nvSpPr>
      <xdr:spPr>
        <a:xfrm>
          <a:off x="18605500" y="10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166402</xdr:rowOff>
    </xdr:from>
    <xdr:ext cx="378565" cy="259045"/>
    <xdr:sp macro="" textlink="">
      <xdr:nvSpPr>
        <xdr:cNvPr id="801" name="テキスト ボックス 800"/>
        <xdr:cNvSpPr txBox="1"/>
      </xdr:nvSpPr>
      <xdr:spPr>
        <a:xfrm>
          <a:off x="18467017" y="1011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29972</xdr:rowOff>
    </xdr:from>
    <xdr:to>
      <xdr:col>32</xdr:col>
      <xdr:colOff>187325</xdr:colOff>
      <xdr:row>76</xdr:row>
      <xdr:rowOff>96343</xdr:rowOff>
    </xdr:to>
    <xdr:cxnSp macro="">
      <xdr:nvCxnSpPr>
        <xdr:cNvPr id="831" name="直線コネクタ 830"/>
        <xdr:cNvCxnSpPr/>
      </xdr:nvCxnSpPr>
      <xdr:spPr>
        <a:xfrm flipV="1">
          <a:off x="21323300" y="13060172"/>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96343</xdr:rowOff>
    </xdr:from>
    <xdr:to>
      <xdr:col>31</xdr:col>
      <xdr:colOff>34925</xdr:colOff>
      <xdr:row>76</xdr:row>
      <xdr:rowOff>111697</xdr:rowOff>
    </xdr:to>
    <xdr:cxnSp macro="">
      <xdr:nvCxnSpPr>
        <xdr:cNvPr id="834" name="直線コネクタ 833"/>
        <xdr:cNvCxnSpPr/>
      </xdr:nvCxnSpPr>
      <xdr:spPr>
        <a:xfrm flipV="1">
          <a:off x="20434300" y="13126543"/>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102363</xdr:rowOff>
    </xdr:from>
    <xdr:to>
      <xdr:col>29</xdr:col>
      <xdr:colOff>517525</xdr:colOff>
      <xdr:row>76</xdr:row>
      <xdr:rowOff>111697</xdr:rowOff>
    </xdr:to>
    <xdr:cxnSp macro="">
      <xdr:nvCxnSpPr>
        <xdr:cNvPr id="837" name="直線コネクタ 836"/>
        <xdr:cNvCxnSpPr/>
      </xdr:nvCxnSpPr>
      <xdr:spPr>
        <a:xfrm>
          <a:off x="19545300" y="13132563"/>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97637</xdr:rowOff>
    </xdr:from>
    <xdr:to>
      <xdr:col>28</xdr:col>
      <xdr:colOff>314325</xdr:colOff>
      <xdr:row>76</xdr:row>
      <xdr:rowOff>102363</xdr:rowOff>
    </xdr:to>
    <xdr:cxnSp macro="">
      <xdr:nvCxnSpPr>
        <xdr:cNvPr id="840" name="直線コネクタ 839"/>
        <xdr:cNvCxnSpPr/>
      </xdr:nvCxnSpPr>
      <xdr:spPr>
        <a:xfrm>
          <a:off x="18656300" y="13127837"/>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150622</xdr:rowOff>
    </xdr:from>
    <xdr:to>
      <xdr:col>32</xdr:col>
      <xdr:colOff>238125</xdr:colOff>
      <xdr:row>76</xdr:row>
      <xdr:rowOff>80772</xdr:rowOff>
    </xdr:to>
    <xdr:sp macro="" textlink="">
      <xdr:nvSpPr>
        <xdr:cNvPr id="850" name="円/楕円 849"/>
        <xdr:cNvSpPr/>
      </xdr:nvSpPr>
      <xdr:spPr>
        <a:xfrm>
          <a:off x="221107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129049</xdr:rowOff>
    </xdr:from>
    <xdr:ext cx="534377" cy="259045"/>
    <xdr:sp macro="" textlink="">
      <xdr:nvSpPr>
        <xdr:cNvPr id="851" name="繰出金該当値テキスト"/>
        <xdr:cNvSpPr txBox="1"/>
      </xdr:nvSpPr>
      <xdr:spPr>
        <a:xfrm>
          <a:off x="22212300" y="129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45543</xdr:rowOff>
    </xdr:from>
    <xdr:to>
      <xdr:col>31</xdr:col>
      <xdr:colOff>85725</xdr:colOff>
      <xdr:row>76</xdr:row>
      <xdr:rowOff>147143</xdr:rowOff>
    </xdr:to>
    <xdr:sp macro="" textlink="">
      <xdr:nvSpPr>
        <xdr:cNvPr id="852" name="円/楕円 851"/>
        <xdr:cNvSpPr/>
      </xdr:nvSpPr>
      <xdr:spPr>
        <a:xfrm>
          <a:off x="21272500" y="13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138270</xdr:rowOff>
    </xdr:from>
    <xdr:ext cx="534377" cy="259045"/>
    <xdr:sp macro="" textlink="">
      <xdr:nvSpPr>
        <xdr:cNvPr id="853" name="テキスト ボックス 852"/>
        <xdr:cNvSpPr txBox="1"/>
      </xdr:nvSpPr>
      <xdr:spPr>
        <a:xfrm>
          <a:off x="21056111" y="131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60897</xdr:rowOff>
    </xdr:from>
    <xdr:to>
      <xdr:col>29</xdr:col>
      <xdr:colOff>568325</xdr:colOff>
      <xdr:row>76</xdr:row>
      <xdr:rowOff>162497</xdr:rowOff>
    </xdr:to>
    <xdr:sp macro="" textlink="">
      <xdr:nvSpPr>
        <xdr:cNvPr id="854" name="円/楕円 853"/>
        <xdr:cNvSpPr/>
      </xdr:nvSpPr>
      <xdr:spPr>
        <a:xfrm>
          <a:off x="20383500" y="130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153624</xdr:rowOff>
    </xdr:from>
    <xdr:ext cx="534377" cy="259045"/>
    <xdr:sp macro="" textlink="">
      <xdr:nvSpPr>
        <xdr:cNvPr id="855" name="テキスト ボックス 854"/>
        <xdr:cNvSpPr txBox="1"/>
      </xdr:nvSpPr>
      <xdr:spPr>
        <a:xfrm>
          <a:off x="20167111" y="131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51563</xdr:rowOff>
    </xdr:from>
    <xdr:to>
      <xdr:col>28</xdr:col>
      <xdr:colOff>365125</xdr:colOff>
      <xdr:row>76</xdr:row>
      <xdr:rowOff>153163</xdr:rowOff>
    </xdr:to>
    <xdr:sp macro="" textlink="">
      <xdr:nvSpPr>
        <xdr:cNvPr id="856" name="円/楕円 855"/>
        <xdr:cNvSpPr/>
      </xdr:nvSpPr>
      <xdr:spPr>
        <a:xfrm>
          <a:off x="19494500" y="130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144290</xdr:rowOff>
    </xdr:from>
    <xdr:ext cx="534377" cy="259045"/>
    <xdr:sp macro="" textlink="">
      <xdr:nvSpPr>
        <xdr:cNvPr id="857" name="テキスト ボックス 856"/>
        <xdr:cNvSpPr txBox="1"/>
      </xdr:nvSpPr>
      <xdr:spPr>
        <a:xfrm>
          <a:off x="19278111" y="131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46837</xdr:rowOff>
    </xdr:from>
    <xdr:to>
      <xdr:col>27</xdr:col>
      <xdr:colOff>161925</xdr:colOff>
      <xdr:row>76</xdr:row>
      <xdr:rowOff>148437</xdr:rowOff>
    </xdr:to>
    <xdr:sp macro="" textlink="">
      <xdr:nvSpPr>
        <xdr:cNvPr id="858" name="円/楕円 857"/>
        <xdr:cNvSpPr/>
      </xdr:nvSpPr>
      <xdr:spPr>
        <a:xfrm>
          <a:off x="18605500" y="13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139564</xdr:rowOff>
    </xdr:from>
    <xdr:ext cx="534377" cy="259045"/>
    <xdr:sp macro="" textlink="">
      <xdr:nvSpPr>
        <xdr:cNvPr id="859" name="テキスト ボックス 858"/>
        <xdr:cNvSpPr txBox="1"/>
      </xdr:nvSpPr>
      <xdr:spPr>
        <a:xfrm>
          <a:off x="18389111" y="131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人件費については、国勢調査の調査員報酬の増などにより、</a:t>
          </a:r>
          <a:r>
            <a:rPr kumimoji="1" lang="en-US" altLang="ja-JP" sz="1300">
              <a:latin typeface="ＭＳ Ｐゴシック"/>
            </a:rPr>
            <a:t>0.9</a:t>
          </a:r>
          <a:r>
            <a:rPr kumimoji="1" lang="ja-JP" altLang="en-US" sz="1300">
              <a:latin typeface="ＭＳ Ｐゴシック"/>
            </a:rPr>
            <a:t>％の増となった。扶助費は、私立等保育所運営費や障害者自立支援給付費の増などにより、</a:t>
          </a:r>
          <a:r>
            <a:rPr kumimoji="1" lang="en-US" altLang="ja-JP" sz="1300">
              <a:latin typeface="ＭＳ Ｐゴシック"/>
            </a:rPr>
            <a:t>3.1</a:t>
          </a:r>
          <a:r>
            <a:rPr kumimoji="1" lang="ja-JP" altLang="en-US" sz="1300">
              <a:latin typeface="ＭＳ Ｐゴシック"/>
            </a:rPr>
            <a:t>％の増となった。公債費では、土地開発公社の解散に伴う貸付金債の繰上償還の減などにより、</a:t>
          </a:r>
          <a:r>
            <a:rPr kumimoji="1" lang="en-US" altLang="ja-JP" sz="1300">
              <a:latin typeface="ＭＳ Ｐゴシック"/>
            </a:rPr>
            <a:t>11.1</a:t>
          </a:r>
          <a:r>
            <a:rPr kumimoji="1" lang="ja-JP" altLang="en-US" sz="1300">
              <a:latin typeface="ＭＳ Ｐゴシック"/>
            </a:rPr>
            <a:t>％の減となった。補助費等では、土地開発公社の解散に伴う代位弁済の減などにより</a:t>
          </a:r>
          <a:r>
            <a:rPr kumimoji="1" lang="en-US" altLang="ja-JP" sz="1300">
              <a:latin typeface="ＭＳ Ｐゴシック"/>
            </a:rPr>
            <a:t>24.4</a:t>
          </a:r>
          <a:r>
            <a:rPr kumimoji="1" lang="ja-JP" altLang="en-US" sz="1300">
              <a:latin typeface="ＭＳ Ｐゴシック"/>
            </a:rPr>
            <a:t>％の減となった。また、普通建設事業費のうち、補助事業費については、西金沢駅周辺整備事業の完了などにより</a:t>
          </a:r>
          <a:r>
            <a:rPr kumimoji="1" lang="en-US" altLang="ja-JP" sz="1300">
              <a:latin typeface="ＭＳ Ｐゴシック"/>
            </a:rPr>
            <a:t>20.3</a:t>
          </a:r>
          <a:r>
            <a:rPr kumimoji="1" lang="ja-JP" altLang="en-US" sz="1300">
              <a:latin typeface="ＭＳ Ｐゴシック"/>
            </a:rPr>
            <a:t>％の減、単独事業費については、本庁舎の耐震化の完了などにより、</a:t>
          </a:r>
          <a:r>
            <a:rPr kumimoji="1" lang="en-US" altLang="ja-JP" sz="1300">
              <a:latin typeface="ＭＳ Ｐゴシック"/>
            </a:rPr>
            <a:t>3.7%</a:t>
          </a:r>
          <a:r>
            <a:rPr kumimoji="1" lang="ja-JP" altLang="en-US" sz="1300">
              <a:latin typeface="ＭＳ Ｐゴシック"/>
            </a:rPr>
            <a:t>の減となった。災害復旧事業費では、公共土木施設災害復旧事業費の減などにより</a:t>
          </a:r>
          <a:r>
            <a:rPr kumimoji="1" lang="en-US" altLang="ja-JP" sz="1300">
              <a:latin typeface="ＭＳ Ｐゴシック"/>
            </a:rPr>
            <a:t>91.0</a:t>
          </a:r>
          <a:r>
            <a:rPr kumimoji="1" lang="ja-JP" altLang="en-US" sz="1300">
              <a:latin typeface="ＭＳ Ｐゴシック"/>
            </a:rPr>
            <a:t>％の減となった。積立金については、財政調整基金積立金や美術工芸大学施設整備積立基金の増などにより</a:t>
          </a:r>
          <a:r>
            <a:rPr kumimoji="1" lang="en-US" altLang="ja-JP" sz="1300">
              <a:latin typeface="ＭＳ Ｐゴシック"/>
            </a:rPr>
            <a:t>59.3</a:t>
          </a:r>
          <a:r>
            <a:rPr kumimoji="1" lang="ja-JP" altLang="en-US" sz="1300">
              <a:latin typeface="ＭＳ Ｐゴシック"/>
            </a:rPr>
            <a:t>％の増となり、投資及び出資金は、ガス事業特別会計への出資金の増などにより</a:t>
          </a:r>
          <a:r>
            <a:rPr kumimoji="1" lang="en-US" altLang="ja-JP" sz="1300">
              <a:latin typeface="ＭＳ Ｐゴシック"/>
            </a:rPr>
            <a:t>4.3</a:t>
          </a:r>
          <a:r>
            <a:rPr kumimoji="1" lang="ja-JP" altLang="en-US" sz="1300">
              <a:latin typeface="ＭＳ Ｐゴシック"/>
            </a:rPr>
            <a:t>％の増となった。また貸付金は、地域総合整備資金貸付金の増などにより</a:t>
          </a:r>
          <a:r>
            <a:rPr kumimoji="1" lang="en-US" altLang="ja-JP" sz="1300">
              <a:latin typeface="ＭＳ Ｐゴシック"/>
            </a:rPr>
            <a:t>32.2</a:t>
          </a:r>
          <a:r>
            <a:rPr kumimoji="1" lang="ja-JP" altLang="en-US" sz="1300">
              <a:latin typeface="ＭＳ Ｐゴシック"/>
            </a:rPr>
            <a:t>％の増となり、繰出金は、国民健康保険事業費特別会計への繰出の増などにより</a:t>
          </a:r>
          <a:r>
            <a:rPr kumimoji="1" lang="en-US" altLang="ja-JP" sz="1300">
              <a:latin typeface="ＭＳ Ｐゴシック"/>
            </a:rPr>
            <a:t>5.7%</a:t>
          </a:r>
          <a:r>
            <a:rPr kumimoji="1" lang="ja-JP" altLang="en-US" sz="1300">
              <a:latin typeface="ＭＳ Ｐゴシック"/>
            </a:rPr>
            <a:t>の増となった。なお、歳出全体では、普通建設事業費や公債費の減などから、</a:t>
          </a:r>
          <a:r>
            <a:rPr kumimoji="1" lang="en-US" altLang="ja-JP" sz="1300">
              <a:latin typeface="ＭＳ Ｐゴシック"/>
            </a:rPr>
            <a:t>4.6</a:t>
          </a:r>
          <a:r>
            <a:rPr kumimoji="1" lang="ja-JP" altLang="en-US" sz="1300">
              <a:latin typeface="ＭＳ Ｐゴシック"/>
            </a:rPr>
            <a:t>％の減となった。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石川県金沢市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454,356
449,662
468.64
173,473,340
170,556,753
2,099,385
101,597,126
225,182,500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139156</xdr:rowOff>
    </xdr:from>
    <xdr:to>
      <xdr:col>6</xdr:col>
      <xdr:colOff>511175</xdr:colOff>
      <xdr:row>34</xdr:row>
      <xdr:rowOff>55880</xdr:rowOff>
    </xdr:to>
    <xdr:cxnSp macro="">
      <xdr:nvCxnSpPr>
        <xdr:cNvPr id="63" name="直線コネクタ 62"/>
        <xdr:cNvCxnSpPr/>
      </xdr:nvCxnSpPr>
      <xdr:spPr>
        <a:xfrm flipV="1">
          <a:off x="3797300" y="579700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55880</xdr:rowOff>
    </xdr:from>
    <xdr:to>
      <xdr:col>5</xdr:col>
      <xdr:colOff>358775</xdr:colOff>
      <xdr:row>34</xdr:row>
      <xdr:rowOff>103777</xdr:rowOff>
    </xdr:to>
    <xdr:cxnSp macro="">
      <xdr:nvCxnSpPr>
        <xdr:cNvPr id="66" name="直線コネクタ 65"/>
        <xdr:cNvCxnSpPr/>
      </xdr:nvCxnSpPr>
      <xdr:spPr>
        <a:xfrm flipV="1">
          <a:off x="2908300" y="5885180"/>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162016</xdr:rowOff>
    </xdr:from>
    <xdr:to>
      <xdr:col>4</xdr:col>
      <xdr:colOff>155575</xdr:colOff>
      <xdr:row>34</xdr:row>
      <xdr:rowOff>103777</xdr:rowOff>
    </xdr:to>
    <xdr:cxnSp macro="">
      <xdr:nvCxnSpPr>
        <xdr:cNvPr id="69" name="直線コネクタ 68"/>
        <xdr:cNvCxnSpPr/>
      </xdr:nvCxnSpPr>
      <xdr:spPr>
        <a:xfrm>
          <a:off x="2019300" y="5819866"/>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127726</xdr:rowOff>
    </xdr:from>
    <xdr:to>
      <xdr:col>2</xdr:col>
      <xdr:colOff>638175</xdr:colOff>
      <xdr:row>33</xdr:row>
      <xdr:rowOff>162016</xdr:rowOff>
    </xdr:to>
    <xdr:cxnSp macro="">
      <xdr:nvCxnSpPr>
        <xdr:cNvPr id="72" name="直線コネクタ 71"/>
        <xdr:cNvCxnSpPr/>
      </xdr:nvCxnSpPr>
      <xdr:spPr>
        <a:xfrm>
          <a:off x="1130300" y="561412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88356</xdr:rowOff>
    </xdr:from>
    <xdr:to>
      <xdr:col>6</xdr:col>
      <xdr:colOff>561975</xdr:colOff>
      <xdr:row>34</xdr:row>
      <xdr:rowOff>18506</xdr:rowOff>
    </xdr:to>
    <xdr:sp macro="" textlink="">
      <xdr:nvSpPr>
        <xdr:cNvPr id="82" name="円/楕円 81"/>
        <xdr:cNvSpPr/>
      </xdr:nvSpPr>
      <xdr:spPr>
        <a:xfrm>
          <a:off x="4584700" y="57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111233</xdr:rowOff>
    </xdr:from>
    <xdr:ext cx="469744" cy="259045"/>
    <xdr:sp macro="" textlink="">
      <xdr:nvSpPr>
        <xdr:cNvPr id="83" name="議会費該当値テキスト"/>
        <xdr:cNvSpPr txBox="1"/>
      </xdr:nvSpPr>
      <xdr:spPr>
        <a:xfrm>
          <a:off x="4686300" y="55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5080</xdr:rowOff>
    </xdr:from>
    <xdr:to>
      <xdr:col>5</xdr:col>
      <xdr:colOff>409575</xdr:colOff>
      <xdr:row>34</xdr:row>
      <xdr:rowOff>106680</xdr:rowOff>
    </xdr:to>
    <xdr:sp macro="" textlink="">
      <xdr:nvSpPr>
        <xdr:cNvPr id="84" name="円/楕円 83"/>
        <xdr:cNvSpPr/>
      </xdr:nvSpPr>
      <xdr:spPr>
        <a:xfrm>
          <a:off x="3746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123207</xdr:rowOff>
    </xdr:from>
    <xdr:ext cx="469744" cy="259045"/>
    <xdr:sp macro="" textlink="">
      <xdr:nvSpPr>
        <xdr:cNvPr id="85" name="テキスト ボックス 84"/>
        <xdr:cNvSpPr txBox="1"/>
      </xdr:nvSpPr>
      <xdr:spPr>
        <a:xfrm>
          <a:off x="3562427"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52977</xdr:rowOff>
    </xdr:from>
    <xdr:to>
      <xdr:col>4</xdr:col>
      <xdr:colOff>206375</xdr:colOff>
      <xdr:row>34</xdr:row>
      <xdr:rowOff>154577</xdr:rowOff>
    </xdr:to>
    <xdr:sp macro="" textlink="">
      <xdr:nvSpPr>
        <xdr:cNvPr id="86" name="円/楕円 85"/>
        <xdr:cNvSpPr/>
      </xdr:nvSpPr>
      <xdr:spPr>
        <a:xfrm>
          <a:off x="2857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171104</xdr:rowOff>
    </xdr:from>
    <xdr:ext cx="469744" cy="259045"/>
    <xdr:sp macro="" textlink="">
      <xdr:nvSpPr>
        <xdr:cNvPr id="87" name="テキスト ボックス 86"/>
        <xdr:cNvSpPr txBox="1"/>
      </xdr:nvSpPr>
      <xdr:spPr>
        <a:xfrm>
          <a:off x="2673427"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111216</xdr:rowOff>
    </xdr:from>
    <xdr:to>
      <xdr:col>3</xdr:col>
      <xdr:colOff>3175</xdr:colOff>
      <xdr:row>34</xdr:row>
      <xdr:rowOff>41366</xdr:rowOff>
    </xdr:to>
    <xdr:sp macro="" textlink="">
      <xdr:nvSpPr>
        <xdr:cNvPr id="88" name="円/楕円 87"/>
        <xdr:cNvSpPr/>
      </xdr:nvSpPr>
      <xdr:spPr>
        <a:xfrm>
          <a:off x="1968500" y="57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57893</xdr:rowOff>
    </xdr:from>
    <xdr:ext cx="469744" cy="259045"/>
    <xdr:sp macro="" textlink="">
      <xdr:nvSpPr>
        <xdr:cNvPr id="89" name="テキスト ボックス 88"/>
        <xdr:cNvSpPr txBox="1"/>
      </xdr:nvSpPr>
      <xdr:spPr>
        <a:xfrm>
          <a:off x="1784427" y="554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76926</xdr:rowOff>
    </xdr:from>
    <xdr:to>
      <xdr:col>1</xdr:col>
      <xdr:colOff>485775</xdr:colOff>
      <xdr:row>33</xdr:row>
      <xdr:rowOff>7076</xdr:rowOff>
    </xdr:to>
    <xdr:sp macro="" textlink="">
      <xdr:nvSpPr>
        <xdr:cNvPr id="90" name="円/楕円 89"/>
        <xdr:cNvSpPr/>
      </xdr:nvSpPr>
      <xdr:spPr>
        <a:xfrm>
          <a:off x="1079500" y="55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23603</xdr:rowOff>
    </xdr:from>
    <xdr:ext cx="469744" cy="259045"/>
    <xdr:sp macro="" textlink="">
      <xdr:nvSpPr>
        <xdr:cNvPr id="91" name="テキスト ボックス 90"/>
        <xdr:cNvSpPr txBox="1"/>
      </xdr:nvSpPr>
      <xdr:spPr>
        <a:xfrm>
          <a:off x="895427" y="53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43139</xdr:rowOff>
    </xdr:from>
    <xdr:to>
      <xdr:col>6</xdr:col>
      <xdr:colOff>511175</xdr:colOff>
      <xdr:row>57</xdr:row>
      <xdr:rowOff>150604</xdr:rowOff>
    </xdr:to>
    <xdr:cxnSp macro="">
      <xdr:nvCxnSpPr>
        <xdr:cNvPr id="119" name="直線コネクタ 118"/>
        <xdr:cNvCxnSpPr/>
      </xdr:nvCxnSpPr>
      <xdr:spPr>
        <a:xfrm>
          <a:off x="3797300" y="9644339"/>
          <a:ext cx="838200" cy="27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43139</xdr:rowOff>
    </xdr:from>
    <xdr:to>
      <xdr:col>5</xdr:col>
      <xdr:colOff>358775</xdr:colOff>
      <xdr:row>57</xdr:row>
      <xdr:rowOff>93797</xdr:rowOff>
    </xdr:to>
    <xdr:cxnSp macro="">
      <xdr:nvCxnSpPr>
        <xdr:cNvPr id="122" name="直線コネクタ 121"/>
        <xdr:cNvCxnSpPr/>
      </xdr:nvCxnSpPr>
      <xdr:spPr>
        <a:xfrm flipV="1">
          <a:off x="2908300" y="9644339"/>
          <a:ext cx="889000" cy="2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93797</xdr:rowOff>
    </xdr:from>
    <xdr:to>
      <xdr:col>4</xdr:col>
      <xdr:colOff>155575</xdr:colOff>
      <xdr:row>58</xdr:row>
      <xdr:rowOff>22428</xdr:rowOff>
    </xdr:to>
    <xdr:cxnSp macro="">
      <xdr:nvCxnSpPr>
        <xdr:cNvPr id="125" name="直線コネクタ 124"/>
        <xdr:cNvCxnSpPr/>
      </xdr:nvCxnSpPr>
      <xdr:spPr>
        <a:xfrm flipV="1">
          <a:off x="2019300" y="9866447"/>
          <a:ext cx="889000" cy="10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22428</xdr:rowOff>
    </xdr:from>
    <xdr:to>
      <xdr:col>2</xdr:col>
      <xdr:colOff>638175</xdr:colOff>
      <xdr:row>58</xdr:row>
      <xdr:rowOff>22931</xdr:rowOff>
    </xdr:to>
    <xdr:cxnSp macro="">
      <xdr:nvCxnSpPr>
        <xdr:cNvPr id="128" name="直線コネクタ 127"/>
        <xdr:cNvCxnSpPr/>
      </xdr:nvCxnSpPr>
      <xdr:spPr>
        <a:xfrm flipV="1">
          <a:off x="1130300" y="996652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99804</xdr:rowOff>
    </xdr:from>
    <xdr:to>
      <xdr:col>6</xdr:col>
      <xdr:colOff>561975</xdr:colOff>
      <xdr:row>58</xdr:row>
      <xdr:rowOff>29954</xdr:rowOff>
    </xdr:to>
    <xdr:sp macro="" textlink="">
      <xdr:nvSpPr>
        <xdr:cNvPr id="138" name="円/楕円 137"/>
        <xdr:cNvSpPr/>
      </xdr:nvSpPr>
      <xdr:spPr>
        <a:xfrm>
          <a:off x="4584700" y="98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14731</xdr:rowOff>
    </xdr:from>
    <xdr:ext cx="534377" cy="259045"/>
    <xdr:sp macro="" textlink="">
      <xdr:nvSpPr>
        <xdr:cNvPr id="139" name="総務費該当値テキスト"/>
        <xdr:cNvSpPr txBox="1"/>
      </xdr:nvSpPr>
      <xdr:spPr>
        <a:xfrm>
          <a:off x="4686300" y="97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163789</xdr:rowOff>
    </xdr:from>
    <xdr:to>
      <xdr:col>5</xdr:col>
      <xdr:colOff>409575</xdr:colOff>
      <xdr:row>56</xdr:row>
      <xdr:rowOff>93939</xdr:rowOff>
    </xdr:to>
    <xdr:sp macro="" textlink="">
      <xdr:nvSpPr>
        <xdr:cNvPr id="140" name="円/楕円 139"/>
        <xdr:cNvSpPr/>
      </xdr:nvSpPr>
      <xdr:spPr>
        <a:xfrm>
          <a:off x="3746500" y="9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110466</xdr:rowOff>
    </xdr:from>
    <xdr:ext cx="534377" cy="259045"/>
    <xdr:sp macro="" textlink="">
      <xdr:nvSpPr>
        <xdr:cNvPr id="141" name="テキスト ボックス 140"/>
        <xdr:cNvSpPr txBox="1"/>
      </xdr:nvSpPr>
      <xdr:spPr>
        <a:xfrm>
          <a:off x="3530111" y="93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42997</xdr:rowOff>
    </xdr:from>
    <xdr:to>
      <xdr:col>4</xdr:col>
      <xdr:colOff>206375</xdr:colOff>
      <xdr:row>57</xdr:row>
      <xdr:rowOff>144597</xdr:rowOff>
    </xdr:to>
    <xdr:sp macro="" textlink="">
      <xdr:nvSpPr>
        <xdr:cNvPr id="142" name="円/楕円 141"/>
        <xdr:cNvSpPr/>
      </xdr:nvSpPr>
      <xdr:spPr>
        <a:xfrm>
          <a:off x="2857500" y="98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135724</xdr:rowOff>
    </xdr:from>
    <xdr:ext cx="534377" cy="259045"/>
    <xdr:sp macro="" textlink="">
      <xdr:nvSpPr>
        <xdr:cNvPr id="143" name="テキスト ボックス 142"/>
        <xdr:cNvSpPr txBox="1"/>
      </xdr:nvSpPr>
      <xdr:spPr>
        <a:xfrm>
          <a:off x="2641111" y="99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143078</xdr:rowOff>
    </xdr:from>
    <xdr:to>
      <xdr:col>3</xdr:col>
      <xdr:colOff>3175</xdr:colOff>
      <xdr:row>58</xdr:row>
      <xdr:rowOff>73228</xdr:rowOff>
    </xdr:to>
    <xdr:sp macro="" textlink="">
      <xdr:nvSpPr>
        <xdr:cNvPr id="144" name="円/楕円 143"/>
        <xdr:cNvSpPr/>
      </xdr:nvSpPr>
      <xdr:spPr>
        <a:xfrm>
          <a:off x="1968500" y="9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64355</xdr:rowOff>
    </xdr:from>
    <xdr:ext cx="534377" cy="259045"/>
    <xdr:sp macro="" textlink="">
      <xdr:nvSpPr>
        <xdr:cNvPr id="145" name="テキスト ボックス 144"/>
        <xdr:cNvSpPr txBox="1"/>
      </xdr:nvSpPr>
      <xdr:spPr>
        <a:xfrm>
          <a:off x="1752111" y="100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143581</xdr:rowOff>
    </xdr:from>
    <xdr:to>
      <xdr:col>1</xdr:col>
      <xdr:colOff>485775</xdr:colOff>
      <xdr:row>58</xdr:row>
      <xdr:rowOff>73731</xdr:rowOff>
    </xdr:to>
    <xdr:sp macro="" textlink="">
      <xdr:nvSpPr>
        <xdr:cNvPr id="146" name="円/楕円 145"/>
        <xdr:cNvSpPr/>
      </xdr:nvSpPr>
      <xdr:spPr>
        <a:xfrm>
          <a:off x="1079500" y="99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64858</xdr:rowOff>
    </xdr:from>
    <xdr:ext cx="534377" cy="259045"/>
    <xdr:sp macro="" textlink="">
      <xdr:nvSpPr>
        <xdr:cNvPr id="147" name="テキスト ボックス 146"/>
        <xdr:cNvSpPr txBox="1"/>
      </xdr:nvSpPr>
      <xdr:spPr>
        <a:xfrm>
          <a:off x="863111" y="100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95253</xdr:rowOff>
    </xdr:from>
    <xdr:to>
      <xdr:col>6</xdr:col>
      <xdr:colOff>511175</xdr:colOff>
      <xdr:row>76</xdr:row>
      <xdr:rowOff>107336</xdr:rowOff>
    </xdr:to>
    <xdr:cxnSp macro="">
      <xdr:nvCxnSpPr>
        <xdr:cNvPr id="179" name="直線コネクタ 178"/>
        <xdr:cNvCxnSpPr/>
      </xdr:nvCxnSpPr>
      <xdr:spPr>
        <a:xfrm flipV="1">
          <a:off x="3797300" y="1312545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107336</xdr:rowOff>
    </xdr:from>
    <xdr:to>
      <xdr:col>5</xdr:col>
      <xdr:colOff>358775</xdr:colOff>
      <xdr:row>76</xdr:row>
      <xdr:rowOff>165444</xdr:rowOff>
    </xdr:to>
    <xdr:cxnSp macro="">
      <xdr:nvCxnSpPr>
        <xdr:cNvPr id="182" name="直線コネクタ 181"/>
        <xdr:cNvCxnSpPr/>
      </xdr:nvCxnSpPr>
      <xdr:spPr>
        <a:xfrm flipV="1">
          <a:off x="2908300" y="13137536"/>
          <a:ext cx="8890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165444</xdr:rowOff>
    </xdr:from>
    <xdr:to>
      <xdr:col>4</xdr:col>
      <xdr:colOff>155575</xdr:colOff>
      <xdr:row>77</xdr:row>
      <xdr:rowOff>17529</xdr:rowOff>
    </xdr:to>
    <xdr:cxnSp macro="">
      <xdr:nvCxnSpPr>
        <xdr:cNvPr id="185" name="直線コネクタ 184"/>
        <xdr:cNvCxnSpPr/>
      </xdr:nvCxnSpPr>
      <xdr:spPr>
        <a:xfrm flipV="1">
          <a:off x="2019300" y="13195644"/>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163584</xdr:rowOff>
    </xdr:from>
    <xdr:to>
      <xdr:col>2</xdr:col>
      <xdr:colOff>638175</xdr:colOff>
      <xdr:row>77</xdr:row>
      <xdr:rowOff>17529</xdr:rowOff>
    </xdr:to>
    <xdr:cxnSp macro="">
      <xdr:nvCxnSpPr>
        <xdr:cNvPr id="188" name="直線コネクタ 187"/>
        <xdr:cNvCxnSpPr/>
      </xdr:nvCxnSpPr>
      <xdr:spPr>
        <a:xfrm>
          <a:off x="1130300" y="13193784"/>
          <a:ext cx="889000" cy="2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44453</xdr:rowOff>
    </xdr:from>
    <xdr:to>
      <xdr:col>6</xdr:col>
      <xdr:colOff>561975</xdr:colOff>
      <xdr:row>76</xdr:row>
      <xdr:rowOff>146053</xdr:rowOff>
    </xdr:to>
    <xdr:sp macro="" textlink="">
      <xdr:nvSpPr>
        <xdr:cNvPr id="198" name="円/楕円 197"/>
        <xdr:cNvSpPr/>
      </xdr:nvSpPr>
      <xdr:spPr>
        <a:xfrm>
          <a:off x="4584700" y="130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22880</xdr:rowOff>
    </xdr:from>
    <xdr:ext cx="599010" cy="259045"/>
    <xdr:sp macro="" textlink="">
      <xdr:nvSpPr>
        <xdr:cNvPr id="199" name="民生費該当値テキスト"/>
        <xdr:cNvSpPr txBox="1"/>
      </xdr:nvSpPr>
      <xdr:spPr>
        <a:xfrm>
          <a:off x="4686300" y="1305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56536</xdr:rowOff>
    </xdr:from>
    <xdr:to>
      <xdr:col>5</xdr:col>
      <xdr:colOff>409575</xdr:colOff>
      <xdr:row>76</xdr:row>
      <xdr:rowOff>158136</xdr:rowOff>
    </xdr:to>
    <xdr:sp macro="" textlink="">
      <xdr:nvSpPr>
        <xdr:cNvPr id="200" name="円/楕円 199"/>
        <xdr:cNvSpPr/>
      </xdr:nvSpPr>
      <xdr:spPr>
        <a:xfrm>
          <a:off x="3746500" y="130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149263</xdr:rowOff>
    </xdr:from>
    <xdr:ext cx="599010" cy="259045"/>
    <xdr:sp macro="" textlink="">
      <xdr:nvSpPr>
        <xdr:cNvPr id="201" name="テキスト ボックス 200"/>
        <xdr:cNvSpPr txBox="1"/>
      </xdr:nvSpPr>
      <xdr:spPr>
        <a:xfrm>
          <a:off x="3497794" y="1317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114644</xdr:rowOff>
    </xdr:from>
    <xdr:to>
      <xdr:col>4</xdr:col>
      <xdr:colOff>206375</xdr:colOff>
      <xdr:row>77</xdr:row>
      <xdr:rowOff>44794</xdr:rowOff>
    </xdr:to>
    <xdr:sp macro="" textlink="">
      <xdr:nvSpPr>
        <xdr:cNvPr id="202" name="円/楕円 201"/>
        <xdr:cNvSpPr/>
      </xdr:nvSpPr>
      <xdr:spPr>
        <a:xfrm>
          <a:off x="2857500" y="131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35921</xdr:rowOff>
    </xdr:from>
    <xdr:ext cx="599010" cy="259045"/>
    <xdr:sp macro="" textlink="">
      <xdr:nvSpPr>
        <xdr:cNvPr id="203" name="テキスト ボックス 202"/>
        <xdr:cNvSpPr txBox="1"/>
      </xdr:nvSpPr>
      <xdr:spPr>
        <a:xfrm>
          <a:off x="2608794" y="1323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138179</xdr:rowOff>
    </xdr:from>
    <xdr:to>
      <xdr:col>3</xdr:col>
      <xdr:colOff>3175</xdr:colOff>
      <xdr:row>77</xdr:row>
      <xdr:rowOff>68329</xdr:rowOff>
    </xdr:to>
    <xdr:sp macro="" textlink="">
      <xdr:nvSpPr>
        <xdr:cNvPr id="204" name="円/楕円 203"/>
        <xdr:cNvSpPr/>
      </xdr:nvSpPr>
      <xdr:spPr>
        <a:xfrm>
          <a:off x="1968500" y="131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59456</xdr:rowOff>
    </xdr:from>
    <xdr:ext cx="599010" cy="259045"/>
    <xdr:sp macro="" textlink="">
      <xdr:nvSpPr>
        <xdr:cNvPr id="205" name="テキスト ボックス 204"/>
        <xdr:cNvSpPr txBox="1"/>
      </xdr:nvSpPr>
      <xdr:spPr>
        <a:xfrm>
          <a:off x="1719794"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128,973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112784</xdr:rowOff>
    </xdr:from>
    <xdr:to>
      <xdr:col>1</xdr:col>
      <xdr:colOff>485775</xdr:colOff>
      <xdr:row>77</xdr:row>
      <xdr:rowOff>42934</xdr:rowOff>
    </xdr:to>
    <xdr:sp macro="" textlink="">
      <xdr:nvSpPr>
        <xdr:cNvPr id="206" name="円/楕円 205"/>
        <xdr:cNvSpPr/>
      </xdr:nvSpPr>
      <xdr:spPr>
        <a:xfrm>
          <a:off x="1079500" y="131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34061</xdr:rowOff>
    </xdr:from>
    <xdr:ext cx="599010" cy="259045"/>
    <xdr:sp macro="" textlink="">
      <xdr:nvSpPr>
        <xdr:cNvPr id="207" name="テキスト ボックス 206"/>
        <xdr:cNvSpPr txBox="1"/>
      </xdr:nvSpPr>
      <xdr:spPr>
        <a:xfrm>
          <a:off x="830794" y="132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48316</xdr:rowOff>
    </xdr:from>
    <xdr:to>
      <xdr:col>6</xdr:col>
      <xdr:colOff>511175</xdr:colOff>
      <xdr:row>98</xdr:row>
      <xdr:rowOff>62015</xdr:rowOff>
    </xdr:to>
    <xdr:cxnSp macro="">
      <xdr:nvCxnSpPr>
        <xdr:cNvPr id="237" name="直線コネクタ 236"/>
        <xdr:cNvCxnSpPr/>
      </xdr:nvCxnSpPr>
      <xdr:spPr>
        <a:xfrm>
          <a:off x="3797300" y="16850416"/>
          <a:ext cx="8382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48316</xdr:rowOff>
    </xdr:from>
    <xdr:to>
      <xdr:col>5</xdr:col>
      <xdr:colOff>358775</xdr:colOff>
      <xdr:row>98</xdr:row>
      <xdr:rowOff>98513</xdr:rowOff>
    </xdr:to>
    <xdr:cxnSp macro="">
      <xdr:nvCxnSpPr>
        <xdr:cNvPr id="240" name="直線コネクタ 239"/>
        <xdr:cNvCxnSpPr/>
      </xdr:nvCxnSpPr>
      <xdr:spPr>
        <a:xfrm flipV="1">
          <a:off x="2908300" y="16850416"/>
          <a:ext cx="889000" cy="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98513</xdr:rowOff>
    </xdr:from>
    <xdr:to>
      <xdr:col>4</xdr:col>
      <xdr:colOff>155575</xdr:colOff>
      <xdr:row>98</xdr:row>
      <xdr:rowOff>101428</xdr:rowOff>
    </xdr:to>
    <xdr:cxnSp macro="">
      <xdr:nvCxnSpPr>
        <xdr:cNvPr id="243" name="直線コネクタ 242"/>
        <xdr:cNvCxnSpPr/>
      </xdr:nvCxnSpPr>
      <xdr:spPr>
        <a:xfrm flipV="1">
          <a:off x="2019300" y="16900613"/>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151912</xdr:rowOff>
    </xdr:from>
    <xdr:to>
      <xdr:col>2</xdr:col>
      <xdr:colOff>638175</xdr:colOff>
      <xdr:row>98</xdr:row>
      <xdr:rowOff>101428</xdr:rowOff>
    </xdr:to>
    <xdr:cxnSp macro="">
      <xdr:nvCxnSpPr>
        <xdr:cNvPr id="246" name="直線コネクタ 245"/>
        <xdr:cNvCxnSpPr/>
      </xdr:nvCxnSpPr>
      <xdr:spPr>
        <a:xfrm>
          <a:off x="1130300" y="16611112"/>
          <a:ext cx="889000" cy="29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11215</xdr:rowOff>
    </xdr:from>
    <xdr:to>
      <xdr:col>6</xdr:col>
      <xdr:colOff>561975</xdr:colOff>
      <xdr:row>98</xdr:row>
      <xdr:rowOff>112815</xdr:rowOff>
    </xdr:to>
    <xdr:sp macro="" textlink="">
      <xdr:nvSpPr>
        <xdr:cNvPr id="256" name="円/楕円 255"/>
        <xdr:cNvSpPr/>
      </xdr:nvSpPr>
      <xdr:spPr>
        <a:xfrm>
          <a:off x="4584700" y="168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97592</xdr:rowOff>
    </xdr:from>
    <xdr:ext cx="534377" cy="259045"/>
    <xdr:sp macro="" textlink="">
      <xdr:nvSpPr>
        <xdr:cNvPr id="257" name="衛生費該当値テキスト"/>
        <xdr:cNvSpPr txBox="1"/>
      </xdr:nvSpPr>
      <xdr:spPr>
        <a:xfrm>
          <a:off x="4686300" y="167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168966</xdr:rowOff>
    </xdr:from>
    <xdr:to>
      <xdr:col>5</xdr:col>
      <xdr:colOff>409575</xdr:colOff>
      <xdr:row>98</xdr:row>
      <xdr:rowOff>99116</xdr:rowOff>
    </xdr:to>
    <xdr:sp macro="" textlink="">
      <xdr:nvSpPr>
        <xdr:cNvPr id="258" name="円/楕円 257"/>
        <xdr:cNvSpPr/>
      </xdr:nvSpPr>
      <xdr:spPr>
        <a:xfrm>
          <a:off x="3746500" y="167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90243</xdr:rowOff>
    </xdr:from>
    <xdr:ext cx="534377" cy="259045"/>
    <xdr:sp macro="" textlink="">
      <xdr:nvSpPr>
        <xdr:cNvPr id="259" name="テキスト ボックス 258"/>
        <xdr:cNvSpPr txBox="1"/>
      </xdr:nvSpPr>
      <xdr:spPr>
        <a:xfrm>
          <a:off x="3530111" y="168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47713</xdr:rowOff>
    </xdr:from>
    <xdr:to>
      <xdr:col>4</xdr:col>
      <xdr:colOff>206375</xdr:colOff>
      <xdr:row>98</xdr:row>
      <xdr:rowOff>149313</xdr:rowOff>
    </xdr:to>
    <xdr:sp macro="" textlink="">
      <xdr:nvSpPr>
        <xdr:cNvPr id="260" name="円/楕円 259"/>
        <xdr:cNvSpPr/>
      </xdr:nvSpPr>
      <xdr:spPr>
        <a:xfrm>
          <a:off x="2857500" y="168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140440</xdr:rowOff>
    </xdr:from>
    <xdr:ext cx="534377" cy="259045"/>
    <xdr:sp macro="" textlink="">
      <xdr:nvSpPr>
        <xdr:cNvPr id="261" name="テキスト ボックス 260"/>
        <xdr:cNvSpPr txBox="1"/>
      </xdr:nvSpPr>
      <xdr:spPr>
        <a:xfrm>
          <a:off x="2641111" y="169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50628</xdr:rowOff>
    </xdr:from>
    <xdr:to>
      <xdr:col>3</xdr:col>
      <xdr:colOff>3175</xdr:colOff>
      <xdr:row>98</xdr:row>
      <xdr:rowOff>152228</xdr:rowOff>
    </xdr:to>
    <xdr:sp macro="" textlink="">
      <xdr:nvSpPr>
        <xdr:cNvPr id="262" name="円/楕円 261"/>
        <xdr:cNvSpPr/>
      </xdr:nvSpPr>
      <xdr:spPr>
        <a:xfrm>
          <a:off x="1968500" y="168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143355</xdr:rowOff>
    </xdr:from>
    <xdr:ext cx="534377" cy="259045"/>
    <xdr:sp macro="" textlink="">
      <xdr:nvSpPr>
        <xdr:cNvPr id="263" name="テキスト ボックス 262"/>
        <xdr:cNvSpPr txBox="1"/>
      </xdr:nvSpPr>
      <xdr:spPr>
        <a:xfrm>
          <a:off x="1752111" y="169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101112</xdr:rowOff>
    </xdr:from>
    <xdr:to>
      <xdr:col>1</xdr:col>
      <xdr:colOff>485775</xdr:colOff>
      <xdr:row>97</xdr:row>
      <xdr:rowOff>31262</xdr:rowOff>
    </xdr:to>
    <xdr:sp macro="" textlink="">
      <xdr:nvSpPr>
        <xdr:cNvPr id="264" name="円/楕円 263"/>
        <xdr:cNvSpPr/>
      </xdr:nvSpPr>
      <xdr:spPr>
        <a:xfrm>
          <a:off x="1079500" y="165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47789</xdr:rowOff>
    </xdr:from>
    <xdr:ext cx="534377" cy="259045"/>
    <xdr:sp macro="" textlink="">
      <xdr:nvSpPr>
        <xdr:cNvPr id="265" name="テキスト ボックス 264"/>
        <xdr:cNvSpPr txBox="1"/>
      </xdr:nvSpPr>
      <xdr:spPr>
        <a:xfrm>
          <a:off x="863111" y="1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28067</xdr:rowOff>
    </xdr:from>
    <xdr:to>
      <xdr:col>15</xdr:col>
      <xdr:colOff>180975</xdr:colOff>
      <xdr:row>36</xdr:row>
      <xdr:rowOff>137414</xdr:rowOff>
    </xdr:to>
    <xdr:cxnSp macro="">
      <xdr:nvCxnSpPr>
        <xdr:cNvPr id="294" name="直線コネクタ 293"/>
        <xdr:cNvCxnSpPr/>
      </xdr:nvCxnSpPr>
      <xdr:spPr>
        <a:xfrm>
          <a:off x="9639300" y="6200267"/>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28067</xdr:rowOff>
    </xdr:from>
    <xdr:to>
      <xdr:col>14</xdr:col>
      <xdr:colOff>28575</xdr:colOff>
      <xdr:row>36</xdr:row>
      <xdr:rowOff>77597</xdr:rowOff>
    </xdr:to>
    <xdr:cxnSp macro="">
      <xdr:nvCxnSpPr>
        <xdr:cNvPr id="297" name="直線コネクタ 296"/>
        <xdr:cNvCxnSpPr/>
      </xdr:nvCxnSpPr>
      <xdr:spPr>
        <a:xfrm flipV="1">
          <a:off x="8750300" y="620026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28829</xdr:rowOff>
    </xdr:from>
    <xdr:to>
      <xdr:col>12</xdr:col>
      <xdr:colOff>511175</xdr:colOff>
      <xdr:row>36</xdr:row>
      <xdr:rowOff>77597</xdr:rowOff>
    </xdr:to>
    <xdr:cxnSp macro="">
      <xdr:nvCxnSpPr>
        <xdr:cNvPr id="300" name="直線コネクタ 299"/>
        <xdr:cNvCxnSpPr/>
      </xdr:nvCxnSpPr>
      <xdr:spPr>
        <a:xfrm>
          <a:off x="7861300" y="6201029"/>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8255</xdr:rowOff>
    </xdr:from>
    <xdr:to>
      <xdr:col>11</xdr:col>
      <xdr:colOff>307975</xdr:colOff>
      <xdr:row>36</xdr:row>
      <xdr:rowOff>28829</xdr:rowOff>
    </xdr:to>
    <xdr:cxnSp macro="">
      <xdr:nvCxnSpPr>
        <xdr:cNvPr id="303" name="直線コネクタ 302"/>
        <xdr:cNvCxnSpPr/>
      </xdr:nvCxnSpPr>
      <xdr:spPr>
        <a:xfrm>
          <a:off x="6972300" y="5837555"/>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86614</xdr:rowOff>
    </xdr:from>
    <xdr:to>
      <xdr:col>15</xdr:col>
      <xdr:colOff>231775</xdr:colOff>
      <xdr:row>37</xdr:row>
      <xdr:rowOff>16764</xdr:rowOff>
    </xdr:to>
    <xdr:sp macro="" textlink="">
      <xdr:nvSpPr>
        <xdr:cNvPr id="313" name="円/楕円 312"/>
        <xdr:cNvSpPr/>
      </xdr:nvSpPr>
      <xdr:spPr>
        <a:xfrm>
          <a:off x="104267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109491</xdr:rowOff>
    </xdr:from>
    <xdr:ext cx="469744" cy="259045"/>
    <xdr:sp macro="" textlink="">
      <xdr:nvSpPr>
        <xdr:cNvPr id="314" name="労働費該当値テキスト"/>
        <xdr:cNvSpPr txBox="1"/>
      </xdr:nvSpPr>
      <xdr:spPr>
        <a:xfrm>
          <a:off x="10528300"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148717</xdr:rowOff>
    </xdr:from>
    <xdr:to>
      <xdr:col>14</xdr:col>
      <xdr:colOff>79375</xdr:colOff>
      <xdr:row>36</xdr:row>
      <xdr:rowOff>78867</xdr:rowOff>
    </xdr:to>
    <xdr:sp macro="" textlink="">
      <xdr:nvSpPr>
        <xdr:cNvPr id="315" name="円/楕円 314"/>
        <xdr:cNvSpPr/>
      </xdr:nvSpPr>
      <xdr:spPr>
        <a:xfrm>
          <a:off x="9588500" y="61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95394</xdr:rowOff>
    </xdr:from>
    <xdr:ext cx="469744" cy="259045"/>
    <xdr:sp macro="" textlink="">
      <xdr:nvSpPr>
        <xdr:cNvPr id="316" name="テキスト ボックス 315"/>
        <xdr:cNvSpPr txBox="1"/>
      </xdr:nvSpPr>
      <xdr:spPr>
        <a:xfrm>
          <a:off x="9404427" y="59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26797</xdr:rowOff>
    </xdr:from>
    <xdr:to>
      <xdr:col>12</xdr:col>
      <xdr:colOff>561975</xdr:colOff>
      <xdr:row>36</xdr:row>
      <xdr:rowOff>128397</xdr:rowOff>
    </xdr:to>
    <xdr:sp macro="" textlink="">
      <xdr:nvSpPr>
        <xdr:cNvPr id="317" name="円/楕円 316"/>
        <xdr:cNvSpPr/>
      </xdr:nvSpPr>
      <xdr:spPr>
        <a:xfrm>
          <a:off x="86995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144924</xdr:rowOff>
    </xdr:from>
    <xdr:ext cx="469744" cy="259045"/>
    <xdr:sp macro="" textlink="">
      <xdr:nvSpPr>
        <xdr:cNvPr id="318" name="テキスト ボックス 317"/>
        <xdr:cNvSpPr txBox="1"/>
      </xdr:nvSpPr>
      <xdr:spPr>
        <a:xfrm>
          <a:off x="8515427"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149479</xdr:rowOff>
    </xdr:from>
    <xdr:to>
      <xdr:col>11</xdr:col>
      <xdr:colOff>358775</xdr:colOff>
      <xdr:row>36</xdr:row>
      <xdr:rowOff>79629</xdr:rowOff>
    </xdr:to>
    <xdr:sp macro="" textlink="">
      <xdr:nvSpPr>
        <xdr:cNvPr id="319" name="円/楕円 318"/>
        <xdr:cNvSpPr/>
      </xdr:nvSpPr>
      <xdr:spPr>
        <a:xfrm>
          <a:off x="7810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96156</xdr:rowOff>
    </xdr:from>
    <xdr:ext cx="469744" cy="259045"/>
    <xdr:sp macro="" textlink="">
      <xdr:nvSpPr>
        <xdr:cNvPr id="320" name="テキスト ボックス 319"/>
        <xdr:cNvSpPr txBox="1"/>
      </xdr:nvSpPr>
      <xdr:spPr>
        <a:xfrm>
          <a:off x="7626427" y="59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128905</xdr:rowOff>
    </xdr:from>
    <xdr:to>
      <xdr:col>10</xdr:col>
      <xdr:colOff>155575</xdr:colOff>
      <xdr:row>34</xdr:row>
      <xdr:rowOff>59055</xdr:rowOff>
    </xdr:to>
    <xdr:sp macro="" textlink="">
      <xdr:nvSpPr>
        <xdr:cNvPr id="321" name="円/楕円 320"/>
        <xdr:cNvSpPr/>
      </xdr:nvSpPr>
      <xdr:spPr>
        <a:xfrm>
          <a:off x="6921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75582</xdr:rowOff>
    </xdr:from>
    <xdr:ext cx="469744" cy="259045"/>
    <xdr:sp macro="" textlink="">
      <xdr:nvSpPr>
        <xdr:cNvPr id="322" name="テキスト ボックス 321"/>
        <xdr:cNvSpPr txBox="1"/>
      </xdr:nvSpPr>
      <xdr:spPr>
        <a:xfrm>
          <a:off x="6737427" y="55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144349</xdr:rowOff>
    </xdr:from>
    <xdr:to>
      <xdr:col>15</xdr:col>
      <xdr:colOff>180975</xdr:colOff>
      <xdr:row>56</xdr:row>
      <xdr:rowOff>154711</xdr:rowOff>
    </xdr:to>
    <xdr:cxnSp macro="">
      <xdr:nvCxnSpPr>
        <xdr:cNvPr id="351" name="直線コネクタ 350"/>
        <xdr:cNvCxnSpPr/>
      </xdr:nvCxnSpPr>
      <xdr:spPr>
        <a:xfrm>
          <a:off x="9639300" y="9745549"/>
          <a:ext cx="8382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144349</xdr:rowOff>
    </xdr:from>
    <xdr:to>
      <xdr:col>14</xdr:col>
      <xdr:colOff>28575</xdr:colOff>
      <xdr:row>56</xdr:row>
      <xdr:rowOff>163703</xdr:rowOff>
    </xdr:to>
    <xdr:cxnSp macro="">
      <xdr:nvCxnSpPr>
        <xdr:cNvPr id="354" name="直線コネクタ 353"/>
        <xdr:cNvCxnSpPr/>
      </xdr:nvCxnSpPr>
      <xdr:spPr>
        <a:xfrm flipV="1">
          <a:off x="8750300" y="9745549"/>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163703</xdr:rowOff>
    </xdr:from>
    <xdr:to>
      <xdr:col>12</xdr:col>
      <xdr:colOff>511175</xdr:colOff>
      <xdr:row>57</xdr:row>
      <xdr:rowOff>12903</xdr:rowOff>
    </xdr:to>
    <xdr:cxnSp macro="">
      <xdr:nvCxnSpPr>
        <xdr:cNvPr id="357" name="直線コネクタ 356"/>
        <xdr:cNvCxnSpPr/>
      </xdr:nvCxnSpPr>
      <xdr:spPr>
        <a:xfrm flipV="1">
          <a:off x="7861300" y="9764903"/>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3607</xdr:rowOff>
    </xdr:from>
    <xdr:to>
      <xdr:col>11</xdr:col>
      <xdr:colOff>307975</xdr:colOff>
      <xdr:row>57</xdr:row>
      <xdr:rowOff>12903</xdr:rowOff>
    </xdr:to>
    <xdr:cxnSp macro="">
      <xdr:nvCxnSpPr>
        <xdr:cNvPr id="360" name="直線コネクタ 359"/>
        <xdr:cNvCxnSpPr/>
      </xdr:nvCxnSpPr>
      <xdr:spPr>
        <a:xfrm>
          <a:off x="6972300" y="9776257"/>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103911</xdr:rowOff>
    </xdr:from>
    <xdr:to>
      <xdr:col>15</xdr:col>
      <xdr:colOff>231775</xdr:colOff>
      <xdr:row>57</xdr:row>
      <xdr:rowOff>34061</xdr:rowOff>
    </xdr:to>
    <xdr:sp macro="" textlink="">
      <xdr:nvSpPr>
        <xdr:cNvPr id="370" name="円/楕円 369"/>
        <xdr:cNvSpPr/>
      </xdr:nvSpPr>
      <xdr:spPr>
        <a:xfrm>
          <a:off x="10426700" y="97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126788</xdr:rowOff>
    </xdr:from>
    <xdr:ext cx="469744" cy="259045"/>
    <xdr:sp macro="" textlink="">
      <xdr:nvSpPr>
        <xdr:cNvPr id="371" name="農林水産業費該当値テキスト"/>
        <xdr:cNvSpPr txBox="1"/>
      </xdr:nvSpPr>
      <xdr:spPr>
        <a:xfrm>
          <a:off x="10528300" y="955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93549</xdr:rowOff>
    </xdr:from>
    <xdr:to>
      <xdr:col>14</xdr:col>
      <xdr:colOff>79375</xdr:colOff>
      <xdr:row>57</xdr:row>
      <xdr:rowOff>23699</xdr:rowOff>
    </xdr:to>
    <xdr:sp macro="" textlink="">
      <xdr:nvSpPr>
        <xdr:cNvPr id="372" name="円/楕円 371"/>
        <xdr:cNvSpPr/>
      </xdr:nvSpPr>
      <xdr:spPr>
        <a:xfrm>
          <a:off x="9588500" y="96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40226</xdr:rowOff>
    </xdr:from>
    <xdr:ext cx="469744" cy="259045"/>
    <xdr:sp macro="" textlink="">
      <xdr:nvSpPr>
        <xdr:cNvPr id="373" name="テキスト ボックス 372"/>
        <xdr:cNvSpPr txBox="1"/>
      </xdr:nvSpPr>
      <xdr:spPr>
        <a:xfrm>
          <a:off x="9404427" y="946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112903</xdr:rowOff>
    </xdr:from>
    <xdr:to>
      <xdr:col>12</xdr:col>
      <xdr:colOff>561975</xdr:colOff>
      <xdr:row>57</xdr:row>
      <xdr:rowOff>43053</xdr:rowOff>
    </xdr:to>
    <xdr:sp macro="" textlink="">
      <xdr:nvSpPr>
        <xdr:cNvPr id="374" name="円/楕円 373"/>
        <xdr:cNvSpPr/>
      </xdr:nvSpPr>
      <xdr:spPr>
        <a:xfrm>
          <a:off x="8699500" y="97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59580</xdr:rowOff>
    </xdr:from>
    <xdr:ext cx="469744" cy="259045"/>
    <xdr:sp macro="" textlink="">
      <xdr:nvSpPr>
        <xdr:cNvPr id="375" name="テキスト ボックス 374"/>
        <xdr:cNvSpPr txBox="1"/>
      </xdr:nvSpPr>
      <xdr:spPr>
        <a:xfrm>
          <a:off x="8515427" y="948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133553</xdr:rowOff>
    </xdr:from>
    <xdr:to>
      <xdr:col>11</xdr:col>
      <xdr:colOff>358775</xdr:colOff>
      <xdr:row>57</xdr:row>
      <xdr:rowOff>63703</xdr:rowOff>
    </xdr:to>
    <xdr:sp macro="" textlink="">
      <xdr:nvSpPr>
        <xdr:cNvPr id="376" name="円/楕円 375"/>
        <xdr:cNvSpPr/>
      </xdr:nvSpPr>
      <xdr:spPr>
        <a:xfrm>
          <a:off x="7810500" y="97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80230</xdr:rowOff>
    </xdr:from>
    <xdr:ext cx="469744" cy="259045"/>
    <xdr:sp macro="" textlink="">
      <xdr:nvSpPr>
        <xdr:cNvPr id="377" name="テキスト ボックス 376"/>
        <xdr:cNvSpPr txBox="1"/>
      </xdr:nvSpPr>
      <xdr:spPr>
        <a:xfrm>
          <a:off x="7626427" y="950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124257</xdr:rowOff>
    </xdr:from>
    <xdr:to>
      <xdr:col>10</xdr:col>
      <xdr:colOff>155575</xdr:colOff>
      <xdr:row>57</xdr:row>
      <xdr:rowOff>54407</xdr:rowOff>
    </xdr:to>
    <xdr:sp macro="" textlink="">
      <xdr:nvSpPr>
        <xdr:cNvPr id="378" name="円/楕円 377"/>
        <xdr:cNvSpPr/>
      </xdr:nvSpPr>
      <xdr:spPr>
        <a:xfrm>
          <a:off x="6921500" y="97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70934</xdr:rowOff>
    </xdr:from>
    <xdr:ext cx="469744" cy="259045"/>
    <xdr:sp macro="" textlink="">
      <xdr:nvSpPr>
        <xdr:cNvPr id="379" name="テキスト ボックス 378"/>
        <xdr:cNvSpPr txBox="1"/>
      </xdr:nvSpPr>
      <xdr:spPr>
        <a:xfrm>
          <a:off x="6737427" y="95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118235</xdr:rowOff>
    </xdr:from>
    <xdr:to>
      <xdr:col>15</xdr:col>
      <xdr:colOff>180975</xdr:colOff>
      <xdr:row>77</xdr:row>
      <xdr:rowOff>139106</xdr:rowOff>
    </xdr:to>
    <xdr:cxnSp macro="">
      <xdr:nvCxnSpPr>
        <xdr:cNvPr id="406" name="直線コネクタ 405"/>
        <xdr:cNvCxnSpPr/>
      </xdr:nvCxnSpPr>
      <xdr:spPr>
        <a:xfrm flipV="1">
          <a:off x="9639300" y="13319885"/>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55392</xdr:rowOff>
    </xdr:from>
    <xdr:to>
      <xdr:col>14</xdr:col>
      <xdr:colOff>28575</xdr:colOff>
      <xdr:row>77</xdr:row>
      <xdr:rowOff>139106</xdr:rowOff>
    </xdr:to>
    <xdr:cxnSp macro="">
      <xdr:nvCxnSpPr>
        <xdr:cNvPr id="409" name="直線コネクタ 408"/>
        <xdr:cNvCxnSpPr/>
      </xdr:nvCxnSpPr>
      <xdr:spPr>
        <a:xfrm>
          <a:off x="8750300" y="13257042"/>
          <a:ext cx="889000" cy="8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55392</xdr:rowOff>
    </xdr:from>
    <xdr:to>
      <xdr:col>12</xdr:col>
      <xdr:colOff>511175</xdr:colOff>
      <xdr:row>77</xdr:row>
      <xdr:rowOff>144684</xdr:rowOff>
    </xdr:to>
    <xdr:cxnSp macro="">
      <xdr:nvCxnSpPr>
        <xdr:cNvPr id="412" name="直線コネクタ 411"/>
        <xdr:cNvCxnSpPr/>
      </xdr:nvCxnSpPr>
      <xdr:spPr>
        <a:xfrm flipV="1">
          <a:off x="7861300" y="13257042"/>
          <a:ext cx="889000" cy="8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108268</xdr:rowOff>
    </xdr:from>
    <xdr:to>
      <xdr:col>11</xdr:col>
      <xdr:colOff>307975</xdr:colOff>
      <xdr:row>77</xdr:row>
      <xdr:rowOff>144684</xdr:rowOff>
    </xdr:to>
    <xdr:cxnSp macro="">
      <xdr:nvCxnSpPr>
        <xdr:cNvPr id="415" name="直線コネクタ 414"/>
        <xdr:cNvCxnSpPr/>
      </xdr:nvCxnSpPr>
      <xdr:spPr>
        <a:xfrm>
          <a:off x="6972300" y="13309918"/>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67435</xdr:rowOff>
    </xdr:from>
    <xdr:to>
      <xdr:col>15</xdr:col>
      <xdr:colOff>231775</xdr:colOff>
      <xdr:row>77</xdr:row>
      <xdr:rowOff>169035</xdr:rowOff>
    </xdr:to>
    <xdr:sp macro="" textlink="">
      <xdr:nvSpPr>
        <xdr:cNvPr id="425" name="円/楕円 424"/>
        <xdr:cNvSpPr/>
      </xdr:nvSpPr>
      <xdr:spPr>
        <a:xfrm>
          <a:off x="10426700" y="13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45862</xdr:rowOff>
    </xdr:from>
    <xdr:ext cx="469744" cy="259045"/>
    <xdr:sp macro="" textlink="">
      <xdr:nvSpPr>
        <xdr:cNvPr id="426" name="商工費該当値テキスト"/>
        <xdr:cNvSpPr txBox="1"/>
      </xdr:nvSpPr>
      <xdr:spPr>
        <a:xfrm>
          <a:off x="10528300" y="13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88306</xdr:rowOff>
    </xdr:from>
    <xdr:to>
      <xdr:col>14</xdr:col>
      <xdr:colOff>79375</xdr:colOff>
      <xdr:row>78</xdr:row>
      <xdr:rowOff>18456</xdr:rowOff>
    </xdr:to>
    <xdr:sp macro="" textlink="">
      <xdr:nvSpPr>
        <xdr:cNvPr id="427" name="円/楕円 426"/>
        <xdr:cNvSpPr/>
      </xdr:nvSpPr>
      <xdr:spPr>
        <a:xfrm>
          <a:off x="9588500" y="132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9583</xdr:rowOff>
    </xdr:from>
    <xdr:ext cx="469744" cy="259045"/>
    <xdr:sp macro="" textlink="">
      <xdr:nvSpPr>
        <xdr:cNvPr id="428" name="テキスト ボックス 427"/>
        <xdr:cNvSpPr txBox="1"/>
      </xdr:nvSpPr>
      <xdr:spPr>
        <a:xfrm>
          <a:off x="9404427" y="133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4592</xdr:rowOff>
    </xdr:from>
    <xdr:to>
      <xdr:col>12</xdr:col>
      <xdr:colOff>561975</xdr:colOff>
      <xdr:row>77</xdr:row>
      <xdr:rowOff>106192</xdr:rowOff>
    </xdr:to>
    <xdr:sp macro="" textlink="">
      <xdr:nvSpPr>
        <xdr:cNvPr id="429" name="円/楕円 428"/>
        <xdr:cNvSpPr/>
      </xdr:nvSpPr>
      <xdr:spPr>
        <a:xfrm>
          <a:off x="8699500" y="1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97319</xdr:rowOff>
    </xdr:from>
    <xdr:ext cx="534377" cy="259045"/>
    <xdr:sp macro="" textlink="">
      <xdr:nvSpPr>
        <xdr:cNvPr id="430" name="テキスト ボックス 429"/>
        <xdr:cNvSpPr txBox="1"/>
      </xdr:nvSpPr>
      <xdr:spPr>
        <a:xfrm>
          <a:off x="8483111" y="132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93884</xdr:rowOff>
    </xdr:from>
    <xdr:to>
      <xdr:col>11</xdr:col>
      <xdr:colOff>358775</xdr:colOff>
      <xdr:row>78</xdr:row>
      <xdr:rowOff>24034</xdr:rowOff>
    </xdr:to>
    <xdr:sp macro="" textlink="">
      <xdr:nvSpPr>
        <xdr:cNvPr id="431" name="円/楕円 430"/>
        <xdr:cNvSpPr/>
      </xdr:nvSpPr>
      <xdr:spPr>
        <a:xfrm>
          <a:off x="7810500" y="132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15161</xdr:rowOff>
    </xdr:from>
    <xdr:ext cx="469744" cy="259045"/>
    <xdr:sp macro="" textlink="">
      <xdr:nvSpPr>
        <xdr:cNvPr id="432" name="テキスト ボックス 431"/>
        <xdr:cNvSpPr txBox="1"/>
      </xdr:nvSpPr>
      <xdr:spPr>
        <a:xfrm>
          <a:off x="7626427" y="1338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57468</xdr:rowOff>
    </xdr:from>
    <xdr:to>
      <xdr:col>10</xdr:col>
      <xdr:colOff>155575</xdr:colOff>
      <xdr:row>77</xdr:row>
      <xdr:rowOff>159068</xdr:rowOff>
    </xdr:to>
    <xdr:sp macro="" textlink="">
      <xdr:nvSpPr>
        <xdr:cNvPr id="433" name="円/楕円 432"/>
        <xdr:cNvSpPr/>
      </xdr:nvSpPr>
      <xdr:spPr>
        <a:xfrm>
          <a:off x="6921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150195</xdr:rowOff>
    </xdr:from>
    <xdr:ext cx="469744" cy="259045"/>
    <xdr:sp macro="" textlink="">
      <xdr:nvSpPr>
        <xdr:cNvPr id="434" name="テキスト ボックス 433"/>
        <xdr:cNvSpPr txBox="1"/>
      </xdr:nvSpPr>
      <xdr:spPr>
        <a:xfrm>
          <a:off x="6737427" y="1335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56637</xdr:rowOff>
    </xdr:from>
    <xdr:to>
      <xdr:col>15</xdr:col>
      <xdr:colOff>180975</xdr:colOff>
      <xdr:row>96</xdr:row>
      <xdr:rowOff>82648</xdr:rowOff>
    </xdr:to>
    <xdr:cxnSp macro="">
      <xdr:nvCxnSpPr>
        <xdr:cNvPr id="466" name="直線コネクタ 465"/>
        <xdr:cNvCxnSpPr/>
      </xdr:nvCxnSpPr>
      <xdr:spPr>
        <a:xfrm>
          <a:off x="9639300" y="16515837"/>
          <a:ext cx="8382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56637</xdr:rowOff>
    </xdr:from>
    <xdr:to>
      <xdr:col>14</xdr:col>
      <xdr:colOff>28575</xdr:colOff>
      <xdr:row>96</xdr:row>
      <xdr:rowOff>122571</xdr:rowOff>
    </xdr:to>
    <xdr:cxnSp macro="">
      <xdr:nvCxnSpPr>
        <xdr:cNvPr id="469" name="直線コネクタ 468"/>
        <xdr:cNvCxnSpPr/>
      </xdr:nvCxnSpPr>
      <xdr:spPr>
        <a:xfrm flipV="1">
          <a:off x="8750300" y="16515837"/>
          <a:ext cx="889000" cy="6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122571</xdr:rowOff>
    </xdr:from>
    <xdr:to>
      <xdr:col>12</xdr:col>
      <xdr:colOff>511175</xdr:colOff>
      <xdr:row>97</xdr:row>
      <xdr:rowOff>41173</xdr:rowOff>
    </xdr:to>
    <xdr:cxnSp macro="">
      <xdr:nvCxnSpPr>
        <xdr:cNvPr id="472" name="直線コネクタ 471"/>
        <xdr:cNvCxnSpPr/>
      </xdr:nvCxnSpPr>
      <xdr:spPr>
        <a:xfrm flipV="1">
          <a:off x="7861300" y="16581771"/>
          <a:ext cx="889000" cy="9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25760</xdr:rowOff>
    </xdr:from>
    <xdr:to>
      <xdr:col>11</xdr:col>
      <xdr:colOff>307975</xdr:colOff>
      <xdr:row>97</xdr:row>
      <xdr:rowOff>41173</xdr:rowOff>
    </xdr:to>
    <xdr:cxnSp macro="">
      <xdr:nvCxnSpPr>
        <xdr:cNvPr id="475" name="直線コネクタ 474"/>
        <xdr:cNvCxnSpPr/>
      </xdr:nvCxnSpPr>
      <xdr:spPr>
        <a:xfrm>
          <a:off x="6972300" y="16656410"/>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31848</xdr:rowOff>
    </xdr:from>
    <xdr:to>
      <xdr:col>15</xdr:col>
      <xdr:colOff>231775</xdr:colOff>
      <xdr:row>96</xdr:row>
      <xdr:rowOff>133448</xdr:rowOff>
    </xdr:to>
    <xdr:sp macro="" textlink="">
      <xdr:nvSpPr>
        <xdr:cNvPr id="485" name="円/楕円 484"/>
        <xdr:cNvSpPr/>
      </xdr:nvSpPr>
      <xdr:spPr>
        <a:xfrm>
          <a:off x="10426700" y="164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54725</xdr:rowOff>
    </xdr:from>
    <xdr:ext cx="534377" cy="259045"/>
    <xdr:sp macro="" textlink="">
      <xdr:nvSpPr>
        <xdr:cNvPr id="486" name="土木費該当値テキスト"/>
        <xdr:cNvSpPr txBox="1"/>
      </xdr:nvSpPr>
      <xdr:spPr>
        <a:xfrm>
          <a:off x="10528300" y="1634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5837</xdr:rowOff>
    </xdr:from>
    <xdr:to>
      <xdr:col>14</xdr:col>
      <xdr:colOff>79375</xdr:colOff>
      <xdr:row>96</xdr:row>
      <xdr:rowOff>107437</xdr:rowOff>
    </xdr:to>
    <xdr:sp macro="" textlink="">
      <xdr:nvSpPr>
        <xdr:cNvPr id="487" name="円/楕円 486"/>
        <xdr:cNvSpPr/>
      </xdr:nvSpPr>
      <xdr:spPr>
        <a:xfrm>
          <a:off x="9588500" y="164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123964</xdr:rowOff>
    </xdr:from>
    <xdr:ext cx="534377" cy="259045"/>
    <xdr:sp macro="" textlink="">
      <xdr:nvSpPr>
        <xdr:cNvPr id="488" name="テキスト ボックス 487"/>
        <xdr:cNvSpPr txBox="1"/>
      </xdr:nvSpPr>
      <xdr:spPr>
        <a:xfrm>
          <a:off x="9372111" y="1624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71771</xdr:rowOff>
    </xdr:from>
    <xdr:to>
      <xdr:col>12</xdr:col>
      <xdr:colOff>561975</xdr:colOff>
      <xdr:row>97</xdr:row>
      <xdr:rowOff>1921</xdr:rowOff>
    </xdr:to>
    <xdr:sp macro="" textlink="">
      <xdr:nvSpPr>
        <xdr:cNvPr id="489" name="円/楕円 488"/>
        <xdr:cNvSpPr/>
      </xdr:nvSpPr>
      <xdr:spPr>
        <a:xfrm>
          <a:off x="8699500" y="165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18448</xdr:rowOff>
    </xdr:from>
    <xdr:ext cx="534377" cy="259045"/>
    <xdr:sp macro="" textlink="">
      <xdr:nvSpPr>
        <xdr:cNvPr id="490" name="テキスト ボックス 489"/>
        <xdr:cNvSpPr txBox="1"/>
      </xdr:nvSpPr>
      <xdr:spPr>
        <a:xfrm>
          <a:off x="8483111" y="1630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161823</xdr:rowOff>
    </xdr:from>
    <xdr:to>
      <xdr:col>11</xdr:col>
      <xdr:colOff>358775</xdr:colOff>
      <xdr:row>97</xdr:row>
      <xdr:rowOff>91973</xdr:rowOff>
    </xdr:to>
    <xdr:sp macro="" textlink="">
      <xdr:nvSpPr>
        <xdr:cNvPr id="491" name="円/楕円 490"/>
        <xdr:cNvSpPr/>
      </xdr:nvSpPr>
      <xdr:spPr>
        <a:xfrm>
          <a:off x="7810500" y="166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108500</xdr:rowOff>
    </xdr:from>
    <xdr:ext cx="534377" cy="259045"/>
    <xdr:sp macro="" textlink="">
      <xdr:nvSpPr>
        <xdr:cNvPr id="492" name="テキスト ボックス 491"/>
        <xdr:cNvSpPr txBox="1"/>
      </xdr:nvSpPr>
      <xdr:spPr>
        <a:xfrm>
          <a:off x="7594111" y="163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146410</xdr:rowOff>
    </xdr:from>
    <xdr:to>
      <xdr:col>10</xdr:col>
      <xdr:colOff>155575</xdr:colOff>
      <xdr:row>97</xdr:row>
      <xdr:rowOff>76560</xdr:rowOff>
    </xdr:to>
    <xdr:sp macro="" textlink="">
      <xdr:nvSpPr>
        <xdr:cNvPr id="493" name="円/楕円 492"/>
        <xdr:cNvSpPr/>
      </xdr:nvSpPr>
      <xdr:spPr>
        <a:xfrm>
          <a:off x="6921500" y="166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67687</xdr:rowOff>
    </xdr:from>
    <xdr:ext cx="534377" cy="259045"/>
    <xdr:sp macro="" textlink="">
      <xdr:nvSpPr>
        <xdr:cNvPr id="494" name="テキスト ボックス 493"/>
        <xdr:cNvSpPr txBox="1"/>
      </xdr:nvSpPr>
      <xdr:spPr>
        <a:xfrm>
          <a:off x="6705111" y="166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41249</xdr:rowOff>
    </xdr:from>
    <xdr:to>
      <xdr:col>23</xdr:col>
      <xdr:colOff>517525</xdr:colOff>
      <xdr:row>36</xdr:row>
      <xdr:rowOff>97790</xdr:rowOff>
    </xdr:to>
    <xdr:cxnSp macro="">
      <xdr:nvCxnSpPr>
        <xdr:cNvPr id="524" name="直線コネクタ 523"/>
        <xdr:cNvCxnSpPr/>
      </xdr:nvCxnSpPr>
      <xdr:spPr>
        <a:xfrm>
          <a:off x="15481300" y="6213449"/>
          <a:ext cx="8382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41249</xdr:rowOff>
    </xdr:from>
    <xdr:to>
      <xdr:col>22</xdr:col>
      <xdr:colOff>365125</xdr:colOff>
      <xdr:row>36</xdr:row>
      <xdr:rowOff>73939</xdr:rowOff>
    </xdr:to>
    <xdr:cxnSp macro="">
      <xdr:nvCxnSpPr>
        <xdr:cNvPr id="527" name="直線コネクタ 526"/>
        <xdr:cNvCxnSpPr/>
      </xdr:nvCxnSpPr>
      <xdr:spPr>
        <a:xfrm flipV="1">
          <a:off x="14592300" y="6213449"/>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128270</xdr:rowOff>
    </xdr:from>
    <xdr:to>
      <xdr:col>21</xdr:col>
      <xdr:colOff>161925</xdr:colOff>
      <xdr:row>36</xdr:row>
      <xdr:rowOff>73939</xdr:rowOff>
    </xdr:to>
    <xdr:cxnSp macro="">
      <xdr:nvCxnSpPr>
        <xdr:cNvPr id="530" name="直線コネクタ 529"/>
        <xdr:cNvCxnSpPr/>
      </xdr:nvCxnSpPr>
      <xdr:spPr>
        <a:xfrm>
          <a:off x="13703300" y="5957570"/>
          <a:ext cx="889000" cy="28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128270</xdr:rowOff>
    </xdr:from>
    <xdr:to>
      <xdr:col>19</xdr:col>
      <xdr:colOff>644525</xdr:colOff>
      <xdr:row>36</xdr:row>
      <xdr:rowOff>113487</xdr:rowOff>
    </xdr:to>
    <xdr:cxnSp macro="">
      <xdr:nvCxnSpPr>
        <xdr:cNvPr id="533" name="直線コネクタ 532"/>
        <xdr:cNvCxnSpPr/>
      </xdr:nvCxnSpPr>
      <xdr:spPr>
        <a:xfrm flipV="1">
          <a:off x="12814300" y="5957570"/>
          <a:ext cx="889000" cy="3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46990</xdr:rowOff>
    </xdr:from>
    <xdr:to>
      <xdr:col>23</xdr:col>
      <xdr:colOff>568325</xdr:colOff>
      <xdr:row>36</xdr:row>
      <xdr:rowOff>148590</xdr:rowOff>
    </xdr:to>
    <xdr:sp macro="" textlink="">
      <xdr:nvSpPr>
        <xdr:cNvPr id="543" name="円/楕円 542"/>
        <xdr:cNvSpPr/>
      </xdr:nvSpPr>
      <xdr:spPr>
        <a:xfrm>
          <a:off x="16268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25417</xdr:rowOff>
    </xdr:from>
    <xdr:ext cx="534377" cy="259045"/>
    <xdr:sp macro="" textlink="">
      <xdr:nvSpPr>
        <xdr:cNvPr id="544" name="消防費該当値テキスト"/>
        <xdr:cNvSpPr txBox="1"/>
      </xdr:nvSpPr>
      <xdr:spPr>
        <a:xfrm>
          <a:off x="16370300" y="61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161899</xdr:rowOff>
    </xdr:from>
    <xdr:to>
      <xdr:col>22</xdr:col>
      <xdr:colOff>415925</xdr:colOff>
      <xdr:row>36</xdr:row>
      <xdr:rowOff>92049</xdr:rowOff>
    </xdr:to>
    <xdr:sp macro="" textlink="">
      <xdr:nvSpPr>
        <xdr:cNvPr id="545" name="円/楕円 544"/>
        <xdr:cNvSpPr/>
      </xdr:nvSpPr>
      <xdr:spPr>
        <a:xfrm>
          <a:off x="15430500" y="6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83176</xdr:rowOff>
    </xdr:from>
    <xdr:ext cx="534377" cy="259045"/>
    <xdr:sp macro="" textlink="">
      <xdr:nvSpPr>
        <xdr:cNvPr id="546" name="テキスト ボックス 545"/>
        <xdr:cNvSpPr txBox="1"/>
      </xdr:nvSpPr>
      <xdr:spPr>
        <a:xfrm>
          <a:off x="15214111" y="62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23139</xdr:rowOff>
    </xdr:from>
    <xdr:to>
      <xdr:col>21</xdr:col>
      <xdr:colOff>212725</xdr:colOff>
      <xdr:row>36</xdr:row>
      <xdr:rowOff>124739</xdr:rowOff>
    </xdr:to>
    <xdr:sp macro="" textlink="">
      <xdr:nvSpPr>
        <xdr:cNvPr id="547" name="円/楕円 546"/>
        <xdr:cNvSpPr/>
      </xdr:nvSpPr>
      <xdr:spPr>
        <a:xfrm>
          <a:off x="14541500" y="61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115866</xdr:rowOff>
    </xdr:from>
    <xdr:ext cx="534377" cy="259045"/>
    <xdr:sp macro="" textlink="">
      <xdr:nvSpPr>
        <xdr:cNvPr id="548" name="テキスト ボックス 547"/>
        <xdr:cNvSpPr txBox="1"/>
      </xdr:nvSpPr>
      <xdr:spPr>
        <a:xfrm>
          <a:off x="14325111" y="62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77470</xdr:rowOff>
    </xdr:from>
    <xdr:to>
      <xdr:col>20</xdr:col>
      <xdr:colOff>9525</xdr:colOff>
      <xdr:row>35</xdr:row>
      <xdr:rowOff>7620</xdr:rowOff>
    </xdr:to>
    <xdr:sp macro="" textlink="">
      <xdr:nvSpPr>
        <xdr:cNvPr id="549" name="円/楕円 548"/>
        <xdr:cNvSpPr/>
      </xdr:nvSpPr>
      <xdr:spPr>
        <a:xfrm>
          <a:off x="13652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24147</xdr:rowOff>
    </xdr:from>
    <xdr:ext cx="534377" cy="259045"/>
    <xdr:sp macro="" textlink="">
      <xdr:nvSpPr>
        <xdr:cNvPr id="550" name="テキスト ボックス 549"/>
        <xdr:cNvSpPr txBox="1"/>
      </xdr:nvSpPr>
      <xdr:spPr>
        <a:xfrm>
          <a:off x="13436111" y="568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62687</xdr:rowOff>
    </xdr:from>
    <xdr:to>
      <xdr:col>18</xdr:col>
      <xdr:colOff>492125</xdr:colOff>
      <xdr:row>36</xdr:row>
      <xdr:rowOff>164287</xdr:rowOff>
    </xdr:to>
    <xdr:sp macro="" textlink="">
      <xdr:nvSpPr>
        <xdr:cNvPr id="551" name="円/楕円 550"/>
        <xdr:cNvSpPr/>
      </xdr:nvSpPr>
      <xdr:spPr>
        <a:xfrm>
          <a:off x="12763500" y="62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155414</xdr:rowOff>
    </xdr:from>
    <xdr:ext cx="534377" cy="259045"/>
    <xdr:sp macro="" textlink="">
      <xdr:nvSpPr>
        <xdr:cNvPr id="552" name="テキスト ボックス 551"/>
        <xdr:cNvSpPr txBox="1"/>
      </xdr:nvSpPr>
      <xdr:spPr>
        <a:xfrm>
          <a:off x="12547111" y="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28666</xdr:rowOff>
    </xdr:from>
    <xdr:to>
      <xdr:col>23</xdr:col>
      <xdr:colOff>517525</xdr:colOff>
      <xdr:row>55</xdr:row>
      <xdr:rowOff>104790</xdr:rowOff>
    </xdr:to>
    <xdr:cxnSp macro="">
      <xdr:nvCxnSpPr>
        <xdr:cNvPr id="584" name="直線コネクタ 583"/>
        <xdr:cNvCxnSpPr/>
      </xdr:nvCxnSpPr>
      <xdr:spPr>
        <a:xfrm flipV="1">
          <a:off x="15481300" y="9458416"/>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104790</xdr:rowOff>
    </xdr:from>
    <xdr:to>
      <xdr:col>22</xdr:col>
      <xdr:colOff>365125</xdr:colOff>
      <xdr:row>56</xdr:row>
      <xdr:rowOff>44145</xdr:rowOff>
    </xdr:to>
    <xdr:cxnSp macro="">
      <xdr:nvCxnSpPr>
        <xdr:cNvPr id="587" name="直線コネクタ 586"/>
        <xdr:cNvCxnSpPr/>
      </xdr:nvCxnSpPr>
      <xdr:spPr>
        <a:xfrm flipV="1">
          <a:off x="14592300" y="9534540"/>
          <a:ext cx="889000" cy="1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138230</xdr:rowOff>
    </xdr:from>
    <xdr:to>
      <xdr:col>21</xdr:col>
      <xdr:colOff>161925</xdr:colOff>
      <xdr:row>56</xdr:row>
      <xdr:rowOff>44145</xdr:rowOff>
    </xdr:to>
    <xdr:cxnSp macro="">
      <xdr:nvCxnSpPr>
        <xdr:cNvPr id="590" name="直線コネクタ 589"/>
        <xdr:cNvCxnSpPr/>
      </xdr:nvCxnSpPr>
      <xdr:spPr>
        <a:xfrm>
          <a:off x="13703300" y="9396530"/>
          <a:ext cx="889000" cy="24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72361</xdr:rowOff>
    </xdr:from>
    <xdr:to>
      <xdr:col>19</xdr:col>
      <xdr:colOff>644525</xdr:colOff>
      <xdr:row>54</xdr:row>
      <xdr:rowOff>138230</xdr:rowOff>
    </xdr:to>
    <xdr:cxnSp macro="">
      <xdr:nvCxnSpPr>
        <xdr:cNvPr id="593" name="直線コネクタ 592"/>
        <xdr:cNvCxnSpPr/>
      </xdr:nvCxnSpPr>
      <xdr:spPr>
        <a:xfrm>
          <a:off x="12814300" y="9330661"/>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149316</xdr:rowOff>
    </xdr:from>
    <xdr:to>
      <xdr:col>23</xdr:col>
      <xdr:colOff>568325</xdr:colOff>
      <xdr:row>55</xdr:row>
      <xdr:rowOff>79466</xdr:rowOff>
    </xdr:to>
    <xdr:sp macro="" textlink="">
      <xdr:nvSpPr>
        <xdr:cNvPr id="603" name="円/楕円 602"/>
        <xdr:cNvSpPr/>
      </xdr:nvSpPr>
      <xdr:spPr>
        <a:xfrm>
          <a:off x="16268700" y="94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743</xdr:rowOff>
    </xdr:from>
    <xdr:ext cx="534377" cy="259045"/>
    <xdr:sp macro="" textlink="">
      <xdr:nvSpPr>
        <xdr:cNvPr id="604" name="教育費該当値テキスト"/>
        <xdr:cNvSpPr txBox="1"/>
      </xdr:nvSpPr>
      <xdr:spPr>
        <a:xfrm>
          <a:off x="16370300" y="925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43,150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53990</xdr:rowOff>
    </xdr:from>
    <xdr:to>
      <xdr:col>22</xdr:col>
      <xdr:colOff>415925</xdr:colOff>
      <xdr:row>55</xdr:row>
      <xdr:rowOff>155590</xdr:rowOff>
    </xdr:to>
    <xdr:sp macro="" textlink="">
      <xdr:nvSpPr>
        <xdr:cNvPr id="605" name="円/楕円 604"/>
        <xdr:cNvSpPr/>
      </xdr:nvSpPr>
      <xdr:spPr>
        <a:xfrm>
          <a:off x="15430500" y="94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146717</xdr:rowOff>
    </xdr:from>
    <xdr:ext cx="534377" cy="259045"/>
    <xdr:sp macro="" textlink="">
      <xdr:nvSpPr>
        <xdr:cNvPr id="606" name="テキスト ボックス 605"/>
        <xdr:cNvSpPr txBox="1"/>
      </xdr:nvSpPr>
      <xdr:spPr>
        <a:xfrm>
          <a:off x="15214111" y="9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164795</xdr:rowOff>
    </xdr:from>
    <xdr:to>
      <xdr:col>21</xdr:col>
      <xdr:colOff>212725</xdr:colOff>
      <xdr:row>56</xdr:row>
      <xdr:rowOff>94945</xdr:rowOff>
    </xdr:to>
    <xdr:sp macro="" textlink="">
      <xdr:nvSpPr>
        <xdr:cNvPr id="607" name="円/楕円 606"/>
        <xdr:cNvSpPr/>
      </xdr:nvSpPr>
      <xdr:spPr>
        <a:xfrm>
          <a:off x="14541500" y="95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86072</xdr:rowOff>
    </xdr:from>
    <xdr:ext cx="534377" cy="259045"/>
    <xdr:sp macro="" textlink="">
      <xdr:nvSpPr>
        <xdr:cNvPr id="608" name="テキスト ボックス 607"/>
        <xdr:cNvSpPr txBox="1"/>
      </xdr:nvSpPr>
      <xdr:spPr>
        <a:xfrm>
          <a:off x="14325111" y="96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87430</xdr:rowOff>
    </xdr:from>
    <xdr:to>
      <xdr:col>20</xdr:col>
      <xdr:colOff>9525</xdr:colOff>
      <xdr:row>55</xdr:row>
      <xdr:rowOff>17580</xdr:rowOff>
    </xdr:to>
    <xdr:sp macro="" textlink="">
      <xdr:nvSpPr>
        <xdr:cNvPr id="609" name="円/楕円 608"/>
        <xdr:cNvSpPr/>
      </xdr:nvSpPr>
      <xdr:spPr>
        <a:xfrm>
          <a:off x="13652500" y="93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34107</xdr:rowOff>
    </xdr:from>
    <xdr:ext cx="534377" cy="259045"/>
    <xdr:sp macro="" textlink="">
      <xdr:nvSpPr>
        <xdr:cNvPr id="610" name="テキスト ボックス 609"/>
        <xdr:cNvSpPr txBox="1"/>
      </xdr:nvSpPr>
      <xdr:spPr>
        <a:xfrm>
          <a:off x="13436111" y="912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21561</xdr:rowOff>
    </xdr:from>
    <xdr:to>
      <xdr:col>18</xdr:col>
      <xdr:colOff>492125</xdr:colOff>
      <xdr:row>54</xdr:row>
      <xdr:rowOff>123161</xdr:rowOff>
    </xdr:to>
    <xdr:sp macro="" textlink="">
      <xdr:nvSpPr>
        <xdr:cNvPr id="611" name="円/楕円 610"/>
        <xdr:cNvSpPr/>
      </xdr:nvSpPr>
      <xdr:spPr>
        <a:xfrm>
          <a:off x="12763500" y="92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139688</xdr:rowOff>
    </xdr:from>
    <xdr:ext cx="534377" cy="259045"/>
    <xdr:sp macro="" textlink="">
      <xdr:nvSpPr>
        <xdr:cNvPr id="612" name="テキスト ボックス 611"/>
        <xdr:cNvSpPr txBox="1"/>
      </xdr:nvSpPr>
      <xdr:spPr>
        <a:xfrm>
          <a:off x="12547111" y="90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39612</xdr:rowOff>
    </xdr:from>
    <xdr:to>
      <xdr:col>23</xdr:col>
      <xdr:colOff>517525</xdr:colOff>
      <xdr:row>79</xdr:row>
      <xdr:rowOff>44031</xdr:rowOff>
    </xdr:to>
    <xdr:cxnSp macro="">
      <xdr:nvCxnSpPr>
        <xdr:cNvPr id="641" name="直線コネクタ 640"/>
        <xdr:cNvCxnSpPr/>
      </xdr:nvCxnSpPr>
      <xdr:spPr>
        <a:xfrm>
          <a:off x="15481300" y="13584162"/>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39612</xdr:rowOff>
    </xdr:from>
    <xdr:to>
      <xdr:col>22</xdr:col>
      <xdr:colOff>365125</xdr:colOff>
      <xdr:row>79</xdr:row>
      <xdr:rowOff>43535</xdr:rowOff>
    </xdr:to>
    <xdr:cxnSp macro="">
      <xdr:nvCxnSpPr>
        <xdr:cNvPr id="644" name="直線コネクタ 643"/>
        <xdr:cNvCxnSpPr/>
      </xdr:nvCxnSpPr>
      <xdr:spPr>
        <a:xfrm flipV="1">
          <a:off x="14592300" y="13584162"/>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43535</xdr:rowOff>
    </xdr:from>
    <xdr:to>
      <xdr:col>21</xdr:col>
      <xdr:colOff>161925</xdr:colOff>
      <xdr:row>79</xdr:row>
      <xdr:rowOff>43993</xdr:rowOff>
    </xdr:to>
    <xdr:cxnSp macro="">
      <xdr:nvCxnSpPr>
        <xdr:cNvPr id="647" name="直線コネクタ 646"/>
        <xdr:cNvCxnSpPr/>
      </xdr:nvCxnSpPr>
      <xdr:spPr>
        <a:xfrm flipV="1">
          <a:off x="13703300" y="135880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42887</xdr:rowOff>
    </xdr:from>
    <xdr:to>
      <xdr:col>19</xdr:col>
      <xdr:colOff>644525</xdr:colOff>
      <xdr:row>79</xdr:row>
      <xdr:rowOff>43993</xdr:rowOff>
    </xdr:to>
    <xdr:cxnSp macro="">
      <xdr:nvCxnSpPr>
        <xdr:cNvPr id="650" name="直線コネクタ 649"/>
        <xdr:cNvCxnSpPr/>
      </xdr:nvCxnSpPr>
      <xdr:spPr>
        <a:xfrm>
          <a:off x="12814300" y="13587437"/>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164681</xdr:rowOff>
    </xdr:from>
    <xdr:to>
      <xdr:col>23</xdr:col>
      <xdr:colOff>568325</xdr:colOff>
      <xdr:row>79</xdr:row>
      <xdr:rowOff>94831</xdr:rowOff>
    </xdr:to>
    <xdr:sp macro="" textlink="">
      <xdr:nvSpPr>
        <xdr:cNvPr id="660" name="円/楕円 659"/>
        <xdr:cNvSpPr/>
      </xdr:nvSpPr>
      <xdr:spPr>
        <a:xfrm>
          <a:off x="162687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13932" cy="259045"/>
    <xdr:sp macro="" textlink="">
      <xdr:nvSpPr>
        <xdr:cNvPr id="661" name="災害復旧費該当値テキスト"/>
        <xdr:cNvSpPr txBox="1"/>
      </xdr:nvSpPr>
      <xdr:spPr>
        <a:xfrm>
          <a:off x="16370300" y="13477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160262</xdr:rowOff>
    </xdr:from>
    <xdr:to>
      <xdr:col>22</xdr:col>
      <xdr:colOff>415925</xdr:colOff>
      <xdr:row>79</xdr:row>
      <xdr:rowOff>90412</xdr:rowOff>
    </xdr:to>
    <xdr:sp macro="" textlink="">
      <xdr:nvSpPr>
        <xdr:cNvPr id="662" name="円/楕円 661"/>
        <xdr:cNvSpPr/>
      </xdr:nvSpPr>
      <xdr:spPr>
        <a:xfrm>
          <a:off x="15430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81539</xdr:rowOff>
    </xdr:from>
    <xdr:ext cx="378565" cy="259045"/>
    <xdr:sp macro="" textlink="">
      <xdr:nvSpPr>
        <xdr:cNvPr id="663" name="テキスト ボックス 662"/>
        <xdr:cNvSpPr txBox="1"/>
      </xdr:nvSpPr>
      <xdr:spPr>
        <a:xfrm>
          <a:off x="15292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164185</xdr:rowOff>
    </xdr:from>
    <xdr:to>
      <xdr:col>21</xdr:col>
      <xdr:colOff>212725</xdr:colOff>
      <xdr:row>79</xdr:row>
      <xdr:rowOff>94335</xdr:rowOff>
    </xdr:to>
    <xdr:sp macro="" textlink="">
      <xdr:nvSpPr>
        <xdr:cNvPr id="664" name="円/楕円 663"/>
        <xdr:cNvSpPr/>
      </xdr:nvSpPr>
      <xdr:spPr>
        <a:xfrm>
          <a:off x="14541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85462</xdr:rowOff>
    </xdr:from>
    <xdr:ext cx="313932" cy="259045"/>
    <xdr:sp macro="" textlink="">
      <xdr:nvSpPr>
        <xdr:cNvPr id="665" name="テキスト ボックス 664"/>
        <xdr:cNvSpPr txBox="1"/>
      </xdr:nvSpPr>
      <xdr:spPr>
        <a:xfrm>
          <a:off x="14435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164643</xdr:rowOff>
    </xdr:from>
    <xdr:to>
      <xdr:col>20</xdr:col>
      <xdr:colOff>9525</xdr:colOff>
      <xdr:row>79</xdr:row>
      <xdr:rowOff>94793</xdr:rowOff>
    </xdr:to>
    <xdr:sp macro="" textlink="">
      <xdr:nvSpPr>
        <xdr:cNvPr id="666" name="円/楕円 665"/>
        <xdr:cNvSpPr/>
      </xdr:nvSpPr>
      <xdr:spPr>
        <a:xfrm>
          <a:off x="13652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85920</xdr:rowOff>
    </xdr:from>
    <xdr:ext cx="313932" cy="259045"/>
    <xdr:sp macro="" textlink="">
      <xdr:nvSpPr>
        <xdr:cNvPr id="667" name="テキスト ボックス 666"/>
        <xdr:cNvSpPr txBox="1"/>
      </xdr:nvSpPr>
      <xdr:spPr>
        <a:xfrm>
          <a:off x="13546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163537</xdr:rowOff>
    </xdr:from>
    <xdr:to>
      <xdr:col>18</xdr:col>
      <xdr:colOff>492125</xdr:colOff>
      <xdr:row>79</xdr:row>
      <xdr:rowOff>93687</xdr:rowOff>
    </xdr:to>
    <xdr:sp macro="" textlink="">
      <xdr:nvSpPr>
        <xdr:cNvPr id="668" name="円/楕円 667"/>
        <xdr:cNvSpPr/>
      </xdr:nvSpPr>
      <xdr:spPr>
        <a:xfrm>
          <a:off x="12763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84814</xdr:rowOff>
    </xdr:from>
    <xdr:ext cx="313932" cy="259045"/>
    <xdr:sp macro="" textlink="">
      <xdr:nvSpPr>
        <xdr:cNvPr id="669" name="テキスト ボックス 668"/>
        <xdr:cNvSpPr txBox="1"/>
      </xdr:nvSpPr>
      <xdr:spPr>
        <a:xfrm>
          <a:off x="12657333" y="13629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111125</xdr:rowOff>
    </xdr:from>
    <xdr:to>
      <xdr:col>23</xdr:col>
      <xdr:colOff>517525</xdr:colOff>
      <xdr:row>93</xdr:row>
      <xdr:rowOff>111948</xdr:rowOff>
    </xdr:to>
    <xdr:cxnSp macro="">
      <xdr:nvCxnSpPr>
        <xdr:cNvPr id="697" name="直線コネクタ 696"/>
        <xdr:cNvCxnSpPr/>
      </xdr:nvCxnSpPr>
      <xdr:spPr>
        <a:xfrm>
          <a:off x="15481300" y="15884525"/>
          <a:ext cx="838200" cy="17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111125</xdr:rowOff>
    </xdr:from>
    <xdr:to>
      <xdr:col>22</xdr:col>
      <xdr:colOff>365125</xdr:colOff>
      <xdr:row>93</xdr:row>
      <xdr:rowOff>102826</xdr:rowOff>
    </xdr:to>
    <xdr:cxnSp macro="">
      <xdr:nvCxnSpPr>
        <xdr:cNvPr id="700" name="直線コネクタ 699"/>
        <xdr:cNvCxnSpPr/>
      </xdr:nvCxnSpPr>
      <xdr:spPr>
        <a:xfrm flipV="1">
          <a:off x="14592300" y="15884525"/>
          <a:ext cx="889000" cy="16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86779</xdr:rowOff>
    </xdr:from>
    <xdr:to>
      <xdr:col>21</xdr:col>
      <xdr:colOff>161925</xdr:colOff>
      <xdr:row>93</xdr:row>
      <xdr:rowOff>102826</xdr:rowOff>
    </xdr:to>
    <xdr:cxnSp macro="">
      <xdr:nvCxnSpPr>
        <xdr:cNvPr id="703" name="直線コネクタ 702"/>
        <xdr:cNvCxnSpPr/>
      </xdr:nvCxnSpPr>
      <xdr:spPr>
        <a:xfrm>
          <a:off x="13703300" y="16031629"/>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73064</xdr:rowOff>
    </xdr:from>
    <xdr:to>
      <xdr:col>19</xdr:col>
      <xdr:colOff>644525</xdr:colOff>
      <xdr:row>93</xdr:row>
      <xdr:rowOff>86779</xdr:rowOff>
    </xdr:to>
    <xdr:cxnSp macro="">
      <xdr:nvCxnSpPr>
        <xdr:cNvPr id="706" name="直線コネクタ 705"/>
        <xdr:cNvCxnSpPr/>
      </xdr:nvCxnSpPr>
      <xdr:spPr>
        <a:xfrm>
          <a:off x="12814300" y="1601791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61148</xdr:rowOff>
    </xdr:from>
    <xdr:to>
      <xdr:col>23</xdr:col>
      <xdr:colOff>568325</xdr:colOff>
      <xdr:row>93</xdr:row>
      <xdr:rowOff>162748</xdr:rowOff>
    </xdr:to>
    <xdr:sp macro="" textlink="">
      <xdr:nvSpPr>
        <xdr:cNvPr id="716" name="円/楕円 715"/>
        <xdr:cNvSpPr/>
      </xdr:nvSpPr>
      <xdr:spPr>
        <a:xfrm>
          <a:off x="16268700" y="160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84025</xdr:rowOff>
    </xdr:from>
    <xdr:ext cx="534377" cy="259045"/>
    <xdr:sp macro="" textlink="">
      <xdr:nvSpPr>
        <xdr:cNvPr id="717" name="公債費該当値テキスト"/>
        <xdr:cNvSpPr txBox="1"/>
      </xdr:nvSpPr>
      <xdr:spPr>
        <a:xfrm>
          <a:off x="16370300" y="1585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60325</xdr:rowOff>
    </xdr:from>
    <xdr:to>
      <xdr:col>22</xdr:col>
      <xdr:colOff>415925</xdr:colOff>
      <xdr:row>92</xdr:row>
      <xdr:rowOff>161925</xdr:rowOff>
    </xdr:to>
    <xdr:sp macro="" textlink="">
      <xdr:nvSpPr>
        <xdr:cNvPr id="718" name="円/楕円 717"/>
        <xdr:cNvSpPr/>
      </xdr:nvSpPr>
      <xdr:spPr>
        <a:xfrm>
          <a:off x="15430500" y="158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7002</xdr:rowOff>
    </xdr:from>
    <xdr:ext cx="534377" cy="259045"/>
    <xdr:sp macro="" textlink="">
      <xdr:nvSpPr>
        <xdr:cNvPr id="719" name="テキスト ボックス 718"/>
        <xdr:cNvSpPr txBox="1"/>
      </xdr:nvSpPr>
      <xdr:spPr>
        <a:xfrm>
          <a:off x="15214111" y="156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52026</xdr:rowOff>
    </xdr:from>
    <xdr:to>
      <xdr:col>21</xdr:col>
      <xdr:colOff>212725</xdr:colOff>
      <xdr:row>93</xdr:row>
      <xdr:rowOff>153626</xdr:rowOff>
    </xdr:to>
    <xdr:sp macro="" textlink="">
      <xdr:nvSpPr>
        <xdr:cNvPr id="720" name="円/楕円 719"/>
        <xdr:cNvSpPr/>
      </xdr:nvSpPr>
      <xdr:spPr>
        <a:xfrm>
          <a:off x="14541500" y="159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170153</xdr:rowOff>
    </xdr:from>
    <xdr:ext cx="534377" cy="259045"/>
    <xdr:sp macro="" textlink="">
      <xdr:nvSpPr>
        <xdr:cNvPr id="721" name="テキスト ボックス 720"/>
        <xdr:cNvSpPr txBox="1"/>
      </xdr:nvSpPr>
      <xdr:spPr>
        <a:xfrm>
          <a:off x="14325111" y="157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35979</xdr:rowOff>
    </xdr:from>
    <xdr:to>
      <xdr:col>20</xdr:col>
      <xdr:colOff>9525</xdr:colOff>
      <xdr:row>93</xdr:row>
      <xdr:rowOff>137579</xdr:rowOff>
    </xdr:to>
    <xdr:sp macro="" textlink="">
      <xdr:nvSpPr>
        <xdr:cNvPr id="722" name="円/楕円 721"/>
        <xdr:cNvSpPr/>
      </xdr:nvSpPr>
      <xdr:spPr>
        <a:xfrm>
          <a:off x="13652500" y="159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154106</xdr:rowOff>
    </xdr:from>
    <xdr:ext cx="534377" cy="259045"/>
    <xdr:sp macro="" textlink="">
      <xdr:nvSpPr>
        <xdr:cNvPr id="723" name="テキスト ボックス 722"/>
        <xdr:cNvSpPr txBox="1"/>
      </xdr:nvSpPr>
      <xdr:spPr>
        <a:xfrm>
          <a:off x="13436111" y="157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22264</xdr:rowOff>
    </xdr:from>
    <xdr:to>
      <xdr:col>18</xdr:col>
      <xdr:colOff>492125</xdr:colOff>
      <xdr:row>93</xdr:row>
      <xdr:rowOff>123864</xdr:rowOff>
    </xdr:to>
    <xdr:sp macro="" textlink="">
      <xdr:nvSpPr>
        <xdr:cNvPr id="724" name="円/楕円 723"/>
        <xdr:cNvSpPr/>
      </xdr:nvSpPr>
      <xdr:spPr>
        <a:xfrm>
          <a:off x="12763500" y="159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140391</xdr:rowOff>
    </xdr:from>
    <xdr:ext cx="534377" cy="259045"/>
    <xdr:sp macro="" textlink="">
      <xdr:nvSpPr>
        <xdr:cNvPr id="725" name="テキスト ボックス 724"/>
        <xdr:cNvSpPr txBox="1"/>
      </xdr:nvSpPr>
      <xdr:spPr>
        <a:xfrm>
          <a:off x="12547111" y="1574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89081</xdr:rowOff>
    </xdr:from>
    <xdr:to>
      <xdr:col>32</xdr:col>
      <xdr:colOff>187325</xdr:colOff>
      <xdr:row>38</xdr:row>
      <xdr:rowOff>165173</xdr:rowOff>
    </xdr:to>
    <xdr:cxnSp macro="">
      <xdr:nvCxnSpPr>
        <xdr:cNvPr id="756" name="直線コネクタ 755"/>
        <xdr:cNvCxnSpPr/>
      </xdr:nvCxnSpPr>
      <xdr:spPr>
        <a:xfrm>
          <a:off x="21323300" y="6604181"/>
          <a:ext cx="8382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45974</xdr:rowOff>
    </xdr:from>
    <xdr:to>
      <xdr:col>31</xdr:col>
      <xdr:colOff>34925</xdr:colOff>
      <xdr:row>38</xdr:row>
      <xdr:rowOff>89081</xdr:rowOff>
    </xdr:to>
    <xdr:cxnSp macro="">
      <xdr:nvCxnSpPr>
        <xdr:cNvPr id="759" name="直線コネクタ 758"/>
        <xdr:cNvCxnSpPr/>
      </xdr:nvCxnSpPr>
      <xdr:spPr>
        <a:xfrm>
          <a:off x="20434300" y="6389624"/>
          <a:ext cx="889000" cy="2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45974</xdr:rowOff>
    </xdr:from>
    <xdr:to>
      <xdr:col>29</xdr:col>
      <xdr:colOff>517525</xdr:colOff>
      <xdr:row>38</xdr:row>
      <xdr:rowOff>11684</xdr:rowOff>
    </xdr:to>
    <xdr:cxnSp macro="">
      <xdr:nvCxnSpPr>
        <xdr:cNvPr id="762" name="直線コネクタ 761"/>
        <xdr:cNvCxnSpPr/>
      </xdr:nvCxnSpPr>
      <xdr:spPr>
        <a:xfrm flipV="1">
          <a:off x="19545300" y="63896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29445</xdr:rowOff>
    </xdr:from>
    <xdr:ext cx="378565" cy="259045"/>
    <xdr:sp macro="" textlink="">
      <xdr:nvSpPr>
        <xdr:cNvPr id="764" name="テキスト ボックス 763"/>
        <xdr:cNvSpPr txBox="1"/>
      </xdr:nvSpPr>
      <xdr:spPr>
        <a:xfrm>
          <a:off x="20245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162234</xdr:rowOff>
    </xdr:from>
    <xdr:to>
      <xdr:col>28</xdr:col>
      <xdr:colOff>314325</xdr:colOff>
      <xdr:row>38</xdr:row>
      <xdr:rowOff>11684</xdr:rowOff>
    </xdr:to>
    <xdr:cxnSp macro="">
      <xdr:nvCxnSpPr>
        <xdr:cNvPr id="765" name="直線コネクタ 764"/>
        <xdr:cNvCxnSpPr/>
      </xdr:nvCxnSpPr>
      <xdr:spPr>
        <a:xfrm>
          <a:off x="18656300" y="6334434"/>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9" name="テキスト ボックス 768"/>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114373</xdr:rowOff>
    </xdr:from>
    <xdr:to>
      <xdr:col>32</xdr:col>
      <xdr:colOff>238125</xdr:colOff>
      <xdr:row>39</xdr:row>
      <xdr:rowOff>44523</xdr:rowOff>
    </xdr:to>
    <xdr:sp macro="" textlink="">
      <xdr:nvSpPr>
        <xdr:cNvPr id="775" name="円/楕円 774"/>
        <xdr:cNvSpPr/>
      </xdr:nvSpPr>
      <xdr:spPr>
        <a:xfrm>
          <a:off x="22110700" y="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67001</xdr:rowOff>
    </xdr:from>
    <xdr:ext cx="378565" cy="259045"/>
    <xdr:sp macro="" textlink="">
      <xdr:nvSpPr>
        <xdr:cNvPr id="776" name="諸支出金該当値テキスト"/>
        <xdr:cNvSpPr txBox="1"/>
      </xdr:nvSpPr>
      <xdr:spPr>
        <a:xfrm>
          <a:off x="22212300" y="658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38281</xdr:rowOff>
    </xdr:from>
    <xdr:to>
      <xdr:col>31</xdr:col>
      <xdr:colOff>85725</xdr:colOff>
      <xdr:row>38</xdr:row>
      <xdr:rowOff>139881</xdr:rowOff>
    </xdr:to>
    <xdr:sp macro="" textlink="">
      <xdr:nvSpPr>
        <xdr:cNvPr id="777" name="円/楕円 776"/>
        <xdr:cNvSpPr/>
      </xdr:nvSpPr>
      <xdr:spPr>
        <a:xfrm>
          <a:off x="21272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131008</xdr:rowOff>
    </xdr:from>
    <xdr:ext cx="378565" cy="259045"/>
    <xdr:sp macro="" textlink="">
      <xdr:nvSpPr>
        <xdr:cNvPr id="778" name="テキスト ボックス 777"/>
        <xdr:cNvSpPr txBox="1"/>
      </xdr:nvSpPr>
      <xdr:spPr>
        <a:xfrm>
          <a:off x="21134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166624</xdr:rowOff>
    </xdr:from>
    <xdr:to>
      <xdr:col>29</xdr:col>
      <xdr:colOff>568325</xdr:colOff>
      <xdr:row>37</xdr:row>
      <xdr:rowOff>96774</xdr:rowOff>
    </xdr:to>
    <xdr:sp macro="" textlink="">
      <xdr:nvSpPr>
        <xdr:cNvPr id="779" name="円/楕円 778"/>
        <xdr:cNvSpPr/>
      </xdr:nvSpPr>
      <xdr:spPr>
        <a:xfrm>
          <a:off x="20383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113301</xdr:rowOff>
    </xdr:from>
    <xdr:ext cx="469744" cy="259045"/>
    <xdr:sp macro="" textlink="">
      <xdr:nvSpPr>
        <xdr:cNvPr id="780" name="テキスト ボックス 779"/>
        <xdr:cNvSpPr txBox="1"/>
      </xdr:nvSpPr>
      <xdr:spPr>
        <a:xfrm>
          <a:off x="20199427" y="61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132334</xdr:rowOff>
    </xdr:from>
    <xdr:to>
      <xdr:col>28</xdr:col>
      <xdr:colOff>365125</xdr:colOff>
      <xdr:row>38</xdr:row>
      <xdr:rowOff>62485</xdr:rowOff>
    </xdr:to>
    <xdr:sp macro="" textlink="">
      <xdr:nvSpPr>
        <xdr:cNvPr id="781" name="円/楕円 780"/>
        <xdr:cNvSpPr/>
      </xdr:nvSpPr>
      <xdr:spPr>
        <a:xfrm>
          <a:off x="19494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53611</xdr:rowOff>
    </xdr:from>
    <xdr:ext cx="378565" cy="259045"/>
    <xdr:sp macro="" textlink="">
      <xdr:nvSpPr>
        <xdr:cNvPr id="782" name="テキスト ボックス 781"/>
        <xdr:cNvSpPr txBox="1"/>
      </xdr:nvSpPr>
      <xdr:spPr>
        <a:xfrm>
          <a:off x="19356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111434</xdr:rowOff>
    </xdr:from>
    <xdr:to>
      <xdr:col>27</xdr:col>
      <xdr:colOff>161925</xdr:colOff>
      <xdr:row>37</xdr:row>
      <xdr:rowOff>41584</xdr:rowOff>
    </xdr:to>
    <xdr:sp macro="" textlink="">
      <xdr:nvSpPr>
        <xdr:cNvPr id="783" name="円/楕円 782"/>
        <xdr:cNvSpPr/>
      </xdr:nvSpPr>
      <xdr:spPr>
        <a:xfrm>
          <a:off x="18605500" y="62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58111</xdr:rowOff>
    </xdr:from>
    <xdr:ext cx="469744" cy="259045"/>
    <xdr:sp macro="" textlink="">
      <xdr:nvSpPr>
        <xdr:cNvPr id="784" name="テキスト ボックス 783"/>
        <xdr:cNvSpPr txBox="1"/>
      </xdr:nvSpPr>
      <xdr:spPr>
        <a:xfrm>
          <a:off x="18421427" y="605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総務費は、本庁舎の耐震化の完了や、土地開発公社の解散に伴う代位弁済の減などにより</a:t>
          </a:r>
          <a:r>
            <a:rPr kumimoji="1" lang="en-US" altLang="ja-JP" sz="1300">
              <a:latin typeface="ＭＳ Ｐゴシック"/>
            </a:rPr>
            <a:t>30.9</a:t>
          </a:r>
          <a:r>
            <a:rPr kumimoji="1" lang="ja-JP" altLang="en-US" sz="1300">
              <a:latin typeface="ＭＳ Ｐゴシック"/>
            </a:rPr>
            <a:t>％の減、労働費は、緊急雇用地域雇用創出費の減などにより</a:t>
          </a:r>
          <a:r>
            <a:rPr kumimoji="1" lang="en-US" altLang="ja-JP" sz="1300">
              <a:latin typeface="ＭＳ Ｐゴシック"/>
            </a:rPr>
            <a:t>20.3%</a:t>
          </a:r>
          <a:r>
            <a:rPr kumimoji="1" lang="ja-JP" altLang="en-US" sz="1300">
              <a:latin typeface="ＭＳ Ｐゴシック"/>
            </a:rPr>
            <a:t>の減となった一方、商工費は、商店街プレミアム商品券事業費の増などにより、</a:t>
          </a:r>
          <a:r>
            <a:rPr kumimoji="1" lang="en-US" altLang="ja-JP" sz="1300">
              <a:latin typeface="ＭＳ Ｐゴシック"/>
            </a:rPr>
            <a:t>12.4</a:t>
          </a:r>
          <a:r>
            <a:rPr kumimoji="1" lang="ja-JP" altLang="en-US" sz="1300">
              <a:latin typeface="ＭＳ Ｐゴシック"/>
            </a:rPr>
            <a:t>％の増となった。消防費は、大桑防災拠点広場整備事業の完了などにより</a:t>
          </a:r>
          <a:r>
            <a:rPr kumimoji="1" lang="en-US" altLang="ja-JP" sz="1300">
              <a:latin typeface="ＭＳ Ｐゴシック"/>
            </a:rPr>
            <a:t>6.0</a:t>
          </a:r>
          <a:r>
            <a:rPr kumimoji="1" lang="ja-JP" altLang="en-US" sz="1300">
              <a:latin typeface="ＭＳ Ｐゴシック"/>
            </a:rPr>
            <a:t>％の減となったが、教育費は、泉小・中学校の建設や紫錦台中学校及び鞍月小学校の体育館の改築などにより</a:t>
          </a:r>
          <a:r>
            <a:rPr kumimoji="1" lang="en-US" altLang="ja-JP" sz="1300">
              <a:latin typeface="ＭＳ Ｐゴシック"/>
            </a:rPr>
            <a:t>6.0%</a:t>
          </a:r>
          <a:r>
            <a:rPr kumimoji="1" lang="ja-JP" altLang="en-US" sz="1300">
              <a:latin typeface="ＭＳ Ｐゴシック"/>
            </a:rPr>
            <a:t>の増となった。災害復旧費は、公共土木施設災害復旧事業費の減などにより、</a:t>
          </a:r>
          <a:r>
            <a:rPr kumimoji="1" lang="en-US" altLang="ja-JP" sz="1300">
              <a:latin typeface="ＭＳ Ｐゴシック"/>
            </a:rPr>
            <a:t>91.0%</a:t>
          </a:r>
          <a:r>
            <a:rPr kumimoji="1" lang="ja-JP" altLang="en-US" sz="1300">
              <a:latin typeface="ＭＳ Ｐゴシック"/>
            </a:rPr>
            <a:t>の減となった。また、公債費は、土地開発公社の解散に伴う貸付金債の繰上償還の減などにより、</a:t>
          </a:r>
          <a:r>
            <a:rPr kumimoji="1" lang="en-US" altLang="ja-JP" sz="1300">
              <a:latin typeface="ＭＳ Ｐゴシック"/>
            </a:rPr>
            <a:t>11.1</a:t>
          </a:r>
          <a:r>
            <a:rPr kumimoji="1" lang="ja-JP" altLang="en-US" sz="1300">
              <a:latin typeface="ＭＳ Ｐゴシック"/>
            </a:rPr>
            <a:t>％の減となった。その他については、庁舎等整備積立基金へ計画的な積立が終了したことなどにより、</a:t>
          </a:r>
          <a:r>
            <a:rPr kumimoji="1" lang="en-US" altLang="ja-JP" sz="1300">
              <a:latin typeface="ＭＳ Ｐゴシック"/>
            </a:rPr>
            <a:t>41.8</a:t>
          </a:r>
          <a:r>
            <a:rPr kumimoji="1" lang="ja-JP" altLang="en-US" sz="1300">
              <a:latin typeface="ＭＳ Ｐゴシック"/>
            </a:rPr>
            <a:t>％の減となった。なお全体としては、総務費、公債費の減などにより、</a:t>
          </a:r>
          <a:r>
            <a:rPr kumimoji="1" lang="en-US" altLang="ja-JP" sz="1300">
              <a:latin typeface="ＭＳ Ｐゴシック"/>
            </a:rPr>
            <a:t>4.6</a:t>
          </a:r>
          <a:r>
            <a:rPr kumimoji="1" lang="ja-JP" altLang="en-US" sz="1300">
              <a:latin typeface="ＭＳ Ｐゴシック"/>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を見ると、市税収入が増加したものの、厳しい財政状況が続く中、経費削減に努め、財政調整基金の取り崩しを避けるとともに、市債の繰上償還を行いながら、財政の健全性の確保に努め、黒字決算を堅持している。今後も、中期財政計画を着実に実践し、財政基盤の強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年度決算における連結実質赤字比率は、対象会計全体の財政収支が黒字となっていることから生じていない。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173473340</v>
      </c>
      <c r="BO4" s="379"/>
      <c r="BP4" s="379"/>
      <c r="BQ4" s="379"/>
      <c r="BR4" s="379"/>
      <c r="BS4" s="379"/>
      <c r="BT4" s="379"/>
      <c r="BU4" s="380"/>
      <c r="BV4" s="378">
        <v>181440997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2.1</v>
      </c>
      <c r="CU4" s="385"/>
      <c r="CV4" s="385"/>
      <c r="CW4" s="385"/>
      <c r="CX4" s="385"/>
      <c r="CY4" s="385"/>
      <c r="CZ4" s="385"/>
      <c r="DA4" s="386"/>
      <c r="DB4" s="384">
        <v>2.1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170556753</v>
      </c>
      <c r="BO5" s="416"/>
      <c r="BP5" s="416"/>
      <c r="BQ5" s="416"/>
      <c r="BR5" s="416"/>
      <c r="BS5" s="416"/>
      <c r="BT5" s="416"/>
      <c r="BU5" s="417"/>
      <c r="BV5" s="415">
        <v>178744210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89.6</v>
      </c>
      <c r="CU5" s="413"/>
      <c r="CV5" s="413"/>
      <c r="CW5" s="413"/>
      <c r="CX5" s="413"/>
      <c r="CY5" s="413"/>
      <c r="CZ5" s="413"/>
      <c r="DA5" s="414"/>
      <c r="DB5" s="412">
        <v>89.9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2916587</v>
      </c>
      <c r="BO6" s="416"/>
      <c r="BP6" s="416"/>
      <c r="BQ6" s="416"/>
      <c r="BR6" s="416"/>
      <c r="BS6" s="416"/>
      <c r="BT6" s="416"/>
      <c r="BU6" s="417"/>
      <c r="BV6" s="415">
        <v>2696787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96.5</v>
      </c>
      <c r="CU6" s="453"/>
      <c r="CV6" s="453"/>
      <c r="CW6" s="453"/>
      <c r="CX6" s="453"/>
      <c r="CY6" s="453"/>
      <c r="CZ6" s="453"/>
      <c r="DA6" s="454"/>
      <c r="DB6" s="452">
        <v>98.3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817202</v>
      </c>
      <c r="BO7" s="416"/>
      <c r="BP7" s="416"/>
      <c r="BQ7" s="416"/>
      <c r="BR7" s="416"/>
      <c r="BS7" s="416"/>
      <c r="BT7" s="416"/>
      <c r="BU7" s="417"/>
      <c r="BV7" s="415">
        <v>526482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101597126</v>
      </c>
      <c r="CU7" s="416"/>
      <c r="CV7" s="416"/>
      <c r="CW7" s="416"/>
      <c r="CX7" s="416"/>
      <c r="CY7" s="416"/>
      <c r="CZ7" s="416"/>
      <c r="DA7" s="417"/>
      <c r="DB7" s="415">
        <v>102944011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2099385</v>
      </c>
      <c r="BO8" s="416"/>
      <c r="BP8" s="416"/>
      <c r="BQ8" s="416"/>
      <c r="BR8" s="416"/>
      <c r="BS8" s="416"/>
      <c r="BT8" s="416"/>
      <c r="BU8" s="417"/>
      <c r="BV8" s="415">
        <v>2170305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0.81</v>
      </c>
      <c r="CU8" s="456"/>
      <c r="CV8" s="456"/>
      <c r="CW8" s="456"/>
      <c r="CX8" s="456"/>
      <c r="CY8" s="456"/>
      <c r="CZ8" s="456"/>
      <c r="DA8" s="457"/>
      <c r="DB8" s="455">
        <v>0.8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465699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-70920</v>
      </c>
      <c r="BO9" s="416"/>
      <c r="BP9" s="416"/>
      <c r="BQ9" s="416"/>
      <c r="BR9" s="416"/>
      <c r="BS9" s="416"/>
      <c r="BT9" s="416"/>
      <c r="BU9" s="417"/>
      <c r="BV9" s="415">
        <v>22345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22.2</v>
      </c>
      <c r="CU9" s="413"/>
      <c r="CV9" s="413"/>
      <c r="CW9" s="413"/>
      <c r="CX9" s="413"/>
      <c r="CY9" s="413"/>
      <c r="CZ9" s="413"/>
      <c r="DA9" s="414"/>
      <c r="DB9" s="412">
        <v>22.8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462361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300678</v>
      </c>
      <c r="BO10" s="416"/>
      <c r="BP10" s="416"/>
      <c r="BQ10" s="416"/>
      <c r="BR10" s="416"/>
      <c r="BS10" s="416"/>
      <c r="BT10" s="416"/>
      <c r="BU10" s="417"/>
      <c r="BV10" s="415">
        <v>676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v>1502195</v>
      </c>
      <c r="BO11" s="416"/>
      <c r="BP11" s="416"/>
      <c r="BQ11" s="416"/>
      <c r="BR11" s="416"/>
      <c r="BS11" s="416"/>
      <c r="BT11" s="416"/>
      <c r="BU11" s="417"/>
      <c r="BV11" s="415">
        <v>2002094</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454356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449662</v>
      </c>
      <c r="S13" s="497"/>
      <c r="T13" s="497"/>
      <c r="U13" s="497"/>
      <c r="V13" s="498"/>
      <c r="W13" s="431" t="s">
        <v>120</v>
      </c>
      <c r="X13" s="432"/>
      <c r="Y13" s="432"/>
      <c r="Z13" s="432"/>
      <c r="AA13" s="432"/>
      <c r="AB13" s="422"/>
      <c r="AC13" s="466">
        <v>3150</v>
      </c>
      <c r="AD13" s="467"/>
      <c r="AE13" s="467"/>
      <c r="AF13" s="467"/>
      <c r="AG13" s="506"/>
      <c r="AH13" s="466">
        <v>3637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1731953</v>
      </c>
      <c r="BO13" s="416"/>
      <c r="BP13" s="416"/>
      <c r="BQ13" s="416"/>
      <c r="BR13" s="416"/>
      <c r="BS13" s="416"/>
      <c r="BT13" s="416"/>
      <c r="BU13" s="417"/>
      <c r="BV13" s="415">
        <v>2025115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7.6</v>
      </c>
      <c r="CU13" s="413"/>
      <c r="CV13" s="413"/>
      <c r="CW13" s="413"/>
      <c r="CX13" s="413"/>
      <c r="CY13" s="413"/>
      <c r="CZ13" s="413"/>
      <c r="DA13" s="414"/>
      <c r="DB13" s="412">
        <v>7.6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453081</v>
      </c>
      <c r="S14" s="497"/>
      <c r="T14" s="497"/>
      <c r="U14" s="497"/>
      <c r="V14" s="498"/>
      <c r="W14" s="405"/>
      <c r="X14" s="406"/>
      <c r="Y14" s="406"/>
      <c r="Z14" s="406"/>
      <c r="AA14" s="406"/>
      <c r="AB14" s="395"/>
      <c r="AC14" s="499">
        <v>1.5</v>
      </c>
      <c r="AD14" s="500"/>
      <c r="AE14" s="500"/>
      <c r="AF14" s="500"/>
      <c r="AG14" s="501"/>
      <c r="AH14" s="499">
        <v>1.6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73.099999999999994</v>
      </c>
      <c r="CU14" s="511"/>
      <c r="CV14" s="511"/>
      <c r="CW14" s="511"/>
      <c r="CX14" s="511"/>
      <c r="CY14" s="511"/>
      <c r="CZ14" s="511"/>
      <c r="DA14" s="512"/>
      <c r="DB14" s="510">
        <v>82.6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448568</v>
      </c>
      <c r="S15" s="497"/>
      <c r="T15" s="497"/>
      <c r="U15" s="497"/>
      <c r="V15" s="498"/>
      <c r="W15" s="431" t="s">
        <v>127</v>
      </c>
      <c r="X15" s="432"/>
      <c r="Y15" s="432"/>
      <c r="Z15" s="432"/>
      <c r="AA15" s="432"/>
      <c r="AB15" s="422"/>
      <c r="AC15" s="466">
        <v>46508</v>
      </c>
      <c r="AD15" s="467"/>
      <c r="AE15" s="467"/>
      <c r="AF15" s="467"/>
      <c r="AG15" s="506"/>
      <c r="AH15" s="466">
        <v>51293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63291298</v>
      </c>
      <c r="BO15" s="379"/>
      <c r="BP15" s="379"/>
      <c r="BQ15" s="379"/>
      <c r="BR15" s="379"/>
      <c r="BS15" s="379"/>
      <c r="BT15" s="379"/>
      <c r="BU15" s="380"/>
      <c r="BV15" s="378">
        <v>61007350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22</v>
      </c>
      <c r="AD16" s="500"/>
      <c r="AE16" s="500"/>
      <c r="AF16" s="500"/>
      <c r="AG16" s="501"/>
      <c r="AH16" s="499">
        <v>22.6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75857900</v>
      </c>
      <c r="BO16" s="416"/>
      <c r="BP16" s="416"/>
      <c r="BQ16" s="416"/>
      <c r="BR16" s="416"/>
      <c r="BS16" s="416"/>
      <c r="BT16" s="416"/>
      <c r="BU16" s="417"/>
      <c r="BV16" s="415">
        <v>75622135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161389</v>
      </c>
      <c r="AD17" s="467"/>
      <c r="AE17" s="467"/>
      <c r="AF17" s="467"/>
      <c r="AG17" s="506"/>
      <c r="AH17" s="466">
        <v>167337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81505458</v>
      </c>
      <c r="BO17" s="416"/>
      <c r="BP17" s="416"/>
      <c r="BQ17" s="416"/>
      <c r="BR17" s="416"/>
      <c r="BS17" s="416"/>
      <c r="BT17" s="416"/>
      <c r="BU17" s="417"/>
      <c r="BV17" s="415">
        <v>79320134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468.64</v>
      </c>
      <c r="M18" s="528"/>
      <c r="N18" s="528"/>
      <c r="O18" s="528"/>
      <c r="P18" s="528"/>
      <c r="Q18" s="528"/>
      <c r="R18" s="529"/>
      <c r="S18" s="529"/>
      <c r="T18" s="529"/>
      <c r="U18" s="529"/>
      <c r="V18" s="530"/>
      <c r="W18" s="433"/>
      <c r="X18" s="434"/>
      <c r="Y18" s="434"/>
      <c r="Z18" s="434"/>
      <c r="AA18" s="434"/>
      <c r="AB18" s="425"/>
      <c r="AC18" s="531">
        <v>76.5</v>
      </c>
      <c r="AD18" s="532"/>
      <c r="AE18" s="532"/>
      <c r="AF18" s="532"/>
      <c r="AG18" s="533"/>
      <c r="AH18" s="531">
        <v>73.8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94842510</v>
      </c>
      <c r="BO18" s="416"/>
      <c r="BP18" s="416"/>
      <c r="BQ18" s="416"/>
      <c r="BR18" s="416"/>
      <c r="BS18" s="416"/>
      <c r="BT18" s="416"/>
      <c r="BU18" s="417"/>
      <c r="BV18" s="415">
        <v>94775891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994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119009937</v>
      </c>
      <c r="BO19" s="416"/>
      <c r="BP19" s="416"/>
      <c r="BQ19" s="416"/>
      <c r="BR19" s="416"/>
      <c r="BS19" s="416"/>
      <c r="BT19" s="416"/>
      <c r="BU19" s="417"/>
      <c r="BV19" s="415">
        <v>117594854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199572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225182500</v>
      </c>
      <c r="BO23" s="416"/>
      <c r="BP23" s="416"/>
      <c r="BQ23" s="416"/>
      <c r="BR23" s="416"/>
      <c r="BS23" s="416"/>
      <c r="BT23" s="416"/>
      <c r="BU23" s="417"/>
      <c r="BV23" s="415">
        <v>234036669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11800</v>
      </c>
      <c r="R24" s="467"/>
      <c r="S24" s="467"/>
      <c r="T24" s="467"/>
      <c r="U24" s="467"/>
      <c r="V24" s="506"/>
      <c r="W24" s="561"/>
      <c r="X24" s="549"/>
      <c r="Y24" s="550"/>
      <c r="Z24" s="465" t="s">
        <v>151</v>
      </c>
      <c r="AA24" s="445"/>
      <c r="AB24" s="445"/>
      <c r="AC24" s="445"/>
      <c r="AD24" s="445"/>
      <c r="AE24" s="445"/>
      <c r="AF24" s="445"/>
      <c r="AG24" s="446"/>
      <c r="AH24" s="466">
        <v>2412</v>
      </c>
      <c r="AI24" s="467"/>
      <c r="AJ24" s="467"/>
      <c r="AK24" s="467"/>
      <c r="AL24" s="506"/>
      <c r="AM24" s="466">
        <v>7474788</v>
      </c>
      <c r="AN24" s="467"/>
      <c r="AO24" s="467"/>
      <c r="AP24" s="467"/>
      <c r="AQ24" s="467"/>
      <c r="AR24" s="506"/>
      <c r="AS24" s="466">
        <v>3099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163019115</v>
      </c>
      <c r="BO24" s="416"/>
      <c r="BP24" s="416"/>
      <c r="BQ24" s="416"/>
      <c r="BR24" s="416"/>
      <c r="BS24" s="416"/>
      <c r="BT24" s="416"/>
      <c r="BU24" s="417"/>
      <c r="BV24" s="415">
        <v>166678615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9600</v>
      </c>
      <c r="R25" s="467"/>
      <c r="S25" s="467"/>
      <c r="T25" s="467"/>
      <c r="U25" s="467"/>
      <c r="V25" s="506"/>
      <c r="W25" s="561"/>
      <c r="X25" s="549"/>
      <c r="Y25" s="550"/>
      <c r="Z25" s="465" t="s">
        <v>154</v>
      </c>
      <c r="AA25" s="445"/>
      <c r="AB25" s="445"/>
      <c r="AC25" s="445"/>
      <c r="AD25" s="445"/>
      <c r="AE25" s="445"/>
      <c r="AF25" s="445"/>
      <c r="AG25" s="446"/>
      <c r="AH25" s="466">
        <v>415</v>
      </c>
      <c r="AI25" s="467"/>
      <c r="AJ25" s="467"/>
      <c r="AK25" s="467"/>
      <c r="AL25" s="506"/>
      <c r="AM25" s="466">
        <v>1279030</v>
      </c>
      <c r="AN25" s="467"/>
      <c r="AO25" s="467"/>
      <c r="AP25" s="467"/>
      <c r="AQ25" s="467"/>
      <c r="AR25" s="506"/>
      <c r="AS25" s="466">
        <v>3082</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13688743</v>
      </c>
      <c r="BO25" s="379"/>
      <c r="BP25" s="379"/>
      <c r="BQ25" s="379"/>
      <c r="BR25" s="379"/>
      <c r="BS25" s="379"/>
      <c r="BT25" s="379"/>
      <c r="BU25" s="380"/>
      <c r="BV25" s="378">
        <v>12109764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7420</v>
      </c>
      <c r="R26" s="467"/>
      <c r="S26" s="467"/>
      <c r="T26" s="467"/>
      <c r="U26" s="467"/>
      <c r="V26" s="506"/>
      <c r="W26" s="561"/>
      <c r="X26" s="549"/>
      <c r="Y26" s="550"/>
      <c r="Z26" s="465" t="s">
        <v>157</v>
      </c>
      <c r="AA26" s="571"/>
      <c r="AB26" s="571"/>
      <c r="AC26" s="571"/>
      <c r="AD26" s="571"/>
      <c r="AE26" s="571"/>
      <c r="AF26" s="571"/>
      <c r="AG26" s="572"/>
      <c r="AH26" s="466">
        <v>333</v>
      </c>
      <c r="AI26" s="467"/>
      <c r="AJ26" s="467"/>
      <c r="AK26" s="467"/>
      <c r="AL26" s="506"/>
      <c r="AM26" s="466">
        <v>1007325</v>
      </c>
      <c r="AN26" s="467"/>
      <c r="AO26" s="467"/>
      <c r="AP26" s="467"/>
      <c r="AQ26" s="467"/>
      <c r="AR26" s="506"/>
      <c r="AS26" s="466">
        <v>3025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18904</v>
      </c>
      <c r="BO26" s="416"/>
      <c r="BP26" s="416"/>
      <c r="BQ26" s="416"/>
      <c r="BR26" s="416"/>
      <c r="BS26" s="416"/>
      <c r="BT26" s="416"/>
      <c r="BU26" s="417"/>
      <c r="BV26" s="415">
        <v>12704</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8100</v>
      </c>
      <c r="R27" s="467"/>
      <c r="S27" s="467"/>
      <c r="T27" s="467"/>
      <c r="U27" s="467"/>
      <c r="V27" s="506"/>
      <c r="W27" s="561"/>
      <c r="X27" s="549"/>
      <c r="Y27" s="550"/>
      <c r="Z27" s="465" t="s">
        <v>160</v>
      </c>
      <c r="AA27" s="445"/>
      <c r="AB27" s="445"/>
      <c r="AC27" s="445"/>
      <c r="AD27" s="445"/>
      <c r="AE27" s="445"/>
      <c r="AF27" s="445"/>
      <c r="AG27" s="446"/>
      <c r="AH27" s="466">
        <v>81</v>
      </c>
      <c r="AI27" s="467"/>
      <c r="AJ27" s="467"/>
      <c r="AK27" s="467"/>
      <c r="AL27" s="506"/>
      <c r="AM27" s="466">
        <v>307687</v>
      </c>
      <c r="AN27" s="467"/>
      <c r="AO27" s="467"/>
      <c r="AP27" s="467"/>
      <c r="AQ27" s="467"/>
      <c r="AR27" s="506"/>
      <c r="AS27" s="466">
        <v>3799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2822935</v>
      </c>
      <c r="BO27" s="585"/>
      <c r="BP27" s="585"/>
      <c r="BQ27" s="585"/>
      <c r="BR27" s="585"/>
      <c r="BS27" s="585"/>
      <c r="BT27" s="585"/>
      <c r="BU27" s="586"/>
      <c r="BV27" s="584">
        <v>2719585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7450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3004580</v>
      </c>
      <c r="BO28" s="379"/>
      <c r="BP28" s="379"/>
      <c r="BQ28" s="379"/>
      <c r="BR28" s="379"/>
      <c r="BS28" s="379"/>
      <c r="BT28" s="379"/>
      <c r="BU28" s="380"/>
      <c r="BV28" s="378">
        <v>2703902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36</v>
      </c>
      <c r="M29" s="467"/>
      <c r="N29" s="467"/>
      <c r="O29" s="467"/>
      <c r="P29" s="506"/>
      <c r="Q29" s="466">
        <v>7100</v>
      </c>
      <c r="R29" s="467"/>
      <c r="S29" s="467"/>
      <c r="T29" s="467"/>
      <c r="U29" s="467"/>
      <c r="V29" s="506"/>
      <c r="W29" s="562"/>
      <c r="X29" s="563"/>
      <c r="Y29" s="564"/>
      <c r="Z29" s="465" t="s">
        <v>167</v>
      </c>
      <c r="AA29" s="445"/>
      <c r="AB29" s="445"/>
      <c r="AC29" s="445"/>
      <c r="AD29" s="445"/>
      <c r="AE29" s="445"/>
      <c r="AF29" s="445"/>
      <c r="AG29" s="446"/>
      <c r="AH29" s="466">
        <v>2493</v>
      </c>
      <c r="AI29" s="467"/>
      <c r="AJ29" s="467"/>
      <c r="AK29" s="467"/>
      <c r="AL29" s="506"/>
      <c r="AM29" s="466">
        <v>7782475</v>
      </c>
      <c r="AN29" s="467"/>
      <c r="AO29" s="467"/>
      <c r="AP29" s="467"/>
      <c r="AQ29" s="467"/>
      <c r="AR29" s="506"/>
      <c r="AS29" s="466">
        <v>3122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603520</v>
      </c>
      <c r="BO29" s="416"/>
      <c r="BP29" s="416"/>
      <c r="BQ29" s="416"/>
      <c r="BR29" s="416"/>
      <c r="BS29" s="416"/>
      <c r="BT29" s="416"/>
      <c r="BU29" s="417"/>
      <c r="BV29" s="415">
        <v>603520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11120712</v>
      </c>
      <c r="BO30" s="585"/>
      <c r="BP30" s="585"/>
      <c r="BQ30" s="585"/>
      <c r="BR30" s="585"/>
      <c r="BS30" s="585"/>
      <c r="BT30" s="585"/>
      <c r="BU30" s="586"/>
      <c r="BV30" s="584">
        <v>10974577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金沢市営地方競馬事業費特別会計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金沢市ガス事業特別会計</v>
      </c>
      <c r="AP34" s="597"/>
      <c r="AQ34" s="597"/>
      <c r="AR34" s="597"/>
      <c r="AS34" s="597"/>
      <c r="AT34" s="597"/>
      <c r="AU34" s="597"/>
      <c r="AV34" s="597"/>
      <c r="AW34" s="597"/>
      <c r="AX34" s="597"/>
      <c r="AY34" s="597"/>
      <c r="AZ34" s="597"/>
      <c r="BA34" s="597"/>
      <c r="BB34" s="597"/>
      <c r="BC34" s="597"/>
      <c r="BD34" s="165"/>
      <c r="BE34" s="596">
        <f>IF(BG34="","",MAX(C34:D43,U34:V43,AM34:AN43)+1)</f>
        <v>17</v>
      </c>
      <c r="BF34" s="596"/>
      <c r="BG34" s="597" t="str">
        <f>IF('各会計、関係団体の財政状況及び健全化判断比率'!B41="","",'各会計、関係団体の財政状況及び健全化判断比率'!B41)</f>
        <v>金沢市農村下水道事業費特別会計</v>
      </c>
      <c r="BH34" s="597"/>
      <c r="BI34" s="597"/>
      <c r="BJ34" s="597"/>
      <c r="BK34" s="597"/>
      <c r="BL34" s="597"/>
      <c r="BM34" s="597"/>
      <c r="BN34" s="597"/>
      <c r="BO34" s="597"/>
      <c r="BP34" s="597"/>
      <c r="BQ34" s="597"/>
      <c r="BR34" s="597"/>
      <c r="BS34" s="597"/>
      <c r="BT34" s="597"/>
      <c r="BU34" s="597"/>
      <c r="BV34" s="165"/>
      <c r="BW34" s="596">
        <f>IF(BY34="","",MAX(C34:D43,U34:V43,AM34:AN43,BE34:BF43)+1)</f>
        <v>21</v>
      </c>
      <c r="BX34" s="596"/>
      <c r="BY34" s="597" t="str">
        <f>IF('各会計、関係団体の財政状況及び健全化判断比率'!B68="","",'各会計、関係団体の財政状況及び健全化判断比率'!B68)</f>
        <v>石川県後期高齢者医療広域連合（一般会計）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 xml:space="preserve"> (株)金沢商業活性化センター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金沢市公共用地先行取得事業費特別会計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金沢市駐車場事業費特別会計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IF('各会計、関係団体の財政状況及び健全化判断比率'!B34="","",'各会計、関係団体の財政状況及び健全化判断比率'!B34)</f>
        <v>金沢市水道事業特別会計</v>
      </c>
      <c r="AP35" s="597"/>
      <c r="AQ35" s="597"/>
      <c r="AR35" s="597"/>
      <c r="AS35" s="597"/>
      <c r="AT35" s="597"/>
      <c r="AU35" s="597"/>
      <c r="AV35" s="597"/>
      <c r="AW35" s="597"/>
      <c r="AX35" s="597"/>
      <c r="AY35" s="597"/>
      <c r="AZ35" s="597"/>
      <c r="BA35" s="597"/>
      <c r="BB35" s="597"/>
      <c r="BC35" s="597"/>
      <c r="BD35" s="165"/>
      <c r="BE35" s="596">
        <f t="shared" ref="BE35:BE43" si="1">IF(BG35="","",BE34+1)</f>
        <v>18</v>
      </c>
      <c r="BF35" s="596"/>
      <c r="BG35" s="597" t="str">
        <f>IF('各会計、関係団体の財政状況及び健全化判断比率'!B42="","",'各会計、関係団体の財政状況及び健全化判断比率'!B42)</f>
        <v>金沢市工業団地造成事業費特別会計</v>
      </c>
      <c r="BH35" s="597"/>
      <c r="BI35" s="597"/>
      <c r="BJ35" s="597"/>
      <c r="BK35" s="597"/>
      <c r="BL35" s="597"/>
      <c r="BM35" s="597"/>
      <c r="BN35" s="597"/>
      <c r="BO35" s="597"/>
      <c r="BP35" s="597"/>
      <c r="BQ35" s="597"/>
      <c r="BR35" s="597"/>
      <c r="BS35" s="597"/>
      <c r="BT35" s="597"/>
      <c r="BU35" s="597"/>
      <c r="BV35" s="165"/>
      <c r="BW35" s="596">
        <f t="shared" ref="BW35:BW43" si="2">IF(BY35="","",BW34+1)</f>
        <v>22</v>
      </c>
      <c r="BX35" s="596"/>
      <c r="BY35" s="597" t="str">
        <f>IF('各会計、関係団体の財政状況及び健全化判断比率'!B69="","",'各会計、関係団体の財政状況及び健全化判断比率'!B69)</f>
        <v>石川県後期高齢者医療広域連合（特別会計）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 xml:space="preserve"> (公財)石川県音楽文化振興事業団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金沢市母子父子寡婦福祉資金貸付事業費特別会計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金沢市国民健康保険費特別会計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IF('各会計、関係団体の財政状況及び健全化判断比率'!B35="","",'各会計、関係団体の財政状況及び健全化判断比率'!B35)</f>
        <v>金沢市発電事業特別会計</v>
      </c>
      <c r="AP36" s="597"/>
      <c r="AQ36" s="597"/>
      <c r="AR36" s="597"/>
      <c r="AS36" s="597"/>
      <c r="AT36" s="597"/>
      <c r="AU36" s="597"/>
      <c r="AV36" s="597"/>
      <c r="AW36" s="597"/>
      <c r="AX36" s="597"/>
      <c r="AY36" s="597"/>
      <c r="AZ36" s="597"/>
      <c r="BA36" s="597"/>
      <c r="BB36" s="597"/>
      <c r="BC36" s="597"/>
      <c r="BD36" s="165"/>
      <c r="BE36" s="596">
        <f t="shared" si="1"/>
        <v>19</v>
      </c>
      <c r="BF36" s="596"/>
      <c r="BG36" s="597" t="str">
        <f>IF('各会計、関係団体の財政状況及び健全化判断比率'!B43="","",'各会計、関係団体の財政状況及び健全化判断比率'!B43)</f>
        <v>金沢市市街地再開発事業費特別会計</v>
      </c>
      <c r="BH36" s="597"/>
      <c r="BI36" s="597"/>
      <c r="BJ36" s="597"/>
      <c r="BK36" s="597"/>
      <c r="BL36" s="597"/>
      <c r="BM36" s="597"/>
      <c r="BN36" s="597"/>
      <c r="BO36" s="597"/>
      <c r="BP36" s="597"/>
      <c r="BQ36" s="597"/>
      <c r="BR36" s="597"/>
      <c r="BS36" s="597"/>
      <c r="BT36" s="597"/>
      <c r="BU36" s="597"/>
      <c r="BV36" s="165"/>
      <c r="BW36" s="596">
        <f t="shared" si="2"/>
        <v>23</v>
      </c>
      <c r="BX36" s="596"/>
      <c r="BY36" s="597" t="str">
        <f>IF('各会計、関係団体の財政状況及び健全化判断比率'!B70="","",'各会計、関係団体の財政状況及び健全化判断比率'!B70)</f>
        <v>石川県市町村消防賞じゅつ金組合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 xml:space="preserve"> (公財)横浜記念金沢の文化創生財団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金沢市後期高齢者医療費特別会計</v>
      </c>
      <c r="X37" s="597"/>
      <c r="Y37" s="597"/>
      <c r="Z37" s="597"/>
      <c r="AA37" s="597"/>
      <c r="AB37" s="597"/>
      <c r="AC37" s="597"/>
      <c r="AD37" s="597"/>
      <c r="AE37" s="597"/>
      <c r="AF37" s="597"/>
      <c r="AG37" s="597"/>
      <c r="AH37" s="597"/>
      <c r="AI37" s="597"/>
      <c r="AJ37" s="597"/>
      <c r="AK37" s="597"/>
      <c r="AL37" s="165"/>
      <c r="AM37" s="596">
        <f t="shared" si="0"/>
        <v>12</v>
      </c>
      <c r="AN37" s="596"/>
      <c r="AO37" s="597" t="str">
        <f>IF('各会計、関係団体の財政状況及び健全化判断比率'!B36="","",'各会計、関係団体の財政状況及び健全化判断比率'!B36)</f>
        <v>金沢市工業用水道事業特別会計</v>
      </c>
      <c r="AP37" s="597"/>
      <c r="AQ37" s="597"/>
      <c r="AR37" s="597"/>
      <c r="AS37" s="597"/>
      <c r="AT37" s="597"/>
      <c r="AU37" s="597"/>
      <c r="AV37" s="597"/>
      <c r="AW37" s="597"/>
      <c r="AX37" s="597"/>
      <c r="AY37" s="597"/>
      <c r="AZ37" s="597"/>
      <c r="BA37" s="597"/>
      <c r="BB37" s="597"/>
      <c r="BC37" s="597"/>
      <c r="BD37" s="165"/>
      <c r="BE37" s="596">
        <f t="shared" si="1"/>
        <v>20</v>
      </c>
      <c r="BF37" s="596"/>
      <c r="BG37" s="597" t="str">
        <f>IF('各会計、関係団体の財政状況及び健全化判断比率'!B44="","",'各会計、関係団体の財政状況及び健全化判断比率'!B44)</f>
        <v>金沢市住宅団地建設事業費特別会計</v>
      </c>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 xml:space="preserve"> (公財)金沢芸術創造財団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金沢市介護保険費特別会計</v>
      </c>
      <c r="X38" s="597"/>
      <c r="Y38" s="597"/>
      <c r="Z38" s="597"/>
      <c r="AA38" s="597"/>
      <c r="AB38" s="597"/>
      <c r="AC38" s="597"/>
      <c r="AD38" s="597"/>
      <c r="AE38" s="597"/>
      <c r="AF38" s="597"/>
      <c r="AG38" s="597"/>
      <c r="AH38" s="597"/>
      <c r="AI38" s="597"/>
      <c r="AJ38" s="597"/>
      <c r="AK38" s="597"/>
      <c r="AL38" s="165"/>
      <c r="AM38" s="596">
        <f t="shared" si="0"/>
        <v>13</v>
      </c>
      <c r="AN38" s="596"/>
      <c r="AO38" s="597" t="str">
        <f>IF('各会計、関係団体の財政状況及び健全化判断比率'!B37="","",'各会計、関係団体の財政状況及び健全化判断比率'!B37)</f>
        <v>金沢市公共下水道事業特別会計</v>
      </c>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 xml:space="preserve"> (公財)金沢文化振興財団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f t="shared" si="0"/>
        <v>14</v>
      </c>
      <c r="AN39" s="596"/>
      <c r="AO39" s="597" t="str">
        <f>IF('各会計、関係団体の財政状況及び健全化判断比率'!B38="","",'各会計、関係団体の財政状況及び健全化判断比率'!B38)</f>
        <v>金沢市中央卸売市場事業特別会計</v>
      </c>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 xml:space="preserve"> (公財)金沢国際交流財団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f t="shared" si="0"/>
        <v>15</v>
      </c>
      <c r="AN40" s="596"/>
      <c r="AO40" s="597" t="str">
        <f>IF('各会計、関係団体の財政状況及び健全化判断比率'!B39="","",'各会計、関係団体の財政状況及び健全化判断比率'!B39)</f>
        <v>金沢市公設花き地方卸売市場事業特別会計</v>
      </c>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30</v>
      </c>
      <c r="CP40" s="596"/>
      <c r="CQ40" s="597" t="str">
        <f>IF('各会計、関係団体の財政状況及び健全化判断比率'!BS13="","",'各会計、関係団体の財政状況及び健全化判断比率'!BS13)</f>
        <v xml:space="preserve"> (公社)金沢職人大学校</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f t="shared" si="0"/>
        <v>16</v>
      </c>
      <c r="AN41" s="596"/>
      <c r="AO41" s="597" t="str">
        <f>IF('各会計、関係団体の財政状況及び健全化判断比率'!B40="","",'各会計、関係団体の財政状況及び健全化判断比率'!B40)</f>
        <v>金沢市病院事業特別会計</v>
      </c>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31</v>
      </c>
      <c r="CP41" s="596"/>
      <c r="CQ41" s="597" t="str">
        <f>IF('各会計、関係団体の財政状況及び健全化判断比率'!BS14="","",'各会計、関係団体の財政状況及び健全化判断比率'!BS14)</f>
        <v xml:space="preserve"> 公立大学法人金沢美術工芸大学</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32</v>
      </c>
      <c r="CP42" s="596"/>
      <c r="CQ42" s="597" t="str">
        <f>IF('各会計、関係団体の財政状況及び健全化判断比率'!BS15="","",'各会計、関係団体の財政状況及び健全化判断比率'!BS15)</f>
        <v xml:space="preserve"> (一財)石川県文化・産業振興基金</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33</v>
      </c>
      <c r="CP43" s="596"/>
      <c r="CQ43" s="597" t="str">
        <f>IF('各会計、関係団体の財政状況及び健全化判断比率'!BS16="","",'各会計、関係団体の財政状況及び健全化判断比率'!BS16)</f>
        <v xml:space="preserve"> (一財)石川県金沢勤労者プラザ</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16" sqref="L16:Q1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81" t="s">
        <v>514</v>
      </c>
      <c r="D34" s="1181"/>
      <c r="E34" s="1182"/>
      <c r="F34" s="32">
        <v>5.34</v>
      </c>
      <c r="G34" s="33">
        <v>5.9</v>
      </c>
      <c r="H34" s="33">
        <v>5.97</v>
      </c>
      <c r="I34" s="33">
        <v>6.09</v>
      </c>
      <c r="J34" s="34">
        <v>5.99</v>
      </c>
      <c r="K34" s="22"/>
      <c r="L34" s="22"/>
      <c r="M34" s="22"/>
      <c r="N34" s="22"/>
      <c r="O34" s="22"/>
      <c r="P34" s="22"/>
    </row>
    <row r="35" spans="1:16" ht="39" customHeight="1">
      <c r="A35" s="22"/>
      <c r="B35" s="35"/>
      <c r="C35" s="1175" t="s">
        <v>515</v>
      </c>
      <c r="D35" s="1176"/>
      <c r="E35" s="1177"/>
      <c r="F35" s="36">
        <v>3.16</v>
      </c>
      <c r="G35" s="37">
        <v>2.99</v>
      </c>
      <c r="H35" s="37">
        <v>3.09</v>
      </c>
      <c r="I35" s="37">
        <v>3.22</v>
      </c>
      <c r="J35" s="38">
        <v>3.62</v>
      </c>
      <c r="K35" s="22"/>
      <c r="L35" s="22"/>
      <c r="M35" s="22"/>
      <c r="N35" s="22"/>
      <c r="O35" s="22"/>
      <c r="P35" s="22"/>
    </row>
    <row r="36" spans="1:16" ht="39" customHeight="1">
      <c r="A36" s="22"/>
      <c r="B36" s="35"/>
      <c r="C36" s="1175" t="s">
        <v>516</v>
      </c>
      <c r="D36" s="1176"/>
      <c r="E36" s="1177"/>
      <c r="F36" s="36">
        <v>4.04</v>
      </c>
      <c r="G36" s="37">
        <v>3.89</v>
      </c>
      <c r="H36" s="37">
        <v>3.74</v>
      </c>
      <c r="I36" s="37">
        <v>3.48</v>
      </c>
      <c r="J36" s="38">
        <v>3.21</v>
      </c>
      <c r="K36" s="22"/>
      <c r="L36" s="22"/>
      <c r="M36" s="22"/>
      <c r="N36" s="22"/>
      <c r="O36" s="22"/>
      <c r="P36" s="22"/>
    </row>
    <row r="37" spans="1:16" ht="39" customHeight="1">
      <c r="A37" s="22"/>
      <c r="B37" s="35"/>
      <c r="C37" s="1175" t="s">
        <v>517</v>
      </c>
      <c r="D37" s="1176"/>
      <c r="E37" s="1177"/>
      <c r="F37" s="36">
        <v>1.56</v>
      </c>
      <c r="G37" s="37">
        <v>2.04</v>
      </c>
      <c r="H37" s="37">
        <v>2.27</v>
      </c>
      <c r="I37" s="37">
        <v>2.4500000000000002</v>
      </c>
      <c r="J37" s="38">
        <v>2.7</v>
      </c>
      <c r="K37" s="22"/>
      <c r="L37" s="22"/>
      <c r="M37" s="22"/>
      <c r="N37" s="22"/>
      <c r="O37" s="22"/>
      <c r="P37" s="22"/>
    </row>
    <row r="38" spans="1:16" ht="39" customHeight="1">
      <c r="A38" s="22"/>
      <c r="B38" s="35"/>
      <c r="C38" s="1175" t="s">
        <v>518</v>
      </c>
      <c r="D38" s="1176"/>
      <c r="E38" s="1177"/>
      <c r="F38" s="36">
        <v>1.95</v>
      </c>
      <c r="G38" s="37">
        <v>2.0099999999999998</v>
      </c>
      <c r="H38" s="37">
        <v>1.99</v>
      </c>
      <c r="I38" s="37">
        <v>2.02</v>
      </c>
      <c r="J38" s="38">
        <v>2</v>
      </c>
      <c r="K38" s="22"/>
      <c r="L38" s="22"/>
      <c r="M38" s="22"/>
      <c r="N38" s="22"/>
      <c r="O38" s="22"/>
      <c r="P38" s="22"/>
    </row>
    <row r="39" spans="1:16" ht="39" customHeight="1">
      <c r="A39" s="22"/>
      <c r="B39" s="35"/>
      <c r="C39" s="1175" t="s">
        <v>519</v>
      </c>
      <c r="D39" s="1176"/>
      <c r="E39" s="1177"/>
      <c r="F39" s="36">
        <v>1.1599999999999999</v>
      </c>
      <c r="G39" s="37">
        <v>1.27</v>
      </c>
      <c r="H39" s="37">
        <v>1.4</v>
      </c>
      <c r="I39" s="37">
        <v>1.47</v>
      </c>
      <c r="J39" s="38">
        <v>1.62</v>
      </c>
      <c r="K39" s="22"/>
      <c r="L39" s="22"/>
      <c r="M39" s="22"/>
      <c r="N39" s="22"/>
      <c r="O39" s="22"/>
      <c r="P39" s="22"/>
    </row>
    <row r="40" spans="1:16" ht="39" customHeight="1">
      <c r="A40" s="22"/>
      <c r="B40" s="35"/>
      <c r="C40" s="1175" t="s">
        <v>520</v>
      </c>
      <c r="D40" s="1176"/>
      <c r="E40" s="1177"/>
      <c r="F40" s="36">
        <v>1.97</v>
      </c>
      <c r="G40" s="37">
        <v>1.75</v>
      </c>
      <c r="H40" s="37">
        <v>1.72</v>
      </c>
      <c r="I40" s="37">
        <v>1.05</v>
      </c>
      <c r="J40" s="38">
        <v>1.17</v>
      </c>
      <c r="K40" s="22"/>
      <c r="L40" s="22"/>
      <c r="M40" s="22"/>
      <c r="N40" s="22"/>
      <c r="O40" s="22"/>
      <c r="P40" s="22"/>
    </row>
    <row r="41" spans="1:16" ht="39" customHeight="1">
      <c r="A41" s="22"/>
      <c r="B41" s="35"/>
      <c r="C41" s="1175" t="s">
        <v>521</v>
      </c>
      <c r="D41" s="1176"/>
      <c r="E41" s="1177"/>
      <c r="F41" s="36">
        <v>0.49</v>
      </c>
      <c r="G41" s="37">
        <v>0.55000000000000004</v>
      </c>
      <c r="H41" s="37">
        <v>0.56999999999999995</v>
      </c>
      <c r="I41" s="37">
        <v>0.7</v>
      </c>
      <c r="J41" s="38">
        <v>0.82</v>
      </c>
      <c r="K41" s="22"/>
      <c r="L41" s="22"/>
      <c r="M41" s="22"/>
      <c r="N41" s="22"/>
      <c r="O41" s="22"/>
      <c r="P41" s="22"/>
    </row>
    <row r="42" spans="1:16" ht="39" customHeight="1">
      <c r="A42" s="22"/>
      <c r="B42" s="39"/>
      <c r="C42" s="1175" t="s">
        <v>522</v>
      </c>
      <c r="D42" s="1176"/>
      <c r="E42" s="1177"/>
      <c r="F42" s="36" t="s">
        <v>470</v>
      </c>
      <c r="G42" s="37" t="s">
        <v>470</v>
      </c>
      <c r="H42" s="37" t="s">
        <v>470</v>
      </c>
      <c r="I42" s="37" t="s">
        <v>470</v>
      </c>
      <c r="J42" s="38" t="s">
        <v>470</v>
      </c>
      <c r="K42" s="22"/>
      <c r="L42" s="22"/>
      <c r="M42" s="22"/>
      <c r="N42" s="22"/>
      <c r="O42" s="22"/>
      <c r="P42" s="22"/>
    </row>
    <row r="43" spans="1:16" ht="39" customHeight="1" thickBot="1">
      <c r="A43" s="22"/>
      <c r="B43" s="40"/>
      <c r="C43" s="1178" t="s">
        <v>523</v>
      </c>
      <c r="D43" s="1179"/>
      <c r="E43" s="1180"/>
      <c r="F43" s="41">
        <v>1.01</v>
      </c>
      <c r="G43" s="42">
        <v>1.8</v>
      </c>
      <c r="H43" s="42">
        <v>2.25</v>
      </c>
      <c r="I43" s="42">
        <v>3.49</v>
      </c>
      <c r="J43" s="43">
        <v>2.06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91" t="s">
        <v>10</v>
      </c>
      <c r="C45" s="1192"/>
      <c r="D45" s="58"/>
      <c r="E45" s="1197" t="s">
        <v>11</v>
      </c>
      <c r="F45" s="1197"/>
      <c r="G45" s="1197"/>
      <c r="H45" s="1197"/>
      <c r="I45" s="1197"/>
      <c r="J45" s="1198"/>
      <c r="K45" s="59">
        <v>25182</v>
      </c>
      <c r="L45" s="60">
        <v>25406</v>
      </c>
      <c r="M45" s="60">
        <v>25014</v>
      </c>
      <c r="N45" s="60">
        <v>25460</v>
      </c>
      <c r="O45" s="61">
        <v>25465</v>
      </c>
      <c r="P45" s="48"/>
      <c r="Q45" s="48"/>
      <c r="R45" s="48"/>
      <c r="S45" s="48"/>
      <c r="T45" s="48"/>
      <c r="U45" s="48"/>
    </row>
    <row r="46" spans="1:21" ht="30.75" customHeight="1">
      <c r="A46" s="48"/>
      <c r="B46" s="1193"/>
      <c r="C46" s="1194"/>
      <c r="D46" s="62"/>
      <c r="E46" s="1185" t="s">
        <v>12</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c r="A47" s="48"/>
      <c r="B47" s="1193"/>
      <c r="C47" s="1194"/>
      <c r="D47" s="62"/>
      <c r="E47" s="1185" t="s">
        <v>13</v>
      </c>
      <c r="F47" s="1185"/>
      <c r="G47" s="1185"/>
      <c r="H47" s="1185"/>
      <c r="I47" s="1185"/>
      <c r="J47" s="1186"/>
      <c r="K47" s="63" t="s">
        <v>470</v>
      </c>
      <c r="L47" s="64" t="s">
        <v>470</v>
      </c>
      <c r="M47" s="64" t="s">
        <v>470</v>
      </c>
      <c r="N47" s="64" t="s">
        <v>470</v>
      </c>
      <c r="O47" s="65" t="s">
        <v>470</v>
      </c>
      <c r="P47" s="48"/>
      <c r="Q47" s="48"/>
      <c r="R47" s="48"/>
      <c r="S47" s="48"/>
      <c r="T47" s="48"/>
      <c r="U47" s="48"/>
    </row>
    <row r="48" spans="1:21" ht="30.75" customHeight="1">
      <c r="A48" s="48"/>
      <c r="B48" s="1193"/>
      <c r="C48" s="1194"/>
      <c r="D48" s="62"/>
      <c r="E48" s="1185" t="s">
        <v>14</v>
      </c>
      <c r="F48" s="1185"/>
      <c r="G48" s="1185"/>
      <c r="H48" s="1185"/>
      <c r="I48" s="1185"/>
      <c r="J48" s="1186"/>
      <c r="K48" s="63">
        <v>7304</v>
      </c>
      <c r="L48" s="64">
        <v>6695</v>
      </c>
      <c r="M48" s="64">
        <v>6867</v>
      </c>
      <c r="N48" s="64">
        <v>6379</v>
      </c>
      <c r="O48" s="65">
        <v>6344</v>
      </c>
      <c r="P48" s="48"/>
      <c r="Q48" s="48"/>
      <c r="R48" s="48"/>
      <c r="S48" s="48"/>
      <c r="T48" s="48"/>
      <c r="U48" s="48"/>
    </row>
    <row r="49" spans="1:21" ht="30.75" customHeight="1">
      <c r="A49" s="48"/>
      <c r="B49" s="1193"/>
      <c r="C49" s="1194"/>
      <c r="D49" s="62"/>
      <c r="E49" s="1185" t="s">
        <v>15</v>
      </c>
      <c r="F49" s="1185"/>
      <c r="G49" s="1185"/>
      <c r="H49" s="1185"/>
      <c r="I49" s="1185"/>
      <c r="J49" s="1186"/>
      <c r="K49" s="63" t="s">
        <v>470</v>
      </c>
      <c r="L49" s="64" t="s">
        <v>470</v>
      </c>
      <c r="M49" s="64" t="s">
        <v>470</v>
      </c>
      <c r="N49" s="64" t="s">
        <v>470</v>
      </c>
      <c r="O49" s="65" t="s">
        <v>470</v>
      </c>
      <c r="P49" s="48"/>
      <c r="Q49" s="48"/>
      <c r="R49" s="48"/>
      <c r="S49" s="48"/>
      <c r="T49" s="48"/>
      <c r="U49" s="48"/>
    </row>
    <row r="50" spans="1:21" ht="30.75" customHeight="1">
      <c r="A50" s="48"/>
      <c r="B50" s="1193"/>
      <c r="C50" s="1194"/>
      <c r="D50" s="62"/>
      <c r="E50" s="1185" t="s">
        <v>16</v>
      </c>
      <c r="F50" s="1185"/>
      <c r="G50" s="1185"/>
      <c r="H50" s="1185"/>
      <c r="I50" s="1185"/>
      <c r="J50" s="1186"/>
      <c r="K50" s="63">
        <v>54</v>
      </c>
      <c r="L50" s="64">
        <v>51</v>
      </c>
      <c r="M50" s="64">
        <v>32</v>
      </c>
      <c r="N50" s="64">
        <v>24</v>
      </c>
      <c r="O50" s="65">
        <v>6</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25608</v>
      </c>
      <c r="L52" s="64">
        <v>25260</v>
      </c>
      <c r="M52" s="64">
        <v>25610</v>
      </c>
      <c r="N52" s="64">
        <v>26096</v>
      </c>
      <c r="O52" s="65">
        <v>24857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6933</v>
      </c>
      <c r="L53" s="69">
        <v>6893</v>
      </c>
      <c r="M53" s="69">
        <v>6303</v>
      </c>
      <c r="N53" s="69">
        <v>5767</v>
      </c>
      <c r="O53" s="70">
        <v>6958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509</v>
      </c>
      <c r="J40" s="79" t="s">
        <v>510</v>
      </c>
      <c r="K40" s="79" t="s">
        <v>511</v>
      </c>
      <c r="L40" s="79" t="s">
        <v>512</v>
      </c>
      <c r="M40" s="80" t="s">
        <v>513</v>
      </c>
    </row>
    <row r="41" spans="2:13" ht="27.75" customHeight="1">
      <c r="B41" s="1199" t="s">
        <v>23</v>
      </c>
      <c r="C41" s="1200"/>
      <c r="D41" s="81"/>
      <c r="E41" s="1205" t="s">
        <v>24</v>
      </c>
      <c r="F41" s="1205"/>
      <c r="G41" s="1205"/>
      <c r="H41" s="1206"/>
      <c r="I41" s="82">
        <v>249513</v>
      </c>
      <c r="J41" s="83">
        <v>245360</v>
      </c>
      <c r="K41" s="83">
        <v>240729</v>
      </c>
      <c r="L41" s="83">
        <v>236614</v>
      </c>
      <c r="M41" s="84">
        <v>227452</v>
      </c>
    </row>
    <row r="42" spans="2:13" ht="27.75" customHeight="1">
      <c r="B42" s="1201"/>
      <c r="C42" s="1202"/>
      <c r="D42" s="85"/>
      <c r="E42" s="1207" t="s">
        <v>25</v>
      </c>
      <c r="F42" s="1207"/>
      <c r="G42" s="1207"/>
      <c r="H42" s="1208"/>
      <c r="I42" s="86">
        <v>9480</v>
      </c>
      <c r="J42" s="87">
        <v>6546</v>
      </c>
      <c r="K42" s="87">
        <v>6410</v>
      </c>
      <c r="L42" s="87">
        <v>1103</v>
      </c>
      <c r="M42" s="88">
        <v>980</v>
      </c>
    </row>
    <row r="43" spans="2:13" ht="27.75" customHeight="1">
      <c r="B43" s="1201"/>
      <c r="C43" s="1202"/>
      <c r="D43" s="85"/>
      <c r="E43" s="1207" t="s">
        <v>26</v>
      </c>
      <c r="F43" s="1207"/>
      <c r="G43" s="1207"/>
      <c r="H43" s="1208"/>
      <c r="I43" s="86">
        <v>93338</v>
      </c>
      <c r="J43" s="87">
        <v>92598</v>
      </c>
      <c r="K43" s="87">
        <v>88640</v>
      </c>
      <c r="L43" s="87">
        <v>86103</v>
      </c>
      <c r="M43" s="88">
        <v>82606</v>
      </c>
    </row>
    <row r="44" spans="2:13" ht="27.75" customHeight="1">
      <c r="B44" s="1201"/>
      <c r="C44" s="1202"/>
      <c r="D44" s="85"/>
      <c r="E44" s="1207" t="s">
        <v>27</v>
      </c>
      <c r="F44" s="1207"/>
      <c r="G44" s="1207"/>
      <c r="H44" s="1208"/>
      <c r="I44" s="86" t="s">
        <v>470</v>
      </c>
      <c r="J44" s="87" t="s">
        <v>470</v>
      </c>
      <c r="K44" s="87" t="s">
        <v>470</v>
      </c>
      <c r="L44" s="87" t="s">
        <v>470</v>
      </c>
      <c r="M44" s="88" t="s">
        <v>470</v>
      </c>
    </row>
    <row r="45" spans="2:13" ht="27.75" customHeight="1">
      <c r="B45" s="1201"/>
      <c r="C45" s="1202"/>
      <c r="D45" s="85"/>
      <c r="E45" s="1207" t="s">
        <v>28</v>
      </c>
      <c r="F45" s="1207"/>
      <c r="G45" s="1207"/>
      <c r="H45" s="1208"/>
      <c r="I45" s="86">
        <v>21657</v>
      </c>
      <c r="J45" s="87">
        <v>21110</v>
      </c>
      <c r="K45" s="87">
        <v>20195</v>
      </c>
      <c r="L45" s="87">
        <v>18480</v>
      </c>
      <c r="M45" s="88">
        <v>17054</v>
      </c>
    </row>
    <row r="46" spans="2:13" ht="27.75" customHeight="1">
      <c r="B46" s="1201"/>
      <c r="C46" s="1202"/>
      <c r="D46" s="85"/>
      <c r="E46" s="1207" t="s">
        <v>29</v>
      </c>
      <c r="F46" s="1207"/>
      <c r="G46" s="1207"/>
      <c r="H46" s="1208"/>
      <c r="I46" s="86">
        <v>635</v>
      </c>
      <c r="J46" s="87">
        <v>4</v>
      </c>
      <c r="K46" s="87" t="s">
        <v>470</v>
      </c>
      <c r="L46" s="87" t="s">
        <v>470</v>
      </c>
      <c r="M46" s="88" t="s">
        <v>470</v>
      </c>
    </row>
    <row r="47" spans="2:13" ht="27.75" customHeight="1">
      <c r="B47" s="1201"/>
      <c r="C47" s="1202"/>
      <c r="D47" s="85"/>
      <c r="E47" s="1207" t="s">
        <v>30</v>
      </c>
      <c r="F47" s="1207"/>
      <c r="G47" s="1207"/>
      <c r="H47" s="1208"/>
      <c r="I47" s="86" t="s">
        <v>470</v>
      </c>
      <c r="J47" s="87" t="s">
        <v>470</v>
      </c>
      <c r="K47" s="87" t="s">
        <v>470</v>
      </c>
      <c r="L47" s="87" t="s">
        <v>470</v>
      </c>
      <c r="M47" s="88" t="s">
        <v>470</v>
      </c>
    </row>
    <row r="48" spans="2:13" ht="27.75" customHeight="1">
      <c r="B48" s="1203"/>
      <c r="C48" s="1204"/>
      <c r="D48" s="85"/>
      <c r="E48" s="1207" t="s">
        <v>31</v>
      </c>
      <c r="F48" s="1207"/>
      <c r="G48" s="1207"/>
      <c r="H48" s="1208"/>
      <c r="I48" s="86" t="s">
        <v>470</v>
      </c>
      <c r="J48" s="87" t="s">
        <v>470</v>
      </c>
      <c r="K48" s="87" t="s">
        <v>470</v>
      </c>
      <c r="L48" s="87" t="s">
        <v>470</v>
      </c>
      <c r="M48" s="88" t="s">
        <v>470</v>
      </c>
    </row>
    <row r="49" spans="2:13" ht="27.75" customHeight="1">
      <c r="B49" s="1209" t="s">
        <v>32</v>
      </c>
      <c r="C49" s="1210"/>
      <c r="D49" s="89"/>
      <c r="E49" s="1207" t="s">
        <v>33</v>
      </c>
      <c r="F49" s="1207"/>
      <c r="G49" s="1207"/>
      <c r="H49" s="1208"/>
      <c r="I49" s="86">
        <v>11518</v>
      </c>
      <c r="J49" s="87">
        <v>11920</v>
      </c>
      <c r="K49" s="87">
        <v>13336</v>
      </c>
      <c r="L49" s="87">
        <v>12141</v>
      </c>
      <c r="M49" s="88">
        <v>12909</v>
      </c>
    </row>
    <row r="50" spans="2:13" ht="27.75" customHeight="1">
      <c r="B50" s="1201"/>
      <c r="C50" s="1202"/>
      <c r="D50" s="85"/>
      <c r="E50" s="1207" t="s">
        <v>34</v>
      </c>
      <c r="F50" s="1207"/>
      <c r="G50" s="1207"/>
      <c r="H50" s="1208"/>
      <c r="I50" s="86">
        <v>64539</v>
      </c>
      <c r="J50" s="87">
        <v>59528</v>
      </c>
      <c r="K50" s="87">
        <v>57845</v>
      </c>
      <c r="L50" s="87">
        <v>55048</v>
      </c>
      <c r="M50" s="88">
        <v>52818</v>
      </c>
    </row>
    <row r="51" spans="2:13" ht="27.75" customHeight="1">
      <c r="B51" s="1203"/>
      <c r="C51" s="1204"/>
      <c r="D51" s="85"/>
      <c r="E51" s="1207" t="s">
        <v>35</v>
      </c>
      <c r="F51" s="1207"/>
      <c r="G51" s="1207"/>
      <c r="H51" s="1208"/>
      <c r="I51" s="86">
        <v>214053</v>
      </c>
      <c r="J51" s="87">
        <v>218316</v>
      </c>
      <c r="K51" s="87">
        <v>211144</v>
      </c>
      <c r="L51" s="87">
        <v>206729</v>
      </c>
      <c r="M51" s="88">
        <v>202108</v>
      </c>
    </row>
    <row r="52" spans="2:13" ht="27.75" customHeight="1" thickBot="1">
      <c r="B52" s="1211" t="s">
        <v>36</v>
      </c>
      <c r="C52" s="1212"/>
      <c r="D52" s="90"/>
      <c r="E52" s="1213" t="s">
        <v>37</v>
      </c>
      <c r="F52" s="1213"/>
      <c r="G52" s="1213"/>
      <c r="H52" s="1214"/>
      <c r="I52" s="91">
        <v>84513</v>
      </c>
      <c r="J52" s="92">
        <v>75855</v>
      </c>
      <c r="K52" s="92">
        <v>73650</v>
      </c>
      <c r="L52" s="92">
        <v>68381</v>
      </c>
      <c r="M52" s="93">
        <v>60257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569</v>
      </c>
      <c r="C41" s="246"/>
      <c r="D41" s="246"/>
      <c r="E41" s="246"/>
      <c r="F41" s="246"/>
      <c r="G41" s="246"/>
      <c r="H41" s="246"/>
      <c r="I41" s="246"/>
      <c r="J41" s="246"/>
      <c r="K41" s="246"/>
      <c r="L41" s="246"/>
      <c r="M41" s="246"/>
      <c r="N41" s="246"/>
      <c r="O41" s="246"/>
      <c r="P41" s="247"/>
    </row>
    <row r="42" spans="2:17">
      <c r="B42" s="248"/>
      <c r="C42" s="244"/>
      <c r="D42" s="244"/>
      <c r="E42" s="244"/>
      <c r="F42" s="244"/>
      <c r="G42" s="351" t="s">
        <v>570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571</v>
      </c>
    </row>
    <row r="50" spans="1:17">
      <c r="B50" s="248"/>
      <c r="C50" s="244"/>
      <c r="D50" s="244"/>
      <c r="E50" s="244"/>
      <c r="F50" s="244"/>
      <c r="G50" s="1224"/>
      <c r="H50" s="1225"/>
      <c r="I50" s="1225"/>
      <c r="J50" s="1226"/>
      <c r="K50" s="354" t="s">
        <v>509</v>
      </c>
      <c r="L50" s="354" t="s">
        <v>510</v>
      </c>
      <c r="M50" s="354" t="s">
        <v>511</v>
      </c>
      <c r="N50" s="354" t="s">
        <v>512</v>
      </c>
      <c r="O50" s="354" t="s">
        <v>513</v>
      </c>
    </row>
    <row r="51" spans="1:17">
      <c r="B51" s="248"/>
      <c r="C51" s="244"/>
      <c r="D51" s="244"/>
      <c r="E51" s="244"/>
      <c r="F51" s="244"/>
      <c r="G51" s="1227" t="s">
        <v>572</v>
      </c>
      <c r="H51" s="1228"/>
      <c r="I51" s="1233" t="s">
        <v>573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574</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575</v>
      </c>
      <c r="H55" s="1241"/>
      <c r="I55" s="1237" t="s">
        <v>573</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576</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577</v>
      </c>
      <c r="C63" s="244"/>
      <c r="D63" s="244"/>
      <c r="E63" s="244"/>
      <c r="F63" s="244"/>
      <c r="G63" s="244"/>
      <c r="H63" s="244"/>
      <c r="I63" s="244"/>
      <c r="J63" s="244"/>
      <c r="K63" s="244"/>
      <c r="L63" s="244"/>
      <c r="M63" s="244"/>
      <c r="N63" s="244"/>
      <c r="O63" s="244"/>
    </row>
    <row r="64" spans="1:17">
      <c r="B64" s="248"/>
      <c r="C64" s="244"/>
      <c r="D64" s="244"/>
      <c r="E64" s="244"/>
      <c r="F64" s="244"/>
      <c r="G64" s="351" t="s">
        <v>570</v>
      </c>
      <c r="I64" s="352"/>
      <c r="J64" s="352"/>
      <c r="K64" s="352"/>
      <c r="L64" s="244"/>
      <c r="M64" s="244"/>
      <c r="N64" s="244"/>
      <c r="O64" s="244"/>
    </row>
    <row r="65" spans="2:30">
      <c r="B65" s="248"/>
      <c r="C65" s="244"/>
      <c r="D65" s="244"/>
      <c r="E65" s="244"/>
      <c r="F65" s="244"/>
      <c r="G65" s="1247" t="s">
        <v>578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579</v>
      </c>
      <c r="I71" s="368"/>
      <c r="J71" s="364"/>
      <c r="K71" s="364"/>
      <c r="L71" s="365"/>
      <c r="M71" s="364"/>
      <c r="N71" s="365"/>
      <c r="O71" s="366"/>
    </row>
    <row r="72" spans="2:30">
      <c r="B72" s="248"/>
      <c r="C72" s="244"/>
      <c r="D72" s="244"/>
      <c r="E72" s="244"/>
      <c r="F72" s="244"/>
      <c r="G72" s="1224"/>
      <c r="H72" s="1225"/>
      <c r="I72" s="1225"/>
      <c r="J72" s="1226"/>
      <c r="K72" s="354" t="s">
        <v>509</v>
      </c>
      <c r="L72" s="354" t="s">
        <v>510</v>
      </c>
      <c r="M72" s="354" t="s">
        <v>511</v>
      </c>
      <c r="N72" s="354" t="s">
        <v>512</v>
      </c>
      <c r="O72" s="354" t="s">
        <v>513</v>
      </c>
    </row>
    <row r="73" spans="2:30">
      <c r="B73" s="248"/>
      <c r="C73" s="244"/>
      <c r="D73" s="244"/>
      <c r="E73" s="244"/>
      <c r="F73" s="244"/>
      <c r="G73" s="1227" t="s">
        <v>572</v>
      </c>
      <c r="H73" s="1228"/>
      <c r="I73" s="1233" t="s">
        <v>573</v>
      </c>
      <c r="J73" s="1233"/>
      <c r="K73" s="1248">
        <v>102.4</v>
      </c>
      <c r="L73" s="1248">
        <v>92.2</v>
      </c>
      <c r="M73" s="1236">
        <v>88.6</v>
      </c>
      <c r="N73" s="1236">
        <v>82.6</v>
      </c>
      <c r="O73" s="1236">
        <v>73.099999999999994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580</v>
      </c>
      <c r="J75" s="1237"/>
      <c r="K75" s="1249">
        <v>8.6999999999999993</v>
      </c>
      <c r="L75" s="1249">
        <v>8.4</v>
      </c>
      <c r="M75" s="1249">
        <v>8.1</v>
      </c>
      <c r="N75" s="1249">
        <v>7.6</v>
      </c>
      <c r="O75" s="1249">
        <v>7.6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575</v>
      </c>
      <c r="H77" s="1241"/>
      <c r="I77" s="1237" t="s">
        <v>573</v>
      </c>
      <c r="J77" s="1237"/>
      <c r="K77" s="1248">
        <v>74</v>
      </c>
      <c r="L77" s="1248">
        <v>62.7</v>
      </c>
      <c r="M77" s="1236">
        <v>54.4</v>
      </c>
      <c r="N77" s="1236">
        <v>47</v>
      </c>
      <c r="O77" s="1236">
        <v>41.4</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580</v>
      </c>
      <c r="J79" s="1246"/>
      <c r="K79" s="1251">
        <v>9.1999999999999993</v>
      </c>
      <c r="L79" s="1251">
        <v>8.6</v>
      </c>
      <c r="M79" s="1251">
        <v>8.1</v>
      </c>
      <c r="N79" s="1251">
        <v>7.3</v>
      </c>
      <c r="O79" s="1251">
        <v>6.7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508</v>
      </c>
      <c r="G2" s="111"/>
      <c r="H2" s="112"/>
    </row>
    <row r="3" spans="1:8">
      <c r="A3" s="108" t="s">
        <v>501</v>
      </c>
      <c r="B3" s="113"/>
      <c r="C3" s="114"/>
      <c r="D3" s="115">
        <v>68797</v>
      </c>
      <c r="E3" s="116"/>
      <c r="F3" s="117">
        <v>43858</v>
      </c>
      <c r="G3" s="118"/>
      <c r="H3" s="119"/>
    </row>
    <row r="4" spans="1:8">
      <c r="A4" s="120"/>
      <c r="B4" s="121"/>
      <c r="C4" s="122"/>
      <c r="D4" s="123">
        <v>26737</v>
      </c>
      <c r="E4" s="124"/>
      <c r="F4" s="125">
        <v>23714</v>
      </c>
      <c r="G4" s="126"/>
      <c r="H4" s="127"/>
    </row>
    <row r="5" spans="1:8">
      <c r="A5" s="108" t="s">
        <v>503</v>
      </c>
      <c r="B5" s="113"/>
      <c r="C5" s="114"/>
      <c r="D5" s="115">
        <v>50247</v>
      </c>
      <c r="E5" s="116"/>
      <c r="F5" s="117">
        <v>41705</v>
      </c>
      <c r="G5" s="118"/>
      <c r="H5" s="119"/>
    </row>
    <row r="6" spans="1:8">
      <c r="A6" s="120"/>
      <c r="B6" s="121"/>
      <c r="C6" s="122"/>
      <c r="D6" s="123">
        <v>26178</v>
      </c>
      <c r="E6" s="124"/>
      <c r="F6" s="125">
        <v>22742</v>
      </c>
      <c r="G6" s="126"/>
      <c r="H6" s="127"/>
    </row>
    <row r="7" spans="1:8">
      <c r="A7" s="108" t="s">
        <v>504</v>
      </c>
      <c r="B7" s="113"/>
      <c r="C7" s="114"/>
      <c r="D7" s="115">
        <v>53675</v>
      </c>
      <c r="E7" s="116"/>
      <c r="F7" s="117">
        <v>47677</v>
      </c>
      <c r="G7" s="118"/>
      <c r="H7" s="119"/>
    </row>
    <row r="8" spans="1:8">
      <c r="A8" s="120"/>
      <c r="B8" s="121"/>
      <c r="C8" s="122"/>
      <c r="D8" s="123">
        <v>23011</v>
      </c>
      <c r="E8" s="124"/>
      <c r="F8" s="125">
        <v>23360</v>
      </c>
      <c r="G8" s="126"/>
      <c r="H8" s="127"/>
    </row>
    <row r="9" spans="1:8">
      <c r="A9" s="108" t="s">
        <v>505</v>
      </c>
      <c r="B9" s="113"/>
      <c r="C9" s="114"/>
      <c r="D9" s="115">
        <v>57723</v>
      </c>
      <c r="E9" s="116"/>
      <c r="F9" s="117">
        <v>51613</v>
      </c>
      <c r="G9" s="118"/>
      <c r="H9" s="119"/>
    </row>
    <row r="10" spans="1:8">
      <c r="A10" s="120"/>
      <c r="B10" s="121"/>
      <c r="C10" s="122"/>
      <c r="D10" s="123">
        <v>25927</v>
      </c>
      <c r="E10" s="124"/>
      <c r="F10" s="125">
        <v>25872</v>
      </c>
      <c r="G10" s="126"/>
      <c r="H10" s="127"/>
    </row>
    <row r="11" spans="1:8">
      <c r="A11" s="108" t="s">
        <v>506</v>
      </c>
      <c r="B11" s="113"/>
      <c r="C11" s="114"/>
      <c r="D11" s="115">
        <v>50419</v>
      </c>
      <c r="E11" s="116"/>
      <c r="F11" s="117">
        <v>50880</v>
      </c>
      <c r="G11" s="118"/>
      <c r="H11" s="119"/>
    </row>
    <row r="12" spans="1:8">
      <c r="A12" s="120"/>
      <c r="B12" s="121"/>
      <c r="C12" s="128"/>
      <c r="D12" s="123">
        <v>24999</v>
      </c>
      <c r="E12" s="124"/>
      <c r="F12" s="125">
        <v>27819</v>
      </c>
      <c r="G12" s="126"/>
      <c r="H12" s="127"/>
    </row>
    <row r="13" spans="1:8">
      <c r="A13" s="108"/>
      <c r="B13" s="113"/>
      <c r="C13" s="129"/>
      <c r="D13" s="130">
        <v>56172</v>
      </c>
      <c r="E13" s="131"/>
      <c r="F13" s="132">
        <v>47147</v>
      </c>
      <c r="G13" s="133"/>
      <c r="H13" s="119"/>
    </row>
    <row r="14" spans="1:8">
      <c r="A14" s="120"/>
      <c r="B14" s="121"/>
      <c r="C14" s="122"/>
      <c r="D14" s="123">
        <v>25370</v>
      </c>
      <c r="E14" s="124"/>
      <c r="F14" s="125">
        <v>24701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2.02</v>
      </c>
      <c r="C19" s="134">
        <f>ROUND(VALUE(SUBSTITUTE(実質収支比率等に係る経年分析!G$48,"▲","-")),2)</f>
        <v>2.09</v>
      </c>
      <c r="D19" s="134">
        <f>ROUND(VALUE(SUBSTITUTE(実質収支比率等に係る経年分析!H$48,"▲","-")),2)</f>
        <v>2.09</v>
      </c>
      <c r="E19" s="134">
        <f>ROUND(VALUE(SUBSTITUTE(実質収支比率等に係る経年分析!I$48,"▲","-")),2)</f>
        <v>2.11</v>
      </c>
      <c r="F19" s="134">
        <f>ROUND(VALUE(SUBSTITUTE(実質収支比率等に係る経年分析!J$48,"▲","-")),2)</f>
        <v>2.0699999999999998</v>
      </c>
    </row>
    <row r="20" spans="1:11">
      <c r="A20" s="134" t="s">
        <v>42</v>
      </c>
      <c r="B20" s="134">
        <f>ROUND(VALUE(SUBSTITUTE(実質収支比率等に係る経年分析!F$47,"▲","-")),2)</f>
        <v>2.64</v>
      </c>
      <c r="C20" s="134">
        <f>ROUND(VALUE(SUBSTITUTE(実質収支比率等に係る経年分析!G$47,"▲","-")),2)</f>
        <v>2.65</v>
      </c>
      <c r="D20" s="134">
        <f>ROUND(VALUE(SUBSTITUTE(実質収支比率等に係る経年分析!H$47,"▲","-")),2)</f>
        <v>2.63</v>
      </c>
      <c r="E20" s="134">
        <f>ROUND(VALUE(SUBSTITUTE(実質収支比率等に係る経年分析!I$47,"▲","-")),2)</f>
        <v>2.63</v>
      </c>
      <c r="F20" s="134">
        <f>ROUND(VALUE(SUBSTITUTE(実質収支比率等に係る経年分析!J$47,"▲","-")),2)</f>
        <v>2.96</v>
      </c>
    </row>
    <row r="21" spans="1:11">
      <c r="A21" s="134" t="s">
        <v>43</v>
      </c>
      <c r="B21" s="134">
        <f>IF(ISNUMBER(VALUE(SUBSTITUTE(実質収支比率等に係る経年分析!F$49,"▲","-"))),ROUND(VALUE(SUBSTITUTE(実質収支比率等に係る経年分析!F$49,"▲","-")),2),NA())</f>
        <v>2.0099999999999998</v>
      </c>
      <c r="C21" s="134">
        <f>IF(ISNUMBER(VALUE(SUBSTITUTE(実質収支比率等に係る経年分析!G$49,"▲","-"))),ROUND(VALUE(SUBSTITUTE(実質収支比率等に係る経年分析!G$49,"▲","-")),2),NA())</f>
        <v>2.04</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1.97</v>
      </c>
      <c r="F21" s="134">
        <f>IF(ISNUMBER(VALUE(SUBSTITUTE(実質収支比率等に係る経年分析!J$49,"▲","-"))),ROUND(VALUE(SUBSTITUTE(実質収支比率等に係る経年分析!J$49,"▲","-")),2),NA())</f>
        <v>1.7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3.49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2.06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金沢市住宅団地建設事業費特別会計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0.55000000000000004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0.56999999999999995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0.82</v>
      </c>
    </row>
    <row r="30" spans="1:11">
      <c r="A30" s="135" t="str">
        <f>IF(連結実質赤字比率に係る赤字・黒字の構成分析!C$40="",NA(),連結実質赤字比率に係る赤字・黒字の構成分析!C$40)</f>
        <v>金沢市発電事業特別会計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1.97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1.75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1.72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1.17</v>
      </c>
    </row>
    <row r="31" spans="1:11">
      <c r="A31" s="135" t="str">
        <f>IF(連結実質赤字比率に係る赤字・黒字の構成分析!C$39="",NA(),連結実質赤字比率に係る赤字・黒字の構成分析!C$39)</f>
        <v>金沢市中央卸売市場事業特別会計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1.1599999999999999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1.62</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2.0099999999999998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v>
      </c>
    </row>
    <row r="33" spans="1:16">
      <c r="A33" s="135" t="str">
        <f>IF(連結実質赤字比率に係る赤字・黒字の構成分析!C$37="",NA(),連結実質赤字比率に係る赤字・黒字の構成分析!C$37)</f>
        <v>金沢市ガス事業特別会計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2.4500000000000002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v>
      </c>
    </row>
    <row r="34" spans="1:16">
      <c r="A34" s="135" t="str">
        <f>IF(連結実質赤字比率に係る赤字・黒字の構成分析!C$36="",NA(),連結実質赤字比率に係る赤字・黒字の構成分析!C$36)</f>
        <v>金沢市公共下水道事業特別会計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3.21</v>
      </c>
    </row>
    <row r="35" spans="1:16">
      <c r="A35" s="135" t="str">
        <f>IF(連結実質赤字比率に係る赤字・黒字の構成分析!C$35="",NA(),連結実質赤字比率に係る赤字・黒字の構成分析!C$35)</f>
        <v>金沢市病院事業特別会計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3.62</v>
      </c>
    </row>
    <row r="36" spans="1:16">
      <c r="A36" s="135" t="str">
        <f>IF(連結実質赤字比率に係る赤字・黒字の構成分析!C$34="",NA(),連結実質赤字比率に係る赤字・黒字の構成分析!C$34)</f>
        <v>金沢市水道事業特別会計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25608</v>
      </c>
      <c r="E42" s="136"/>
      <c r="F42" s="136"/>
      <c r="G42" s="136">
        <f>'実質公債費比率（分子）の構造'!L$52</f>
        <v>25260</v>
      </c>
      <c r="H42" s="136"/>
      <c r="I42" s="136"/>
      <c r="J42" s="136">
        <f>'実質公債費比率（分子）の構造'!M$52</f>
        <v>25610</v>
      </c>
      <c r="K42" s="136"/>
      <c r="L42" s="136"/>
      <c r="M42" s="136">
        <f>'実質公債費比率（分子）の構造'!N$52</f>
        <v>26096</v>
      </c>
      <c r="N42" s="136"/>
      <c r="O42" s="136"/>
      <c r="P42" s="136">
        <f>'実質公債費比率（分子）の構造'!O$52</f>
        <v>24857</v>
      </c>
    </row>
    <row r="43" spans="1:16">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54</v>
      </c>
      <c r="C44" s="136"/>
      <c r="D44" s="136"/>
      <c r="E44" s="136">
        <f>'実質公債費比率（分子）の構造'!L$50</f>
        <v>51</v>
      </c>
      <c r="F44" s="136"/>
      <c r="G44" s="136"/>
      <c r="H44" s="136">
        <f>'実質公債費比率（分子）の構造'!M$50</f>
        <v>32</v>
      </c>
      <c r="I44" s="136"/>
      <c r="J44" s="136"/>
      <c r="K44" s="136">
        <f>'実質公債費比率（分子）の構造'!N$50</f>
        <v>24</v>
      </c>
      <c r="L44" s="136"/>
      <c r="M44" s="136"/>
      <c r="N44" s="136">
        <f>'実質公債費比率（分子）の構造'!O$50</f>
        <v>6</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7304</v>
      </c>
      <c r="C46" s="136"/>
      <c r="D46" s="136"/>
      <c r="E46" s="136">
        <f>'実質公債費比率（分子）の構造'!L$48</f>
        <v>6695</v>
      </c>
      <c r="F46" s="136"/>
      <c r="G46" s="136"/>
      <c r="H46" s="136">
        <f>'実質公債費比率（分子）の構造'!M$48</f>
        <v>6867</v>
      </c>
      <c r="I46" s="136"/>
      <c r="J46" s="136"/>
      <c r="K46" s="136">
        <f>'実質公債費比率（分子）の構造'!N$48</f>
        <v>6379</v>
      </c>
      <c r="L46" s="136"/>
      <c r="M46" s="136"/>
      <c r="N46" s="136">
        <f>'実質公債費比率（分子）の構造'!O$48</f>
        <v>6344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25182</v>
      </c>
      <c r="C49" s="136"/>
      <c r="D49" s="136"/>
      <c r="E49" s="136">
        <f>'実質公債費比率（分子）の構造'!L$45</f>
        <v>25406</v>
      </c>
      <c r="F49" s="136"/>
      <c r="G49" s="136"/>
      <c r="H49" s="136">
        <f>'実質公債費比率（分子）の構造'!M$45</f>
        <v>25014</v>
      </c>
      <c r="I49" s="136"/>
      <c r="J49" s="136"/>
      <c r="K49" s="136">
        <f>'実質公債費比率（分子）の構造'!N$45</f>
        <v>25460</v>
      </c>
      <c r="L49" s="136"/>
      <c r="M49" s="136"/>
      <c r="N49" s="136">
        <f>'実質公債費比率（分子）の構造'!O$45</f>
        <v>25465</v>
      </c>
      <c r="O49" s="136"/>
      <c r="P49" s="136"/>
    </row>
    <row r="50" spans="1:16">
      <c r="A50" s="136" t="s">
        <v>58</v>
      </c>
      <c r="B50" s="136" t="e">
        <f>NA()</f>
        <v>#N/A</v>
      </c>
      <c r="C50" s="136">
        <f>IF(ISNUMBER('実質公債費比率（分子）の構造'!K$53),'実質公債費比率（分子）の構造'!K$53,NA())</f>
        <v>6933</v>
      </c>
      <c r="D50" s="136" t="e">
        <f>NA()</f>
        <v>#N/A</v>
      </c>
      <c r="E50" s="136" t="e">
        <f>NA()</f>
        <v>#N/A</v>
      </c>
      <c r="F50" s="136">
        <f>IF(ISNUMBER('実質公債費比率（分子）の構造'!L$53),'実質公債費比率（分子）の構造'!L$53,NA())</f>
        <v>6893</v>
      </c>
      <c r="G50" s="136" t="e">
        <f>NA()</f>
        <v>#N/A</v>
      </c>
      <c r="H50" s="136" t="e">
        <f>NA()</f>
        <v>#N/A</v>
      </c>
      <c r="I50" s="136">
        <f>IF(ISNUMBER('実質公債費比率（分子）の構造'!M$53),'実質公債費比率（分子）の構造'!M$53,NA())</f>
        <v>6303</v>
      </c>
      <c r="J50" s="136" t="e">
        <f>NA()</f>
        <v>#N/A</v>
      </c>
      <c r="K50" s="136" t="e">
        <f>NA()</f>
        <v>#N/A</v>
      </c>
      <c r="L50" s="136">
        <f>IF(ISNUMBER('実質公債費比率（分子）の構造'!N$53),'実質公債費比率（分子）の構造'!N$53,NA())</f>
        <v>5767</v>
      </c>
      <c r="M50" s="136" t="e">
        <f>NA()</f>
        <v>#N/A</v>
      </c>
      <c r="N50" s="136" t="e">
        <f>NA()</f>
        <v>#N/A</v>
      </c>
      <c r="O50" s="136">
        <f>IF(ISNUMBER('実質公債費比率（分子）の構造'!O$53),'実質公債費比率（分子）の構造'!O$53,NA())</f>
        <v>6958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214053</v>
      </c>
      <c r="E56" s="135"/>
      <c r="F56" s="135"/>
      <c r="G56" s="135">
        <f>'将来負担比率（分子）の構造'!J$51</f>
        <v>218316</v>
      </c>
      <c r="H56" s="135"/>
      <c r="I56" s="135"/>
      <c r="J56" s="135">
        <f>'将来負担比率（分子）の構造'!K$51</f>
        <v>211144</v>
      </c>
      <c r="K56" s="135"/>
      <c r="L56" s="135"/>
      <c r="M56" s="135">
        <f>'将来負担比率（分子）の構造'!L$51</f>
        <v>206729</v>
      </c>
      <c r="N56" s="135"/>
      <c r="O56" s="135"/>
      <c r="P56" s="135">
        <f>'将来負担比率（分子）の構造'!M$51</f>
        <v>202108</v>
      </c>
    </row>
    <row r="57" spans="1:16">
      <c r="A57" s="135" t="s">
        <v>34</v>
      </c>
      <c r="B57" s="135"/>
      <c r="C57" s="135"/>
      <c r="D57" s="135">
        <f>'将来負担比率（分子）の構造'!I$50</f>
        <v>64539</v>
      </c>
      <c r="E57" s="135"/>
      <c r="F57" s="135"/>
      <c r="G57" s="135">
        <f>'将来負担比率（分子）の構造'!J$50</f>
        <v>59528</v>
      </c>
      <c r="H57" s="135"/>
      <c r="I57" s="135"/>
      <c r="J57" s="135">
        <f>'将来負担比率（分子）の構造'!K$50</f>
        <v>57845</v>
      </c>
      <c r="K57" s="135"/>
      <c r="L57" s="135"/>
      <c r="M57" s="135">
        <f>'将来負担比率（分子）の構造'!L$50</f>
        <v>55048</v>
      </c>
      <c r="N57" s="135"/>
      <c r="O57" s="135"/>
      <c r="P57" s="135">
        <f>'将来負担比率（分子）の構造'!M$50</f>
        <v>52818</v>
      </c>
    </row>
    <row r="58" spans="1:16">
      <c r="A58" s="135" t="s">
        <v>33</v>
      </c>
      <c r="B58" s="135"/>
      <c r="C58" s="135"/>
      <c r="D58" s="135">
        <f>'将来負担比率（分子）の構造'!I$49</f>
        <v>11518</v>
      </c>
      <c r="E58" s="135"/>
      <c r="F58" s="135"/>
      <c r="G58" s="135">
        <f>'将来負担比率（分子）の構造'!J$49</f>
        <v>11920</v>
      </c>
      <c r="H58" s="135"/>
      <c r="I58" s="135"/>
      <c r="J58" s="135">
        <f>'将来負担比率（分子）の構造'!K$49</f>
        <v>13336</v>
      </c>
      <c r="K58" s="135"/>
      <c r="L58" s="135"/>
      <c r="M58" s="135">
        <f>'将来負担比率（分子）の構造'!L$49</f>
        <v>12141</v>
      </c>
      <c r="N58" s="135"/>
      <c r="O58" s="135"/>
      <c r="P58" s="135">
        <f>'将来負担比率（分子）の構造'!M$49</f>
        <v>12909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635</v>
      </c>
      <c r="C61" s="135"/>
      <c r="D61" s="135"/>
      <c r="E61" s="135">
        <f>'将来負担比率（分子）の構造'!J$46</f>
        <v>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21657</v>
      </c>
      <c r="C62" s="135"/>
      <c r="D62" s="135"/>
      <c r="E62" s="135">
        <f>'将来負担比率（分子）の構造'!J$45</f>
        <v>21110</v>
      </c>
      <c r="F62" s="135"/>
      <c r="G62" s="135"/>
      <c r="H62" s="135">
        <f>'将来負担比率（分子）の構造'!K$45</f>
        <v>20195</v>
      </c>
      <c r="I62" s="135"/>
      <c r="J62" s="135"/>
      <c r="K62" s="135">
        <f>'将来負担比率（分子）の構造'!L$45</f>
        <v>18480</v>
      </c>
      <c r="L62" s="135"/>
      <c r="M62" s="135"/>
      <c r="N62" s="135">
        <f>'将来負担比率（分子）の構造'!M$45</f>
        <v>17054</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93338</v>
      </c>
      <c r="C64" s="135"/>
      <c r="D64" s="135"/>
      <c r="E64" s="135">
        <f>'将来負担比率（分子）の構造'!J$43</f>
        <v>92598</v>
      </c>
      <c r="F64" s="135"/>
      <c r="G64" s="135"/>
      <c r="H64" s="135">
        <f>'将来負担比率（分子）の構造'!K$43</f>
        <v>88640</v>
      </c>
      <c r="I64" s="135"/>
      <c r="J64" s="135"/>
      <c r="K64" s="135">
        <f>'将来負担比率（分子）の構造'!L$43</f>
        <v>86103</v>
      </c>
      <c r="L64" s="135"/>
      <c r="M64" s="135"/>
      <c r="N64" s="135">
        <f>'将来負担比率（分子）の構造'!M$43</f>
        <v>82606</v>
      </c>
      <c r="O64" s="135"/>
      <c r="P64" s="135"/>
    </row>
    <row r="65" spans="1:16">
      <c r="A65" s="135" t="s">
        <v>25</v>
      </c>
      <c r="B65" s="135">
        <f>'将来負担比率（分子）の構造'!I$42</f>
        <v>9480</v>
      </c>
      <c r="C65" s="135"/>
      <c r="D65" s="135"/>
      <c r="E65" s="135">
        <f>'将来負担比率（分子）の構造'!J$42</f>
        <v>6546</v>
      </c>
      <c r="F65" s="135"/>
      <c r="G65" s="135"/>
      <c r="H65" s="135">
        <f>'将来負担比率（分子）の構造'!K$42</f>
        <v>6410</v>
      </c>
      <c r="I65" s="135"/>
      <c r="J65" s="135"/>
      <c r="K65" s="135">
        <f>'将来負担比率（分子）の構造'!L$42</f>
        <v>1103</v>
      </c>
      <c r="L65" s="135"/>
      <c r="M65" s="135"/>
      <c r="N65" s="135">
        <f>'将来負担比率（分子）の構造'!M$42</f>
        <v>980</v>
      </c>
      <c r="O65" s="135"/>
      <c r="P65" s="135"/>
    </row>
    <row r="66" spans="1:16">
      <c r="A66" s="135" t="s">
        <v>24</v>
      </c>
      <c r="B66" s="135">
        <f>'将来負担比率（分子）の構造'!I$41</f>
        <v>249513</v>
      </c>
      <c r="C66" s="135"/>
      <c r="D66" s="135"/>
      <c r="E66" s="135">
        <f>'将来負担比率（分子）の構造'!J$41</f>
        <v>245360</v>
      </c>
      <c r="F66" s="135"/>
      <c r="G66" s="135"/>
      <c r="H66" s="135">
        <f>'将来負担比率（分子）の構造'!K$41</f>
        <v>240729</v>
      </c>
      <c r="I66" s="135"/>
      <c r="J66" s="135"/>
      <c r="K66" s="135">
        <f>'将来負担比率（分子）の構造'!L$41</f>
        <v>236614</v>
      </c>
      <c r="L66" s="135"/>
      <c r="M66" s="135"/>
      <c r="N66" s="135">
        <f>'将来負担比率（分子）の構造'!M$41</f>
        <v>227452</v>
      </c>
      <c r="O66" s="135"/>
      <c r="P66" s="135"/>
    </row>
    <row r="67" spans="1:16">
      <c r="A67" s="135" t="s">
        <v>62</v>
      </c>
      <c r="B67" s="135" t="e">
        <f>NA()</f>
        <v>#N/A</v>
      </c>
      <c r="C67" s="135">
        <f>IF(ISNUMBER('将来負担比率（分子）の構造'!I$52), IF('将来負担比率（分子）の構造'!I$52 &lt; 0, 0, '将来負担比率（分子）の構造'!I$52), NA())</f>
        <v>84513</v>
      </c>
      <c r="D67" s="135" t="e">
        <f>NA()</f>
        <v>#N/A</v>
      </c>
      <c r="E67" s="135" t="e">
        <f>NA()</f>
        <v>#N/A</v>
      </c>
      <c r="F67" s="135">
        <f>IF(ISNUMBER('将来負担比率（分子）の構造'!J$52), IF('将来負担比率（分子）の構造'!J$52 &lt; 0, 0, '将来負担比率（分子）の構造'!J$52), NA())</f>
        <v>75855</v>
      </c>
      <c r="G67" s="135" t="e">
        <f>NA()</f>
        <v>#N/A</v>
      </c>
      <c r="H67" s="135" t="e">
        <f>NA()</f>
        <v>#N/A</v>
      </c>
      <c r="I67" s="135">
        <f>IF(ISNUMBER('将来負担比率（分子）の構造'!K$52), IF('将来負担比率（分子）の構造'!K$52 &lt; 0, 0, '将来負担比率（分子）の構造'!K$52), NA())</f>
        <v>73650</v>
      </c>
      <c r="J67" s="135" t="e">
        <f>NA()</f>
        <v>#N/A</v>
      </c>
      <c r="K67" s="135" t="e">
        <f>NA()</f>
        <v>#N/A</v>
      </c>
      <c r="L67" s="135">
        <f>IF(ISNUMBER('将来負担比率（分子）の構造'!L$52), IF('将来負担比率（分子）の構造'!L$52 &lt; 0, 0, '将来負担比率（分子）の構造'!L$52), NA())</f>
        <v>68381</v>
      </c>
      <c r="M67" s="135" t="e">
        <f>NA()</f>
        <v>#N/A</v>
      </c>
      <c r="N67" s="135" t="e">
        <f>NA()</f>
        <v>#N/A</v>
      </c>
      <c r="O67" s="135">
        <f>IF(ISNUMBER('将来負担比率（分子）の構造'!M$52), IF('将来負担比率（分子）の構造'!M$52 &lt; 0, 0, '将来負担比率（分子）の構造'!M$52), NA())</f>
        <v>60257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79167507</v>
      </c>
      <c r="S5" s="613"/>
      <c r="T5" s="613"/>
      <c r="U5" s="613"/>
      <c r="V5" s="613"/>
      <c r="W5" s="613"/>
      <c r="X5" s="613"/>
      <c r="Y5" s="614"/>
      <c r="Z5" s="615">
        <v>45.6</v>
      </c>
      <c r="AA5" s="615"/>
      <c r="AB5" s="615"/>
      <c r="AC5" s="615"/>
      <c r="AD5" s="616">
        <v>73118362</v>
      </c>
      <c r="AE5" s="616"/>
      <c r="AF5" s="616"/>
      <c r="AG5" s="616"/>
      <c r="AH5" s="616"/>
      <c r="AI5" s="616"/>
      <c r="AJ5" s="616"/>
      <c r="AK5" s="616"/>
      <c r="AL5" s="617">
        <v>74.400000000000006</v>
      </c>
      <c r="AM5" s="618"/>
      <c r="AN5" s="618"/>
      <c r="AO5" s="619"/>
      <c r="AP5" s="609" t="s">
        <v>206</v>
      </c>
      <c r="AQ5" s="610"/>
      <c r="AR5" s="610"/>
      <c r="AS5" s="610"/>
      <c r="AT5" s="610"/>
      <c r="AU5" s="610"/>
      <c r="AV5" s="610"/>
      <c r="AW5" s="610"/>
      <c r="AX5" s="610"/>
      <c r="AY5" s="610"/>
      <c r="AZ5" s="610"/>
      <c r="BA5" s="610"/>
      <c r="BB5" s="610"/>
      <c r="BC5" s="610"/>
      <c r="BD5" s="610"/>
      <c r="BE5" s="610"/>
      <c r="BF5" s="611"/>
      <c r="BG5" s="623">
        <v>70587420</v>
      </c>
      <c r="BH5" s="624"/>
      <c r="BI5" s="624"/>
      <c r="BJ5" s="624"/>
      <c r="BK5" s="624"/>
      <c r="BL5" s="624"/>
      <c r="BM5" s="624"/>
      <c r="BN5" s="625"/>
      <c r="BO5" s="626">
        <v>89.2</v>
      </c>
      <c r="BP5" s="626"/>
      <c r="BQ5" s="626"/>
      <c r="BR5" s="626"/>
      <c r="BS5" s="627">
        <v>1415269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1199035</v>
      </c>
      <c r="S6" s="624"/>
      <c r="T6" s="624"/>
      <c r="U6" s="624"/>
      <c r="V6" s="624"/>
      <c r="W6" s="624"/>
      <c r="X6" s="624"/>
      <c r="Y6" s="625"/>
      <c r="Z6" s="626">
        <v>0.7</v>
      </c>
      <c r="AA6" s="626"/>
      <c r="AB6" s="626"/>
      <c r="AC6" s="626"/>
      <c r="AD6" s="627">
        <v>1199035</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70587420</v>
      </c>
      <c r="BH6" s="624"/>
      <c r="BI6" s="624"/>
      <c r="BJ6" s="624"/>
      <c r="BK6" s="624"/>
      <c r="BL6" s="624"/>
      <c r="BM6" s="624"/>
      <c r="BN6" s="625"/>
      <c r="BO6" s="626">
        <v>89.2</v>
      </c>
      <c r="BP6" s="626"/>
      <c r="BQ6" s="626"/>
      <c r="BR6" s="626"/>
      <c r="BS6" s="627">
        <v>1415269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957935</v>
      </c>
      <c r="CS6" s="624"/>
      <c r="CT6" s="624"/>
      <c r="CU6" s="624"/>
      <c r="CV6" s="624"/>
      <c r="CW6" s="624"/>
      <c r="CX6" s="624"/>
      <c r="CY6" s="625"/>
      <c r="CZ6" s="626">
        <v>0.6</v>
      </c>
      <c r="DA6" s="626"/>
      <c r="DB6" s="626"/>
      <c r="DC6" s="626"/>
      <c r="DD6" s="632">
        <v>661</v>
      </c>
      <c r="DE6" s="624"/>
      <c r="DF6" s="624"/>
      <c r="DG6" s="624"/>
      <c r="DH6" s="624"/>
      <c r="DI6" s="624"/>
      <c r="DJ6" s="624"/>
      <c r="DK6" s="624"/>
      <c r="DL6" s="624"/>
      <c r="DM6" s="624"/>
      <c r="DN6" s="624"/>
      <c r="DO6" s="624"/>
      <c r="DP6" s="625"/>
      <c r="DQ6" s="632">
        <v>957455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148989</v>
      </c>
      <c r="S7" s="624"/>
      <c r="T7" s="624"/>
      <c r="U7" s="624"/>
      <c r="V7" s="624"/>
      <c r="W7" s="624"/>
      <c r="X7" s="624"/>
      <c r="Y7" s="625"/>
      <c r="Z7" s="626">
        <v>0.1</v>
      </c>
      <c r="AA7" s="626"/>
      <c r="AB7" s="626"/>
      <c r="AC7" s="626"/>
      <c r="AD7" s="627">
        <v>148989</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36486965</v>
      </c>
      <c r="BH7" s="624"/>
      <c r="BI7" s="624"/>
      <c r="BJ7" s="624"/>
      <c r="BK7" s="624"/>
      <c r="BL7" s="624"/>
      <c r="BM7" s="624"/>
      <c r="BN7" s="625"/>
      <c r="BO7" s="626">
        <v>46.1</v>
      </c>
      <c r="BP7" s="626"/>
      <c r="BQ7" s="626"/>
      <c r="BR7" s="626"/>
      <c r="BS7" s="627">
        <v>1415269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12277947</v>
      </c>
      <c r="CS7" s="624"/>
      <c r="CT7" s="624"/>
      <c r="CU7" s="624"/>
      <c r="CV7" s="624"/>
      <c r="CW7" s="624"/>
      <c r="CX7" s="624"/>
      <c r="CY7" s="625"/>
      <c r="CZ7" s="626">
        <v>7.2</v>
      </c>
      <c r="DA7" s="626"/>
      <c r="DB7" s="626"/>
      <c r="DC7" s="626"/>
      <c r="DD7" s="632">
        <v>591520</v>
      </c>
      <c r="DE7" s="624"/>
      <c r="DF7" s="624"/>
      <c r="DG7" s="624"/>
      <c r="DH7" s="624"/>
      <c r="DI7" s="624"/>
      <c r="DJ7" s="624"/>
      <c r="DK7" s="624"/>
      <c r="DL7" s="624"/>
      <c r="DM7" s="624"/>
      <c r="DN7" s="624"/>
      <c r="DO7" s="624"/>
      <c r="DP7" s="625"/>
      <c r="DQ7" s="632">
        <v>10210113</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348716</v>
      </c>
      <c r="S8" s="624"/>
      <c r="T8" s="624"/>
      <c r="U8" s="624"/>
      <c r="V8" s="624"/>
      <c r="W8" s="624"/>
      <c r="X8" s="624"/>
      <c r="Y8" s="625"/>
      <c r="Z8" s="626">
        <v>0.2</v>
      </c>
      <c r="AA8" s="626"/>
      <c r="AB8" s="626"/>
      <c r="AC8" s="626"/>
      <c r="AD8" s="627">
        <v>348716</v>
      </c>
      <c r="AE8" s="627"/>
      <c r="AF8" s="627"/>
      <c r="AG8" s="627"/>
      <c r="AH8" s="627"/>
      <c r="AI8" s="627"/>
      <c r="AJ8" s="627"/>
      <c r="AK8" s="627"/>
      <c r="AL8" s="628">
        <v>0.4</v>
      </c>
      <c r="AM8" s="629"/>
      <c r="AN8" s="629"/>
      <c r="AO8" s="630"/>
      <c r="AP8" s="620" t="s">
        <v>217</v>
      </c>
      <c r="AQ8" s="621"/>
      <c r="AR8" s="621"/>
      <c r="AS8" s="621"/>
      <c r="AT8" s="621"/>
      <c r="AU8" s="621"/>
      <c r="AV8" s="621"/>
      <c r="AW8" s="621"/>
      <c r="AX8" s="621"/>
      <c r="AY8" s="621"/>
      <c r="AZ8" s="621"/>
      <c r="BA8" s="621"/>
      <c r="BB8" s="621"/>
      <c r="BC8" s="621"/>
      <c r="BD8" s="621"/>
      <c r="BE8" s="621"/>
      <c r="BF8" s="622"/>
      <c r="BG8" s="623">
        <v>791704</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62511587</v>
      </c>
      <c r="CS8" s="624"/>
      <c r="CT8" s="624"/>
      <c r="CU8" s="624"/>
      <c r="CV8" s="624"/>
      <c r="CW8" s="624"/>
      <c r="CX8" s="624"/>
      <c r="CY8" s="625"/>
      <c r="CZ8" s="626">
        <v>36.700000000000003</v>
      </c>
      <c r="DA8" s="626"/>
      <c r="DB8" s="626"/>
      <c r="DC8" s="626"/>
      <c r="DD8" s="632">
        <v>1190206</v>
      </c>
      <c r="DE8" s="624"/>
      <c r="DF8" s="624"/>
      <c r="DG8" s="624"/>
      <c r="DH8" s="624"/>
      <c r="DI8" s="624"/>
      <c r="DJ8" s="624"/>
      <c r="DK8" s="624"/>
      <c r="DL8" s="624"/>
      <c r="DM8" s="624"/>
      <c r="DN8" s="624"/>
      <c r="DO8" s="624"/>
      <c r="DP8" s="625"/>
      <c r="DQ8" s="632">
        <v>29703369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366449</v>
      </c>
      <c r="S9" s="624"/>
      <c r="T9" s="624"/>
      <c r="U9" s="624"/>
      <c r="V9" s="624"/>
      <c r="W9" s="624"/>
      <c r="X9" s="624"/>
      <c r="Y9" s="625"/>
      <c r="Z9" s="626">
        <v>0.2</v>
      </c>
      <c r="AA9" s="626"/>
      <c r="AB9" s="626"/>
      <c r="AC9" s="626"/>
      <c r="AD9" s="627">
        <v>366449</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25827958</v>
      </c>
      <c r="BH9" s="624"/>
      <c r="BI9" s="624"/>
      <c r="BJ9" s="624"/>
      <c r="BK9" s="624"/>
      <c r="BL9" s="624"/>
      <c r="BM9" s="624"/>
      <c r="BN9" s="625"/>
      <c r="BO9" s="626">
        <v>32.6</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12757226</v>
      </c>
      <c r="CS9" s="624"/>
      <c r="CT9" s="624"/>
      <c r="CU9" s="624"/>
      <c r="CV9" s="624"/>
      <c r="CW9" s="624"/>
      <c r="CX9" s="624"/>
      <c r="CY9" s="625"/>
      <c r="CZ9" s="626">
        <v>7.5</v>
      </c>
      <c r="DA9" s="626"/>
      <c r="DB9" s="626"/>
      <c r="DC9" s="626"/>
      <c r="DD9" s="632">
        <v>1075297</v>
      </c>
      <c r="DE9" s="624"/>
      <c r="DF9" s="624"/>
      <c r="DG9" s="624"/>
      <c r="DH9" s="624"/>
      <c r="DI9" s="624"/>
      <c r="DJ9" s="624"/>
      <c r="DK9" s="624"/>
      <c r="DL9" s="624"/>
      <c r="DM9" s="624"/>
      <c r="DN9" s="624"/>
      <c r="DO9" s="624"/>
      <c r="DP9" s="625"/>
      <c r="DQ9" s="632">
        <v>10118366</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9871443</v>
      </c>
      <c r="S10" s="624"/>
      <c r="T10" s="624"/>
      <c r="U10" s="624"/>
      <c r="V10" s="624"/>
      <c r="W10" s="624"/>
      <c r="X10" s="624"/>
      <c r="Y10" s="625"/>
      <c r="Z10" s="626">
        <v>5.7</v>
      </c>
      <c r="AA10" s="626"/>
      <c r="AB10" s="626"/>
      <c r="AC10" s="626"/>
      <c r="AD10" s="627">
        <v>9871443</v>
      </c>
      <c r="AE10" s="627"/>
      <c r="AF10" s="627"/>
      <c r="AG10" s="627"/>
      <c r="AH10" s="627"/>
      <c r="AI10" s="627"/>
      <c r="AJ10" s="627"/>
      <c r="AK10" s="627"/>
      <c r="AL10" s="628">
        <v>10</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1897389</v>
      </c>
      <c r="BH10" s="624"/>
      <c r="BI10" s="624"/>
      <c r="BJ10" s="624"/>
      <c r="BK10" s="624"/>
      <c r="BL10" s="624"/>
      <c r="BM10" s="624"/>
      <c r="BN10" s="625"/>
      <c r="BO10" s="626">
        <v>2.4</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502717</v>
      </c>
      <c r="CS10" s="624"/>
      <c r="CT10" s="624"/>
      <c r="CU10" s="624"/>
      <c r="CV10" s="624"/>
      <c r="CW10" s="624"/>
      <c r="CX10" s="624"/>
      <c r="CY10" s="625"/>
      <c r="CZ10" s="626">
        <v>0.3</v>
      </c>
      <c r="DA10" s="626"/>
      <c r="DB10" s="626"/>
      <c r="DC10" s="626"/>
      <c r="DD10" s="632">
        <v>1480</v>
      </c>
      <c r="DE10" s="624"/>
      <c r="DF10" s="624"/>
      <c r="DG10" s="624"/>
      <c r="DH10" s="624"/>
      <c r="DI10" s="624"/>
      <c r="DJ10" s="624"/>
      <c r="DK10" s="624"/>
      <c r="DL10" s="624"/>
      <c r="DM10" s="624"/>
      <c r="DN10" s="624"/>
      <c r="DO10" s="624"/>
      <c r="DP10" s="625"/>
      <c r="DQ10" s="632">
        <v>412997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50495</v>
      </c>
      <c r="S11" s="624"/>
      <c r="T11" s="624"/>
      <c r="U11" s="624"/>
      <c r="V11" s="624"/>
      <c r="W11" s="624"/>
      <c r="X11" s="624"/>
      <c r="Y11" s="625"/>
      <c r="Z11" s="626">
        <v>0</v>
      </c>
      <c r="AA11" s="626"/>
      <c r="AB11" s="626"/>
      <c r="AC11" s="626"/>
      <c r="AD11" s="627">
        <v>50495</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7969914</v>
      </c>
      <c r="BH11" s="624"/>
      <c r="BI11" s="624"/>
      <c r="BJ11" s="624"/>
      <c r="BK11" s="624"/>
      <c r="BL11" s="624"/>
      <c r="BM11" s="624"/>
      <c r="BN11" s="625"/>
      <c r="BO11" s="626">
        <v>10.1</v>
      </c>
      <c r="BP11" s="626"/>
      <c r="BQ11" s="626"/>
      <c r="BR11" s="626"/>
      <c r="BS11" s="632">
        <v>1415269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2409533</v>
      </c>
      <c r="CS11" s="624"/>
      <c r="CT11" s="624"/>
      <c r="CU11" s="624"/>
      <c r="CV11" s="624"/>
      <c r="CW11" s="624"/>
      <c r="CX11" s="624"/>
      <c r="CY11" s="625"/>
      <c r="CZ11" s="626">
        <v>1.4</v>
      </c>
      <c r="DA11" s="626"/>
      <c r="DB11" s="626"/>
      <c r="DC11" s="626"/>
      <c r="DD11" s="632">
        <v>927416</v>
      </c>
      <c r="DE11" s="624"/>
      <c r="DF11" s="624"/>
      <c r="DG11" s="624"/>
      <c r="DH11" s="624"/>
      <c r="DI11" s="624"/>
      <c r="DJ11" s="624"/>
      <c r="DK11" s="624"/>
      <c r="DL11" s="624"/>
      <c r="DM11" s="624"/>
      <c r="DN11" s="624"/>
      <c r="DO11" s="624"/>
      <c r="DP11" s="625"/>
      <c r="DQ11" s="632">
        <v>1675569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29737344</v>
      </c>
      <c r="BH12" s="624"/>
      <c r="BI12" s="624"/>
      <c r="BJ12" s="624"/>
      <c r="BK12" s="624"/>
      <c r="BL12" s="624"/>
      <c r="BM12" s="624"/>
      <c r="BN12" s="625"/>
      <c r="BO12" s="626">
        <v>37.6</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3834227</v>
      </c>
      <c r="CS12" s="624"/>
      <c r="CT12" s="624"/>
      <c r="CU12" s="624"/>
      <c r="CV12" s="624"/>
      <c r="CW12" s="624"/>
      <c r="CX12" s="624"/>
      <c r="CY12" s="625"/>
      <c r="CZ12" s="626">
        <v>2.2000000000000002</v>
      </c>
      <c r="DA12" s="626"/>
      <c r="DB12" s="626"/>
      <c r="DC12" s="626"/>
      <c r="DD12" s="632">
        <v>557346</v>
      </c>
      <c r="DE12" s="624"/>
      <c r="DF12" s="624"/>
      <c r="DG12" s="624"/>
      <c r="DH12" s="624"/>
      <c r="DI12" s="624"/>
      <c r="DJ12" s="624"/>
      <c r="DK12" s="624"/>
      <c r="DL12" s="624"/>
      <c r="DM12" s="624"/>
      <c r="DN12" s="624"/>
      <c r="DO12" s="624"/>
      <c r="DP12" s="625"/>
      <c r="DQ12" s="632">
        <v>3572764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284832</v>
      </c>
      <c r="S13" s="624"/>
      <c r="T13" s="624"/>
      <c r="U13" s="624"/>
      <c r="V13" s="624"/>
      <c r="W13" s="624"/>
      <c r="X13" s="624"/>
      <c r="Y13" s="625"/>
      <c r="Z13" s="626">
        <v>0.2</v>
      </c>
      <c r="AA13" s="626"/>
      <c r="AB13" s="626"/>
      <c r="AC13" s="626"/>
      <c r="AD13" s="627">
        <v>284832</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29464436</v>
      </c>
      <c r="BH13" s="624"/>
      <c r="BI13" s="624"/>
      <c r="BJ13" s="624"/>
      <c r="BK13" s="624"/>
      <c r="BL13" s="624"/>
      <c r="BM13" s="624"/>
      <c r="BN13" s="625"/>
      <c r="BO13" s="626">
        <v>37.200000000000003</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23850828</v>
      </c>
      <c r="CS13" s="624"/>
      <c r="CT13" s="624"/>
      <c r="CU13" s="624"/>
      <c r="CV13" s="624"/>
      <c r="CW13" s="624"/>
      <c r="CX13" s="624"/>
      <c r="CY13" s="625"/>
      <c r="CZ13" s="626">
        <v>14</v>
      </c>
      <c r="DA13" s="626"/>
      <c r="DB13" s="626"/>
      <c r="DC13" s="626"/>
      <c r="DD13" s="632">
        <v>12745610</v>
      </c>
      <c r="DE13" s="624"/>
      <c r="DF13" s="624"/>
      <c r="DG13" s="624"/>
      <c r="DH13" s="624"/>
      <c r="DI13" s="624"/>
      <c r="DJ13" s="624"/>
      <c r="DK13" s="624"/>
      <c r="DL13" s="624"/>
      <c r="DM13" s="624"/>
      <c r="DN13" s="624"/>
      <c r="DO13" s="624"/>
      <c r="DP13" s="625"/>
      <c r="DQ13" s="632">
        <v>13902363</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762782</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5020826</v>
      </c>
      <c r="CS14" s="624"/>
      <c r="CT14" s="624"/>
      <c r="CU14" s="624"/>
      <c r="CV14" s="624"/>
      <c r="CW14" s="624"/>
      <c r="CX14" s="624"/>
      <c r="CY14" s="625"/>
      <c r="CZ14" s="626">
        <v>2.9</v>
      </c>
      <c r="DA14" s="626"/>
      <c r="DB14" s="626"/>
      <c r="DC14" s="626"/>
      <c r="DD14" s="632">
        <v>1090987</v>
      </c>
      <c r="DE14" s="624"/>
      <c r="DF14" s="624"/>
      <c r="DG14" s="624"/>
      <c r="DH14" s="624"/>
      <c r="DI14" s="624"/>
      <c r="DJ14" s="624"/>
      <c r="DK14" s="624"/>
      <c r="DL14" s="624"/>
      <c r="DM14" s="624"/>
      <c r="DN14" s="624"/>
      <c r="DO14" s="624"/>
      <c r="DP14" s="625"/>
      <c r="DQ14" s="632">
        <v>4107798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272745</v>
      </c>
      <c r="S15" s="624"/>
      <c r="T15" s="624"/>
      <c r="U15" s="624"/>
      <c r="V15" s="624"/>
      <c r="W15" s="624"/>
      <c r="X15" s="624"/>
      <c r="Y15" s="625"/>
      <c r="Z15" s="626">
        <v>0.2</v>
      </c>
      <c r="AA15" s="626"/>
      <c r="AB15" s="626"/>
      <c r="AC15" s="626"/>
      <c r="AD15" s="627">
        <v>272745</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3600329</v>
      </c>
      <c r="BH15" s="624"/>
      <c r="BI15" s="624"/>
      <c r="BJ15" s="624"/>
      <c r="BK15" s="624"/>
      <c r="BL15" s="624"/>
      <c r="BM15" s="624"/>
      <c r="BN15" s="625"/>
      <c r="BO15" s="626">
        <v>4.5</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19605373</v>
      </c>
      <c r="CS15" s="624"/>
      <c r="CT15" s="624"/>
      <c r="CU15" s="624"/>
      <c r="CV15" s="624"/>
      <c r="CW15" s="624"/>
      <c r="CX15" s="624"/>
      <c r="CY15" s="625"/>
      <c r="CZ15" s="626">
        <v>11.5</v>
      </c>
      <c r="DA15" s="626"/>
      <c r="DB15" s="626"/>
      <c r="DC15" s="626"/>
      <c r="DD15" s="632">
        <v>4727457</v>
      </c>
      <c r="DE15" s="624"/>
      <c r="DF15" s="624"/>
      <c r="DG15" s="624"/>
      <c r="DH15" s="624"/>
      <c r="DI15" s="624"/>
      <c r="DJ15" s="624"/>
      <c r="DK15" s="624"/>
      <c r="DL15" s="624"/>
      <c r="DM15" s="624"/>
      <c r="DN15" s="624"/>
      <c r="DO15" s="624"/>
      <c r="DP15" s="625"/>
      <c r="DQ15" s="632">
        <v>14965465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14019822</v>
      </c>
      <c r="S16" s="624"/>
      <c r="T16" s="624"/>
      <c r="U16" s="624"/>
      <c r="V16" s="624"/>
      <c r="W16" s="624"/>
      <c r="X16" s="624"/>
      <c r="Y16" s="625"/>
      <c r="Z16" s="626">
        <v>8.1</v>
      </c>
      <c r="AA16" s="626"/>
      <c r="AB16" s="626"/>
      <c r="AC16" s="626"/>
      <c r="AD16" s="627">
        <v>12566602</v>
      </c>
      <c r="AE16" s="627"/>
      <c r="AF16" s="627"/>
      <c r="AG16" s="627"/>
      <c r="AH16" s="627"/>
      <c r="AI16" s="627"/>
      <c r="AJ16" s="627"/>
      <c r="AK16" s="627"/>
      <c r="AL16" s="628">
        <v>12.8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5186</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135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12566602</v>
      </c>
      <c r="S17" s="624"/>
      <c r="T17" s="624"/>
      <c r="U17" s="624"/>
      <c r="V17" s="624"/>
      <c r="W17" s="624"/>
      <c r="X17" s="624"/>
      <c r="Y17" s="625"/>
      <c r="Z17" s="626">
        <v>7.2</v>
      </c>
      <c r="AA17" s="626"/>
      <c r="AB17" s="626"/>
      <c r="AC17" s="626"/>
      <c r="AD17" s="627">
        <v>12566602</v>
      </c>
      <c r="AE17" s="627"/>
      <c r="AF17" s="627"/>
      <c r="AG17" s="627"/>
      <c r="AH17" s="627"/>
      <c r="AI17" s="627"/>
      <c r="AJ17" s="627"/>
      <c r="AK17" s="627"/>
      <c r="AL17" s="628">
        <v>12.8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26677204</v>
      </c>
      <c r="CS17" s="624"/>
      <c r="CT17" s="624"/>
      <c r="CU17" s="624"/>
      <c r="CV17" s="624"/>
      <c r="CW17" s="624"/>
      <c r="CX17" s="624"/>
      <c r="CY17" s="625"/>
      <c r="CZ17" s="626">
        <v>15.6</v>
      </c>
      <c r="DA17" s="626"/>
      <c r="DB17" s="626"/>
      <c r="DC17" s="626"/>
      <c r="DD17" s="632" t="s">
        <v>109</v>
      </c>
      <c r="DE17" s="624"/>
      <c r="DF17" s="624"/>
      <c r="DG17" s="624"/>
      <c r="DH17" s="624"/>
      <c r="DI17" s="624"/>
      <c r="DJ17" s="624"/>
      <c r="DK17" s="624"/>
      <c r="DL17" s="624"/>
      <c r="DM17" s="624"/>
      <c r="DN17" s="624"/>
      <c r="DO17" s="624"/>
      <c r="DP17" s="625"/>
      <c r="DQ17" s="632">
        <v>26424036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1453220</v>
      </c>
      <c r="S18" s="624"/>
      <c r="T18" s="624"/>
      <c r="U18" s="624"/>
      <c r="V18" s="624"/>
      <c r="W18" s="624"/>
      <c r="X18" s="624"/>
      <c r="Y18" s="625"/>
      <c r="Z18" s="626">
        <v>0.8</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146164</v>
      </c>
      <c r="CS18" s="624"/>
      <c r="CT18" s="624"/>
      <c r="CU18" s="624"/>
      <c r="CV18" s="624"/>
      <c r="CW18" s="624"/>
      <c r="CX18" s="624"/>
      <c r="CY18" s="625"/>
      <c r="CZ18" s="626">
        <v>0.1</v>
      </c>
      <c r="DA18" s="626"/>
      <c r="DB18" s="626"/>
      <c r="DC18" s="626"/>
      <c r="DD18" s="632" t="s">
        <v>109</v>
      </c>
      <c r="DE18" s="624"/>
      <c r="DF18" s="624"/>
      <c r="DG18" s="624"/>
      <c r="DH18" s="624"/>
      <c r="DI18" s="624"/>
      <c r="DJ18" s="624"/>
      <c r="DK18" s="624"/>
      <c r="DL18" s="624"/>
      <c r="DM18" s="624"/>
      <c r="DN18" s="624"/>
      <c r="DO18" s="624"/>
      <c r="DP18" s="625"/>
      <c r="DQ18" s="632">
        <v>42920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8580087</v>
      </c>
      <c r="BH19" s="624"/>
      <c r="BI19" s="624"/>
      <c r="BJ19" s="624"/>
      <c r="BK19" s="624"/>
      <c r="BL19" s="624"/>
      <c r="BM19" s="624"/>
      <c r="BN19" s="625"/>
      <c r="BO19" s="626">
        <v>10.8</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105730033</v>
      </c>
      <c r="S20" s="624"/>
      <c r="T20" s="624"/>
      <c r="U20" s="624"/>
      <c r="V20" s="624"/>
      <c r="W20" s="624"/>
      <c r="X20" s="624"/>
      <c r="Y20" s="625"/>
      <c r="Z20" s="626">
        <v>60.9</v>
      </c>
      <c r="AA20" s="626"/>
      <c r="AB20" s="626"/>
      <c r="AC20" s="626"/>
      <c r="AD20" s="627">
        <v>98227668</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8580087</v>
      </c>
      <c r="BH20" s="624"/>
      <c r="BI20" s="624"/>
      <c r="BJ20" s="624"/>
      <c r="BK20" s="624"/>
      <c r="BL20" s="624"/>
      <c r="BM20" s="624"/>
      <c r="BN20" s="625"/>
      <c r="BO20" s="626">
        <v>10.8</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170556753</v>
      </c>
      <c r="CS20" s="624"/>
      <c r="CT20" s="624"/>
      <c r="CU20" s="624"/>
      <c r="CV20" s="624"/>
      <c r="CW20" s="624"/>
      <c r="CX20" s="624"/>
      <c r="CY20" s="625"/>
      <c r="CZ20" s="626">
        <v>100</v>
      </c>
      <c r="DA20" s="626"/>
      <c r="DB20" s="626"/>
      <c r="DC20" s="626"/>
      <c r="DD20" s="632">
        <v>22907980</v>
      </c>
      <c r="DE20" s="624"/>
      <c r="DF20" s="624"/>
      <c r="DG20" s="624"/>
      <c r="DH20" s="624"/>
      <c r="DI20" s="624"/>
      <c r="DJ20" s="624"/>
      <c r="DK20" s="624"/>
      <c r="DL20" s="624"/>
      <c r="DM20" s="624"/>
      <c r="DN20" s="624"/>
      <c r="DO20" s="624"/>
      <c r="DP20" s="625"/>
      <c r="DQ20" s="632">
        <v>116093350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82726</v>
      </c>
      <c r="S21" s="624"/>
      <c r="T21" s="624"/>
      <c r="U21" s="624"/>
      <c r="V21" s="624"/>
      <c r="W21" s="624"/>
      <c r="X21" s="624"/>
      <c r="Y21" s="625"/>
      <c r="Z21" s="626">
        <v>0</v>
      </c>
      <c r="AA21" s="626"/>
      <c r="AB21" s="626"/>
      <c r="AC21" s="626"/>
      <c r="AD21" s="627">
        <v>82726</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31676</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2608716</v>
      </c>
      <c r="S22" s="624"/>
      <c r="T22" s="624"/>
      <c r="U22" s="624"/>
      <c r="V22" s="624"/>
      <c r="W22" s="624"/>
      <c r="X22" s="624"/>
      <c r="Y22" s="625"/>
      <c r="Z22" s="626">
        <v>1.5</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v>2499266</v>
      </c>
      <c r="BH22" s="624"/>
      <c r="BI22" s="624"/>
      <c r="BJ22" s="624"/>
      <c r="BK22" s="624"/>
      <c r="BL22" s="624"/>
      <c r="BM22" s="624"/>
      <c r="BN22" s="625"/>
      <c r="BO22" s="626">
        <v>3.2</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2629778</v>
      </c>
      <c r="S23" s="624"/>
      <c r="T23" s="624"/>
      <c r="U23" s="624"/>
      <c r="V23" s="624"/>
      <c r="W23" s="624"/>
      <c r="X23" s="624"/>
      <c r="Y23" s="625"/>
      <c r="Z23" s="626">
        <v>1.5</v>
      </c>
      <c r="AA23" s="626"/>
      <c r="AB23" s="626"/>
      <c r="AC23" s="626"/>
      <c r="AD23" s="627" t="s">
        <v>109</v>
      </c>
      <c r="AE23" s="627"/>
      <c r="AF23" s="627"/>
      <c r="AG23" s="627"/>
      <c r="AH23" s="627"/>
      <c r="AI23" s="627"/>
      <c r="AJ23" s="627"/>
      <c r="AK23" s="627"/>
      <c r="AL23" s="628" t="s">
        <v>109</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6049145</v>
      </c>
      <c r="BH23" s="624"/>
      <c r="BI23" s="624"/>
      <c r="BJ23" s="624"/>
      <c r="BK23" s="624"/>
      <c r="BL23" s="624"/>
      <c r="BM23" s="624"/>
      <c r="BN23" s="625"/>
      <c r="BO23" s="626">
        <v>7.6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1112530</v>
      </c>
      <c r="S24" s="624"/>
      <c r="T24" s="624"/>
      <c r="U24" s="624"/>
      <c r="V24" s="624"/>
      <c r="W24" s="624"/>
      <c r="X24" s="624"/>
      <c r="Y24" s="625"/>
      <c r="Z24" s="626">
        <v>0.6</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91316935</v>
      </c>
      <c r="CS24" s="613"/>
      <c r="CT24" s="613"/>
      <c r="CU24" s="613"/>
      <c r="CV24" s="613"/>
      <c r="CW24" s="613"/>
      <c r="CX24" s="613"/>
      <c r="CY24" s="614"/>
      <c r="CZ24" s="650">
        <v>53.5</v>
      </c>
      <c r="DA24" s="651"/>
      <c r="DB24" s="651"/>
      <c r="DC24" s="652"/>
      <c r="DD24" s="649">
        <v>60463127</v>
      </c>
      <c r="DE24" s="613"/>
      <c r="DF24" s="613"/>
      <c r="DG24" s="613"/>
      <c r="DH24" s="613"/>
      <c r="DI24" s="613"/>
      <c r="DJ24" s="613"/>
      <c r="DK24" s="614"/>
      <c r="DL24" s="649">
        <v>58414414</v>
      </c>
      <c r="DM24" s="613"/>
      <c r="DN24" s="613"/>
      <c r="DO24" s="613"/>
      <c r="DP24" s="613"/>
      <c r="DQ24" s="613"/>
      <c r="DR24" s="613"/>
      <c r="DS24" s="613"/>
      <c r="DT24" s="613"/>
      <c r="DU24" s="613"/>
      <c r="DV24" s="614"/>
      <c r="DW24" s="617">
        <v>55.2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28078033</v>
      </c>
      <c r="S25" s="624"/>
      <c r="T25" s="624"/>
      <c r="U25" s="624"/>
      <c r="V25" s="624"/>
      <c r="W25" s="624"/>
      <c r="X25" s="624"/>
      <c r="Y25" s="625"/>
      <c r="Z25" s="626">
        <v>16.2</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22812813</v>
      </c>
      <c r="CS25" s="655"/>
      <c r="CT25" s="655"/>
      <c r="CU25" s="655"/>
      <c r="CV25" s="655"/>
      <c r="CW25" s="655"/>
      <c r="CX25" s="655"/>
      <c r="CY25" s="656"/>
      <c r="CZ25" s="657">
        <v>13.4</v>
      </c>
      <c r="DA25" s="658"/>
      <c r="DB25" s="658"/>
      <c r="DC25" s="659"/>
      <c r="DD25" s="632">
        <v>20938061</v>
      </c>
      <c r="DE25" s="655"/>
      <c r="DF25" s="655"/>
      <c r="DG25" s="655"/>
      <c r="DH25" s="655"/>
      <c r="DI25" s="655"/>
      <c r="DJ25" s="655"/>
      <c r="DK25" s="656"/>
      <c r="DL25" s="632">
        <v>20449696</v>
      </c>
      <c r="DM25" s="655"/>
      <c r="DN25" s="655"/>
      <c r="DO25" s="655"/>
      <c r="DP25" s="655"/>
      <c r="DQ25" s="655"/>
      <c r="DR25" s="655"/>
      <c r="DS25" s="655"/>
      <c r="DT25" s="655"/>
      <c r="DU25" s="655"/>
      <c r="DV25" s="656"/>
      <c r="DW25" s="628">
        <v>19.3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14711</v>
      </c>
      <c r="S26" s="624"/>
      <c r="T26" s="624"/>
      <c r="U26" s="624"/>
      <c r="V26" s="624"/>
      <c r="W26" s="624"/>
      <c r="X26" s="624"/>
      <c r="Y26" s="625"/>
      <c r="Z26" s="626">
        <v>0</v>
      </c>
      <c r="AA26" s="626"/>
      <c r="AB26" s="626"/>
      <c r="AC26" s="626"/>
      <c r="AD26" s="627">
        <v>14711</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14672315</v>
      </c>
      <c r="CS26" s="624"/>
      <c r="CT26" s="624"/>
      <c r="CU26" s="624"/>
      <c r="CV26" s="624"/>
      <c r="CW26" s="624"/>
      <c r="CX26" s="624"/>
      <c r="CY26" s="625"/>
      <c r="CZ26" s="657">
        <v>8.6</v>
      </c>
      <c r="DA26" s="658"/>
      <c r="DB26" s="658"/>
      <c r="DC26" s="659"/>
      <c r="DD26" s="632">
        <v>13355358</v>
      </c>
      <c r="DE26" s="624"/>
      <c r="DF26" s="624"/>
      <c r="DG26" s="624"/>
      <c r="DH26" s="624"/>
      <c r="DI26" s="624"/>
      <c r="DJ26" s="624"/>
      <c r="DK26" s="625"/>
      <c r="DL26" s="632" t="s">
        <v>276</v>
      </c>
      <c r="DM26" s="624"/>
      <c r="DN26" s="624"/>
      <c r="DO26" s="624"/>
      <c r="DP26" s="624"/>
      <c r="DQ26" s="624"/>
      <c r="DR26" s="624"/>
      <c r="DS26" s="624"/>
      <c r="DT26" s="624"/>
      <c r="DU26" s="624"/>
      <c r="DV26" s="625"/>
      <c r="DW26" s="628" t="s">
        <v>276</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10172307</v>
      </c>
      <c r="S27" s="624"/>
      <c r="T27" s="624"/>
      <c r="U27" s="624"/>
      <c r="V27" s="624"/>
      <c r="W27" s="624"/>
      <c r="X27" s="624"/>
      <c r="Y27" s="625"/>
      <c r="Z27" s="626">
        <v>5.9</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79167507</v>
      </c>
      <c r="BH27" s="624"/>
      <c r="BI27" s="624"/>
      <c r="BJ27" s="624"/>
      <c r="BK27" s="624"/>
      <c r="BL27" s="624"/>
      <c r="BM27" s="624"/>
      <c r="BN27" s="625"/>
      <c r="BO27" s="626">
        <v>100</v>
      </c>
      <c r="BP27" s="626"/>
      <c r="BQ27" s="626"/>
      <c r="BR27" s="626"/>
      <c r="BS27" s="632">
        <v>1415269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41826918</v>
      </c>
      <c r="CS27" s="655"/>
      <c r="CT27" s="655"/>
      <c r="CU27" s="655"/>
      <c r="CV27" s="655"/>
      <c r="CW27" s="655"/>
      <c r="CX27" s="655"/>
      <c r="CY27" s="656"/>
      <c r="CZ27" s="657">
        <v>24.5</v>
      </c>
      <c r="DA27" s="658"/>
      <c r="DB27" s="658"/>
      <c r="DC27" s="659"/>
      <c r="DD27" s="632">
        <v>13101030</v>
      </c>
      <c r="DE27" s="655"/>
      <c r="DF27" s="655"/>
      <c r="DG27" s="655"/>
      <c r="DH27" s="655"/>
      <c r="DI27" s="655"/>
      <c r="DJ27" s="655"/>
      <c r="DK27" s="656"/>
      <c r="DL27" s="632">
        <v>13051720</v>
      </c>
      <c r="DM27" s="655"/>
      <c r="DN27" s="655"/>
      <c r="DO27" s="655"/>
      <c r="DP27" s="655"/>
      <c r="DQ27" s="655"/>
      <c r="DR27" s="655"/>
      <c r="DS27" s="655"/>
      <c r="DT27" s="655"/>
      <c r="DU27" s="655"/>
      <c r="DV27" s="656"/>
      <c r="DW27" s="628">
        <v>12.3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736450</v>
      </c>
      <c r="S28" s="624"/>
      <c r="T28" s="624"/>
      <c r="U28" s="624"/>
      <c r="V28" s="624"/>
      <c r="W28" s="624"/>
      <c r="X28" s="624"/>
      <c r="Y28" s="625"/>
      <c r="Z28" s="626">
        <v>0.4</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26677204</v>
      </c>
      <c r="CS28" s="624"/>
      <c r="CT28" s="624"/>
      <c r="CU28" s="624"/>
      <c r="CV28" s="624"/>
      <c r="CW28" s="624"/>
      <c r="CX28" s="624"/>
      <c r="CY28" s="625"/>
      <c r="CZ28" s="657">
        <v>15.6</v>
      </c>
      <c r="DA28" s="658"/>
      <c r="DB28" s="658"/>
      <c r="DC28" s="659"/>
      <c r="DD28" s="632">
        <v>26424036</v>
      </c>
      <c r="DE28" s="624"/>
      <c r="DF28" s="624"/>
      <c r="DG28" s="624"/>
      <c r="DH28" s="624"/>
      <c r="DI28" s="624"/>
      <c r="DJ28" s="624"/>
      <c r="DK28" s="625"/>
      <c r="DL28" s="632">
        <v>24912998</v>
      </c>
      <c r="DM28" s="624"/>
      <c r="DN28" s="624"/>
      <c r="DO28" s="624"/>
      <c r="DP28" s="624"/>
      <c r="DQ28" s="624"/>
      <c r="DR28" s="624"/>
      <c r="DS28" s="624"/>
      <c r="DT28" s="624"/>
      <c r="DU28" s="624"/>
      <c r="DV28" s="625"/>
      <c r="DW28" s="628">
        <v>23.5</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83844</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26676878</v>
      </c>
      <c r="CS29" s="655"/>
      <c r="CT29" s="655"/>
      <c r="CU29" s="655"/>
      <c r="CV29" s="655"/>
      <c r="CW29" s="655"/>
      <c r="CX29" s="655"/>
      <c r="CY29" s="656"/>
      <c r="CZ29" s="657">
        <v>15.6</v>
      </c>
      <c r="DA29" s="658"/>
      <c r="DB29" s="658"/>
      <c r="DC29" s="659"/>
      <c r="DD29" s="632">
        <v>26423710</v>
      </c>
      <c r="DE29" s="655"/>
      <c r="DF29" s="655"/>
      <c r="DG29" s="655"/>
      <c r="DH29" s="655"/>
      <c r="DI29" s="655"/>
      <c r="DJ29" s="655"/>
      <c r="DK29" s="656"/>
      <c r="DL29" s="632">
        <v>24912672</v>
      </c>
      <c r="DM29" s="655"/>
      <c r="DN29" s="655"/>
      <c r="DO29" s="655"/>
      <c r="DP29" s="655"/>
      <c r="DQ29" s="655"/>
      <c r="DR29" s="655"/>
      <c r="DS29" s="655"/>
      <c r="DT29" s="655"/>
      <c r="DU29" s="655"/>
      <c r="DV29" s="656"/>
      <c r="DW29" s="628">
        <v>23.5</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1692617</v>
      </c>
      <c r="S30" s="624"/>
      <c r="T30" s="624"/>
      <c r="U30" s="624"/>
      <c r="V30" s="624"/>
      <c r="W30" s="624"/>
      <c r="X30" s="624"/>
      <c r="Y30" s="625"/>
      <c r="Z30" s="626">
        <v>1</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94.7</v>
      </c>
      <c r="BN30" s="682"/>
      <c r="BO30" s="682"/>
      <c r="BP30" s="682"/>
      <c r="BQ30" s="683"/>
      <c r="BR30" s="681">
        <v>98.8</v>
      </c>
      <c r="BS30" s="682"/>
      <c r="BT30" s="682"/>
      <c r="BU30" s="682"/>
      <c r="BV30" s="682"/>
      <c r="BW30" s="682"/>
      <c r="BX30" s="618">
        <v>94.1</v>
      </c>
      <c r="BY30" s="682"/>
      <c r="BZ30" s="682"/>
      <c r="CA30" s="682"/>
      <c r="CB30" s="683"/>
      <c r="CD30" s="686"/>
      <c r="CE30" s="687"/>
      <c r="CF30" s="637" t="s">
        <v>290</v>
      </c>
      <c r="CG30" s="638"/>
      <c r="CH30" s="638"/>
      <c r="CI30" s="638"/>
      <c r="CJ30" s="638"/>
      <c r="CK30" s="638"/>
      <c r="CL30" s="638"/>
      <c r="CM30" s="638"/>
      <c r="CN30" s="638"/>
      <c r="CO30" s="638"/>
      <c r="CP30" s="638"/>
      <c r="CQ30" s="639"/>
      <c r="CR30" s="623">
        <v>24095169</v>
      </c>
      <c r="CS30" s="624"/>
      <c r="CT30" s="624"/>
      <c r="CU30" s="624"/>
      <c r="CV30" s="624"/>
      <c r="CW30" s="624"/>
      <c r="CX30" s="624"/>
      <c r="CY30" s="625"/>
      <c r="CZ30" s="657">
        <v>14.1</v>
      </c>
      <c r="DA30" s="658"/>
      <c r="DB30" s="658"/>
      <c r="DC30" s="659"/>
      <c r="DD30" s="632">
        <v>23882758</v>
      </c>
      <c r="DE30" s="624"/>
      <c r="DF30" s="624"/>
      <c r="DG30" s="624"/>
      <c r="DH30" s="624"/>
      <c r="DI30" s="624"/>
      <c r="DJ30" s="624"/>
      <c r="DK30" s="625"/>
      <c r="DL30" s="632">
        <v>22373938</v>
      </c>
      <c r="DM30" s="624"/>
      <c r="DN30" s="624"/>
      <c r="DO30" s="624"/>
      <c r="DP30" s="624"/>
      <c r="DQ30" s="624"/>
      <c r="DR30" s="624"/>
      <c r="DS30" s="624"/>
      <c r="DT30" s="624"/>
      <c r="DU30" s="624"/>
      <c r="DV30" s="625"/>
      <c r="DW30" s="628">
        <v>21.1</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2696787</v>
      </c>
      <c r="S31" s="624"/>
      <c r="T31" s="624"/>
      <c r="U31" s="624"/>
      <c r="V31" s="624"/>
      <c r="W31" s="624"/>
      <c r="X31" s="624"/>
      <c r="Y31" s="625"/>
      <c r="Z31" s="626">
        <v>1.6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94.9</v>
      </c>
      <c r="BN31" s="679"/>
      <c r="BO31" s="679"/>
      <c r="BP31" s="679"/>
      <c r="BQ31" s="680"/>
      <c r="BR31" s="678">
        <v>98.9</v>
      </c>
      <c r="BS31" s="655"/>
      <c r="BT31" s="655"/>
      <c r="BU31" s="655"/>
      <c r="BV31" s="655"/>
      <c r="BW31" s="655"/>
      <c r="BX31" s="629">
        <v>94.5</v>
      </c>
      <c r="BY31" s="679"/>
      <c r="BZ31" s="679"/>
      <c r="CA31" s="679"/>
      <c r="CB31" s="680"/>
      <c r="CD31" s="686"/>
      <c r="CE31" s="687"/>
      <c r="CF31" s="637" t="s">
        <v>294</v>
      </c>
      <c r="CG31" s="638"/>
      <c r="CH31" s="638"/>
      <c r="CI31" s="638"/>
      <c r="CJ31" s="638"/>
      <c r="CK31" s="638"/>
      <c r="CL31" s="638"/>
      <c r="CM31" s="638"/>
      <c r="CN31" s="638"/>
      <c r="CO31" s="638"/>
      <c r="CP31" s="638"/>
      <c r="CQ31" s="639"/>
      <c r="CR31" s="623">
        <v>2581709</v>
      </c>
      <c r="CS31" s="655"/>
      <c r="CT31" s="655"/>
      <c r="CU31" s="655"/>
      <c r="CV31" s="655"/>
      <c r="CW31" s="655"/>
      <c r="CX31" s="655"/>
      <c r="CY31" s="656"/>
      <c r="CZ31" s="657">
        <v>1.5</v>
      </c>
      <c r="DA31" s="658"/>
      <c r="DB31" s="658"/>
      <c r="DC31" s="659"/>
      <c r="DD31" s="632">
        <v>2540952</v>
      </c>
      <c r="DE31" s="655"/>
      <c r="DF31" s="655"/>
      <c r="DG31" s="655"/>
      <c r="DH31" s="655"/>
      <c r="DI31" s="655"/>
      <c r="DJ31" s="655"/>
      <c r="DK31" s="656"/>
      <c r="DL31" s="632">
        <v>2538734</v>
      </c>
      <c r="DM31" s="655"/>
      <c r="DN31" s="655"/>
      <c r="DO31" s="655"/>
      <c r="DP31" s="655"/>
      <c r="DQ31" s="655"/>
      <c r="DR31" s="655"/>
      <c r="DS31" s="655"/>
      <c r="DT31" s="655"/>
      <c r="DU31" s="655"/>
      <c r="DV31" s="656"/>
      <c r="DW31" s="628">
        <v>2.4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2593808</v>
      </c>
      <c r="S32" s="624"/>
      <c r="T32" s="624"/>
      <c r="U32" s="624"/>
      <c r="V32" s="624"/>
      <c r="W32" s="624"/>
      <c r="X32" s="624"/>
      <c r="Y32" s="625"/>
      <c r="Z32" s="626">
        <v>1.5</v>
      </c>
      <c r="AA32" s="626"/>
      <c r="AB32" s="626"/>
      <c r="AC32" s="626"/>
      <c r="AD32" s="627">
        <v>4759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93.8</v>
      </c>
      <c r="BN32" s="691"/>
      <c r="BO32" s="691"/>
      <c r="BP32" s="691"/>
      <c r="BQ32" s="693"/>
      <c r="BR32" s="690">
        <v>98.6</v>
      </c>
      <c r="BS32" s="691"/>
      <c r="BT32" s="691"/>
      <c r="BU32" s="691"/>
      <c r="BV32" s="691"/>
      <c r="BW32" s="691"/>
      <c r="BX32" s="692">
        <v>92.9</v>
      </c>
      <c r="BY32" s="691"/>
      <c r="BZ32" s="691"/>
      <c r="CA32" s="691"/>
      <c r="CB32" s="693"/>
      <c r="CD32" s="688"/>
      <c r="CE32" s="689"/>
      <c r="CF32" s="637" t="s">
        <v>297</v>
      </c>
      <c r="CG32" s="638"/>
      <c r="CH32" s="638"/>
      <c r="CI32" s="638"/>
      <c r="CJ32" s="638"/>
      <c r="CK32" s="638"/>
      <c r="CL32" s="638"/>
      <c r="CM32" s="638"/>
      <c r="CN32" s="638"/>
      <c r="CO32" s="638"/>
      <c r="CP32" s="638"/>
      <c r="CQ32" s="639"/>
      <c r="CR32" s="623">
        <v>326</v>
      </c>
      <c r="CS32" s="624"/>
      <c r="CT32" s="624"/>
      <c r="CU32" s="624"/>
      <c r="CV32" s="624"/>
      <c r="CW32" s="624"/>
      <c r="CX32" s="624"/>
      <c r="CY32" s="625"/>
      <c r="CZ32" s="657">
        <v>0</v>
      </c>
      <c r="DA32" s="658"/>
      <c r="DB32" s="658"/>
      <c r="DC32" s="659"/>
      <c r="DD32" s="632">
        <v>326</v>
      </c>
      <c r="DE32" s="624"/>
      <c r="DF32" s="624"/>
      <c r="DG32" s="624"/>
      <c r="DH32" s="624"/>
      <c r="DI32" s="624"/>
      <c r="DJ32" s="624"/>
      <c r="DK32" s="625"/>
      <c r="DL32" s="632">
        <v>326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15241000</v>
      </c>
      <c r="S33" s="624"/>
      <c r="T33" s="624"/>
      <c r="U33" s="624"/>
      <c r="V33" s="624"/>
      <c r="W33" s="624"/>
      <c r="X33" s="624"/>
      <c r="Y33" s="625"/>
      <c r="Z33" s="626">
        <v>8.8000000000000007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56326652</v>
      </c>
      <c r="CS33" s="655"/>
      <c r="CT33" s="655"/>
      <c r="CU33" s="655"/>
      <c r="CV33" s="655"/>
      <c r="CW33" s="655"/>
      <c r="CX33" s="655"/>
      <c r="CY33" s="656"/>
      <c r="CZ33" s="657">
        <v>33</v>
      </c>
      <c r="DA33" s="658"/>
      <c r="DB33" s="658"/>
      <c r="DC33" s="659"/>
      <c r="DD33" s="632">
        <v>47142206</v>
      </c>
      <c r="DE33" s="655"/>
      <c r="DF33" s="655"/>
      <c r="DG33" s="655"/>
      <c r="DH33" s="655"/>
      <c r="DI33" s="655"/>
      <c r="DJ33" s="655"/>
      <c r="DK33" s="656"/>
      <c r="DL33" s="632">
        <v>36428096</v>
      </c>
      <c r="DM33" s="655"/>
      <c r="DN33" s="655"/>
      <c r="DO33" s="655"/>
      <c r="DP33" s="655"/>
      <c r="DQ33" s="655"/>
      <c r="DR33" s="655"/>
      <c r="DS33" s="655"/>
      <c r="DT33" s="655"/>
      <c r="DU33" s="655"/>
      <c r="DV33" s="656"/>
      <c r="DW33" s="628">
        <v>34.4</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21727101</v>
      </c>
      <c r="CS34" s="624"/>
      <c r="CT34" s="624"/>
      <c r="CU34" s="624"/>
      <c r="CV34" s="624"/>
      <c r="CW34" s="624"/>
      <c r="CX34" s="624"/>
      <c r="CY34" s="625"/>
      <c r="CZ34" s="657">
        <v>12.7</v>
      </c>
      <c r="DA34" s="658"/>
      <c r="DB34" s="658"/>
      <c r="DC34" s="659"/>
      <c r="DD34" s="632">
        <v>17414365</v>
      </c>
      <c r="DE34" s="624"/>
      <c r="DF34" s="624"/>
      <c r="DG34" s="624"/>
      <c r="DH34" s="624"/>
      <c r="DI34" s="624"/>
      <c r="DJ34" s="624"/>
      <c r="DK34" s="625"/>
      <c r="DL34" s="632">
        <v>13875253</v>
      </c>
      <c r="DM34" s="624"/>
      <c r="DN34" s="624"/>
      <c r="DO34" s="624"/>
      <c r="DP34" s="624"/>
      <c r="DQ34" s="624"/>
      <c r="DR34" s="624"/>
      <c r="DS34" s="624"/>
      <c r="DT34" s="624"/>
      <c r="DU34" s="624"/>
      <c r="DV34" s="625"/>
      <c r="DW34" s="628">
        <v>13.1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7525000</v>
      </c>
      <c r="S35" s="624"/>
      <c r="T35" s="624"/>
      <c r="U35" s="624"/>
      <c r="V35" s="624"/>
      <c r="W35" s="624"/>
      <c r="X35" s="624"/>
      <c r="Y35" s="625"/>
      <c r="Z35" s="626">
        <v>4.3</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23359544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125343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1352438</v>
      </c>
      <c r="CS35" s="655"/>
      <c r="CT35" s="655"/>
      <c r="CU35" s="655"/>
      <c r="CV35" s="655"/>
      <c r="CW35" s="655"/>
      <c r="CX35" s="655"/>
      <c r="CY35" s="656"/>
      <c r="CZ35" s="657">
        <v>0.8</v>
      </c>
      <c r="DA35" s="658"/>
      <c r="DB35" s="658"/>
      <c r="DC35" s="659"/>
      <c r="DD35" s="632">
        <v>877435</v>
      </c>
      <c r="DE35" s="655"/>
      <c r="DF35" s="655"/>
      <c r="DG35" s="655"/>
      <c r="DH35" s="655"/>
      <c r="DI35" s="655"/>
      <c r="DJ35" s="655"/>
      <c r="DK35" s="656"/>
      <c r="DL35" s="632">
        <v>877435</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173473340</v>
      </c>
      <c r="S36" s="696"/>
      <c r="T36" s="696"/>
      <c r="U36" s="696"/>
      <c r="V36" s="696"/>
      <c r="W36" s="696"/>
      <c r="X36" s="696"/>
      <c r="Y36" s="697"/>
      <c r="Z36" s="698">
        <v>100</v>
      </c>
      <c r="AA36" s="698"/>
      <c r="AB36" s="698"/>
      <c r="AC36" s="698"/>
      <c r="AD36" s="699">
        <v>98329864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6703716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-926282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15031620</v>
      </c>
      <c r="CS36" s="624"/>
      <c r="CT36" s="624"/>
      <c r="CU36" s="624"/>
      <c r="CV36" s="624"/>
      <c r="CW36" s="624"/>
      <c r="CX36" s="624"/>
      <c r="CY36" s="625"/>
      <c r="CZ36" s="657">
        <v>8.8000000000000007</v>
      </c>
      <c r="DA36" s="658"/>
      <c r="DB36" s="658"/>
      <c r="DC36" s="659"/>
      <c r="DD36" s="632">
        <v>13921263</v>
      </c>
      <c r="DE36" s="624"/>
      <c r="DF36" s="624"/>
      <c r="DG36" s="624"/>
      <c r="DH36" s="624"/>
      <c r="DI36" s="624"/>
      <c r="DJ36" s="624"/>
      <c r="DK36" s="625"/>
      <c r="DL36" s="632">
        <v>10807988</v>
      </c>
      <c r="DM36" s="624"/>
      <c r="DN36" s="624"/>
      <c r="DO36" s="624"/>
      <c r="DP36" s="624"/>
      <c r="DQ36" s="624"/>
      <c r="DR36" s="624"/>
      <c r="DS36" s="624"/>
      <c r="DT36" s="624"/>
      <c r="DU36" s="624"/>
      <c r="DV36" s="625"/>
      <c r="DW36" s="628">
        <v>10.199999999999999</v>
      </c>
      <c r="DX36" s="653"/>
      <c r="DY36" s="653"/>
      <c r="DZ36" s="653"/>
      <c r="EA36" s="653"/>
      <c r="EB36" s="653"/>
      <c r="EC36" s="654"/>
    </row>
    <row r="37" spans="2:133" ht="11.25" customHeight="1">
      <c r="AQ37" s="702" t="s">
        <v>312</v>
      </c>
      <c r="AR37" s="703"/>
      <c r="AS37" s="703"/>
      <c r="AT37" s="703"/>
      <c r="AU37" s="703"/>
      <c r="AV37" s="703"/>
      <c r="AW37" s="703"/>
      <c r="AX37" s="703"/>
      <c r="AY37" s="704"/>
      <c r="AZ37" s="623">
        <v>814666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62810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18172</v>
      </c>
      <c r="CS37" s="655"/>
      <c r="CT37" s="655"/>
      <c r="CU37" s="655"/>
      <c r="CV37" s="655"/>
      <c r="CW37" s="655"/>
      <c r="CX37" s="655"/>
      <c r="CY37" s="656"/>
      <c r="CZ37" s="657">
        <v>0</v>
      </c>
      <c r="DA37" s="658"/>
      <c r="DB37" s="658"/>
      <c r="DC37" s="659"/>
      <c r="DD37" s="632">
        <v>18172</v>
      </c>
      <c r="DE37" s="655"/>
      <c r="DF37" s="655"/>
      <c r="DG37" s="655"/>
      <c r="DH37" s="655"/>
      <c r="DI37" s="655"/>
      <c r="DJ37" s="655"/>
      <c r="DK37" s="656"/>
      <c r="DL37" s="632">
        <v>17641</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v>342496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100422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15393358</v>
      </c>
      <c r="CS38" s="624"/>
      <c r="CT38" s="624"/>
      <c r="CU38" s="624"/>
      <c r="CV38" s="624"/>
      <c r="CW38" s="624"/>
      <c r="CX38" s="624"/>
      <c r="CY38" s="625"/>
      <c r="CZ38" s="657">
        <v>9</v>
      </c>
      <c r="DA38" s="658"/>
      <c r="DB38" s="658"/>
      <c r="DC38" s="659"/>
      <c r="DD38" s="632">
        <v>12575247</v>
      </c>
      <c r="DE38" s="624"/>
      <c r="DF38" s="624"/>
      <c r="DG38" s="624"/>
      <c r="DH38" s="624"/>
      <c r="DI38" s="624"/>
      <c r="DJ38" s="624"/>
      <c r="DK38" s="625"/>
      <c r="DL38" s="632">
        <v>10865774</v>
      </c>
      <c r="DM38" s="624"/>
      <c r="DN38" s="624"/>
      <c r="DO38" s="624"/>
      <c r="DP38" s="624"/>
      <c r="DQ38" s="624"/>
      <c r="DR38" s="624"/>
      <c r="DS38" s="624"/>
      <c r="DT38" s="624"/>
      <c r="DU38" s="624"/>
      <c r="DV38" s="625"/>
      <c r="DW38" s="628">
        <v>10.3</v>
      </c>
      <c r="DX38" s="653"/>
      <c r="DY38" s="653"/>
      <c r="DZ38" s="653"/>
      <c r="EA38" s="653"/>
      <c r="EB38" s="653"/>
      <c r="EC38" s="654"/>
    </row>
    <row r="39" spans="2:133" ht="11.25" customHeight="1">
      <c r="AQ39" s="702" t="s">
        <v>318</v>
      </c>
      <c r="AR39" s="703"/>
      <c r="AS39" s="703"/>
      <c r="AT39" s="703"/>
      <c r="AU39" s="703"/>
      <c r="AV39" s="703"/>
      <c r="AW39" s="703"/>
      <c r="AX39" s="703"/>
      <c r="AY39" s="704"/>
      <c r="AZ39" s="623">
        <v>328069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1631904</v>
      </c>
      <c r="CS39" s="655"/>
      <c r="CT39" s="655"/>
      <c r="CU39" s="655"/>
      <c r="CV39" s="655"/>
      <c r="CW39" s="655"/>
      <c r="CX39" s="655"/>
      <c r="CY39" s="656"/>
      <c r="CZ39" s="657">
        <v>1</v>
      </c>
      <c r="DA39" s="658"/>
      <c r="DB39" s="658"/>
      <c r="DC39" s="659"/>
      <c r="DD39" s="632">
        <v>1600000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4339783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1190231</v>
      </c>
      <c r="CS40" s="624"/>
      <c r="CT40" s="624"/>
      <c r="CU40" s="624"/>
      <c r="CV40" s="624"/>
      <c r="CW40" s="624"/>
      <c r="CX40" s="624"/>
      <c r="CY40" s="625"/>
      <c r="CZ40" s="657">
        <v>0.7</v>
      </c>
      <c r="DA40" s="658"/>
      <c r="DB40" s="658"/>
      <c r="DC40" s="659"/>
      <c r="DD40" s="632">
        <v>753896</v>
      </c>
      <c r="DE40" s="624"/>
      <c r="DF40" s="624"/>
      <c r="DG40" s="624"/>
      <c r="DH40" s="624"/>
      <c r="DI40" s="624"/>
      <c r="DJ40" s="624"/>
      <c r="DK40" s="625"/>
      <c r="DL40" s="632">
        <v>1646</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10830814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276</v>
      </c>
      <c r="CS41" s="655"/>
      <c r="CT41" s="655"/>
      <c r="CU41" s="655"/>
      <c r="CV41" s="655"/>
      <c r="CW41" s="655"/>
      <c r="CX41" s="655"/>
      <c r="CY41" s="656"/>
      <c r="CZ41" s="657" t="s">
        <v>276</v>
      </c>
      <c r="DA41" s="658"/>
      <c r="DB41" s="658"/>
      <c r="DC41" s="659"/>
      <c r="DD41" s="632" t="s">
        <v>276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22913166</v>
      </c>
      <c r="CS42" s="624"/>
      <c r="CT42" s="624"/>
      <c r="CU42" s="624"/>
      <c r="CV42" s="624"/>
      <c r="CW42" s="624"/>
      <c r="CX42" s="624"/>
      <c r="CY42" s="625"/>
      <c r="CZ42" s="657">
        <v>13.4</v>
      </c>
      <c r="DA42" s="706"/>
      <c r="DB42" s="706"/>
      <c r="DC42" s="707"/>
      <c r="DD42" s="632">
        <v>8488017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552178</v>
      </c>
      <c r="CS43" s="655"/>
      <c r="CT43" s="655"/>
      <c r="CU43" s="655"/>
      <c r="CV43" s="655"/>
      <c r="CW43" s="655"/>
      <c r="CX43" s="655"/>
      <c r="CY43" s="656"/>
      <c r="CZ43" s="657">
        <v>0.3</v>
      </c>
      <c r="DA43" s="658"/>
      <c r="DB43" s="658"/>
      <c r="DC43" s="659"/>
      <c r="DD43" s="632">
        <v>552178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22907980</v>
      </c>
      <c r="CS44" s="624"/>
      <c r="CT44" s="624"/>
      <c r="CU44" s="624"/>
      <c r="CV44" s="624"/>
      <c r="CW44" s="624"/>
      <c r="CX44" s="624"/>
      <c r="CY44" s="625"/>
      <c r="CZ44" s="657">
        <v>13.4</v>
      </c>
      <c r="DA44" s="706"/>
      <c r="DB44" s="706"/>
      <c r="DC44" s="707"/>
      <c r="DD44" s="632">
        <v>8487882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10562661</v>
      </c>
      <c r="CS45" s="655"/>
      <c r="CT45" s="655"/>
      <c r="CU45" s="655"/>
      <c r="CV45" s="655"/>
      <c r="CW45" s="655"/>
      <c r="CX45" s="655"/>
      <c r="CY45" s="656"/>
      <c r="CZ45" s="657">
        <v>6.2</v>
      </c>
      <c r="DA45" s="658"/>
      <c r="DB45" s="658"/>
      <c r="DC45" s="659"/>
      <c r="DD45" s="632">
        <v>1342840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11358346</v>
      </c>
      <c r="CS46" s="624"/>
      <c r="CT46" s="624"/>
      <c r="CU46" s="624"/>
      <c r="CV46" s="624"/>
      <c r="CW46" s="624"/>
      <c r="CX46" s="624"/>
      <c r="CY46" s="625"/>
      <c r="CZ46" s="657">
        <v>6.7</v>
      </c>
      <c r="DA46" s="706"/>
      <c r="DB46" s="706"/>
      <c r="DC46" s="707"/>
      <c r="DD46" s="632">
        <v>6847363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5186</v>
      </c>
      <c r="CS47" s="655"/>
      <c r="CT47" s="655"/>
      <c r="CU47" s="655"/>
      <c r="CV47" s="655"/>
      <c r="CW47" s="655"/>
      <c r="CX47" s="655"/>
      <c r="CY47" s="656"/>
      <c r="CZ47" s="657">
        <v>0</v>
      </c>
      <c r="DA47" s="658"/>
      <c r="DB47" s="658"/>
      <c r="DC47" s="659"/>
      <c r="DD47" s="632">
        <v>135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170556753</v>
      </c>
      <c r="CS49" s="691"/>
      <c r="CT49" s="691"/>
      <c r="CU49" s="691"/>
      <c r="CV49" s="691"/>
      <c r="CW49" s="691"/>
      <c r="CX49" s="691"/>
      <c r="CY49" s="718"/>
      <c r="CZ49" s="719">
        <v>100</v>
      </c>
      <c r="DA49" s="720"/>
      <c r="DB49" s="720"/>
      <c r="DC49" s="721"/>
      <c r="DD49" s="722">
        <v>116093350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524</v>
      </c>
      <c r="C7" s="750"/>
      <c r="D7" s="750"/>
      <c r="E7" s="750"/>
      <c r="F7" s="750"/>
      <c r="G7" s="750"/>
      <c r="H7" s="750"/>
      <c r="I7" s="750"/>
      <c r="J7" s="750"/>
      <c r="K7" s="750"/>
      <c r="L7" s="750"/>
      <c r="M7" s="750"/>
      <c r="N7" s="750"/>
      <c r="O7" s="750"/>
      <c r="P7" s="751"/>
      <c r="Q7" s="752">
        <v>173575</v>
      </c>
      <c r="R7" s="753"/>
      <c r="S7" s="753"/>
      <c r="T7" s="753"/>
      <c r="U7" s="753"/>
      <c r="V7" s="753">
        <v>170725</v>
      </c>
      <c r="W7" s="753"/>
      <c r="X7" s="753"/>
      <c r="Y7" s="753"/>
      <c r="Z7" s="753"/>
      <c r="AA7" s="753">
        <v>2851</v>
      </c>
      <c r="AB7" s="753"/>
      <c r="AC7" s="753"/>
      <c r="AD7" s="753"/>
      <c r="AE7" s="754"/>
      <c r="AF7" s="755">
        <v>2033</v>
      </c>
      <c r="AG7" s="756"/>
      <c r="AH7" s="756"/>
      <c r="AI7" s="756"/>
      <c r="AJ7" s="757"/>
      <c r="AK7" s="792">
        <v>704</v>
      </c>
      <c r="AL7" s="793"/>
      <c r="AM7" s="793"/>
      <c r="AN7" s="793"/>
      <c r="AO7" s="793"/>
      <c r="AP7" s="793">
        <v>225324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528</v>
      </c>
      <c r="BT7" s="797"/>
      <c r="BU7" s="797"/>
      <c r="BV7" s="797"/>
      <c r="BW7" s="797"/>
      <c r="BX7" s="797"/>
      <c r="BY7" s="797"/>
      <c r="BZ7" s="797"/>
      <c r="CA7" s="797"/>
      <c r="CB7" s="797"/>
      <c r="CC7" s="797"/>
      <c r="CD7" s="797"/>
      <c r="CE7" s="797"/>
      <c r="CF7" s="797"/>
      <c r="CG7" s="798"/>
      <c r="CH7" s="789">
        <v>4</v>
      </c>
      <c r="CI7" s="790"/>
      <c r="CJ7" s="790"/>
      <c r="CK7" s="790"/>
      <c r="CL7" s="791"/>
      <c r="CM7" s="789">
        <v>145</v>
      </c>
      <c r="CN7" s="790"/>
      <c r="CO7" s="790"/>
      <c r="CP7" s="790"/>
      <c r="CQ7" s="791"/>
      <c r="CR7" s="789">
        <v>23</v>
      </c>
      <c r="CS7" s="790"/>
      <c r="CT7" s="790"/>
      <c r="CU7" s="790"/>
      <c r="CV7" s="791"/>
      <c r="CW7" s="789">
        <v>4</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525</v>
      </c>
      <c r="C8" s="774"/>
      <c r="D8" s="774"/>
      <c r="E8" s="774"/>
      <c r="F8" s="774"/>
      <c r="G8" s="774"/>
      <c r="H8" s="774"/>
      <c r="I8" s="774"/>
      <c r="J8" s="774"/>
      <c r="K8" s="774"/>
      <c r="L8" s="774"/>
      <c r="M8" s="774"/>
      <c r="N8" s="774"/>
      <c r="O8" s="774"/>
      <c r="P8" s="775"/>
      <c r="Q8" s="776">
        <v>662</v>
      </c>
      <c r="R8" s="777"/>
      <c r="S8" s="777"/>
      <c r="T8" s="777"/>
      <c r="U8" s="777"/>
      <c r="V8" s="777">
        <v>662</v>
      </c>
      <c r="W8" s="777"/>
      <c r="X8" s="777"/>
      <c r="Y8" s="777"/>
      <c r="Z8" s="777"/>
      <c r="AA8" s="777">
        <v>0</v>
      </c>
      <c r="AB8" s="777"/>
      <c r="AC8" s="777"/>
      <c r="AD8" s="777"/>
      <c r="AE8" s="778"/>
      <c r="AF8" s="779" t="s">
        <v>526</v>
      </c>
      <c r="AG8" s="780"/>
      <c r="AH8" s="780"/>
      <c r="AI8" s="780"/>
      <c r="AJ8" s="781"/>
      <c r="AK8" s="782">
        <v>303</v>
      </c>
      <c r="AL8" s="783"/>
      <c r="AM8" s="783"/>
      <c r="AN8" s="783"/>
      <c r="AO8" s="783"/>
      <c r="AP8" s="783">
        <v>1853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529</v>
      </c>
      <c r="BT8" s="787"/>
      <c r="BU8" s="787"/>
      <c r="BV8" s="787"/>
      <c r="BW8" s="787"/>
      <c r="BX8" s="787"/>
      <c r="BY8" s="787"/>
      <c r="BZ8" s="787"/>
      <c r="CA8" s="787"/>
      <c r="CB8" s="787"/>
      <c r="CC8" s="787"/>
      <c r="CD8" s="787"/>
      <c r="CE8" s="787"/>
      <c r="CF8" s="787"/>
      <c r="CG8" s="788"/>
      <c r="CH8" s="799">
        <v>62</v>
      </c>
      <c r="CI8" s="800"/>
      <c r="CJ8" s="800"/>
      <c r="CK8" s="800"/>
      <c r="CL8" s="801"/>
      <c r="CM8" s="799">
        <v>927</v>
      </c>
      <c r="CN8" s="800"/>
      <c r="CO8" s="800"/>
      <c r="CP8" s="800"/>
      <c r="CQ8" s="801"/>
      <c r="CR8" s="799">
        <v>10</v>
      </c>
      <c r="CS8" s="800"/>
      <c r="CT8" s="800"/>
      <c r="CU8" s="800"/>
      <c r="CV8" s="801"/>
      <c r="CW8" s="799">
        <v>135</v>
      </c>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527</v>
      </c>
      <c r="C9" s="774"/>
      <c r="D9" s="774"/>
      <c r="E9" s="774"/>
      <c r="F9" s="774"/>
      <c r="G9" s="774"/>
      <c r="H9" s="774"/>
      <c r="I9" s="774"/>
      <c r="J9" s="774"/>
      <c r="K9" s="774"/>
      <c r="L9" s="774"/>
      <c r="M9" s="774"/>
      <c r="N9" s="774"/>
      <c r="O9" s="774"/>
      <c r="P9" s="775"/>
      <c r="Q9" s="776">
        <v>135</v>
      </c>
      <c r="R9" s="777"/>
      <c r="S9" s="777"/>
      <c r="T9" s="777"/>
      <c r="U9" s="777"/>
      <c r="V9" s="777">
        <v>69</v>
      </c>
      <c r="W9" s="777"/>
      <c r="X9" s="777"/>
      <c r="Y9" s="777"/>
      <c r="Z9" s="777"/>
      <c r="AA9" s="777">
        <v>66</v>
      </c>
      <c r="AB9" s="777"/>
      <c r="AC9" s="777"/>
      <c r="AD9" s="777"/>
      <c r="AE9" s="778"/>
      <c r="AF9" s="779">
        <v>66</v>
      </c>
      <c r="AG9" s="780"/>
      <c r="AH9" s="780"/>
      <c r="AI9" s="780"/>
      <c r="AJ9" s="781"/>
      <c r="AK9" s="782">
        <v>0</v>
      </c>
      <c r="AL9" s="783"/>
      <c r="AM9" s="783"/>
      <c r="AN9" s="783"/>
      <c r="AO9" s="783"/>
      <c r="AP9" s="783">
        <v>275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530</v>
      </c>
      <c r="BT9" s="787"/>
      <c r="BU9" s="787"/>
      <c r="BV9" s="787"/>
      <c r="BW9" s="787"/>
      <c r="BX9" s="787"/>
      <c r="BY9" s="787"/>
      <c r="BZ9" s="787"/>
      <c r="CA9" s="787"/>
      <c r="CB9" s="787"/>
      <c r="CC9" s="787"/>
      <c r="CD9" s="787"/>
      <c r="CE9" s="787"/>
      <c r="CF9" s="787"/>
      <c r="CG9" s="788"/>
      <c r="CH9" s="799">
        <v>0</v>
      </c>
      <c r="CI9" s="800"/>
      <c r="CJ9" s="800"/>
      <c r="CK9" s="800"/>
      <c r="CL9" s="801"/>
      <c r="CM9" s="799">
        <v>151</v>
      </c>
      <c r="CN9" s="800"/>
      <c r="CO9" s="800"/>
      <c r="CP9" s="800"/>
      <c r="CQ9" s="801"/>
      <c r="CR9" s="799">
        <v>70</v>
      </c>
      <c r="CS9" s="800"/>
      <c r="CT9" s="800"/>
      <c r="CU9" s="800"/>
      <c r="CV9" s="801"/>
      <c r="CW9" s="799">
        <v>0</v>
      </c>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531</v>
      </c>
      <c r="BT10" s="787"/>
      <c r="BU10" s="787"/>
      <c r="BV10" s="787"/>
      <c r="BW10" s="787"/>
      <c r="BX10" s="787"/>
      <c r="BY10" s="787"/>
      <c r="BZ10" s="787"/>
      <c r="CA10" s="787"/>
      <c r="CB10" s="787"/>
      <c r="CC10" s="787"/>
      <c r="CD10" s="787"/>
      <c r="CE10" s="787"/>
      <c r="CF10" s="787"/>
      <c r="CG10" s="788"/>
      <c r="CH10" s="799">
        <v>-20</v>
      </c>
      <c r="CI10" s="800"/>
      <c r="CJ10" s="800"/>
      <c r="CK10" s="800"/>
      <c r="CL10" s="801"/>
      <c r="CM10" s="799">
        <v>387</v>
      </c>
      <c r="CN10" s="800"/>
      <c r="CO10" s="800"/>
      <c r="CP10" s="800"/>
      <c r="CQ10" s="801"/>
      <c r="CR10" s="799">
        <v>40</v>
      </c>
      <c r="CS10" s="800"/>
      <c r="CT10" s="800"/>
      <c r="CU10" s="800"/>
      <c r="CV10" s="801"/>
      <c r="CW10" s="799">
        <v>68</v>
      </c>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532</v>
      </c>
      <c r="BT11" s="787"/>
      <c r="BU11" s="787"/>
      <c r="BV11" s="787"/>
      <c r="BW11" s="787"/>
      <c r="BX11" s="787"/>
      <c r="BY11" s="787"/>
      <c r="BZ11" s="787"/>
      <c r="CA11" s="787"/>
      <c r="CB11" s="787"/>
      <c r="CC11" s="787"/>
      <c r="CD11" s="787"/>
      <c r="CE11" s="787"/>
      <c r="CF11" s="787"/>
      <c r="CG11" s="788"/>
      <c r="CH11" s="799">
        <v>0</v>
      </c>
      <c r="CI11" s="800"/>
      <c r="CJ11" s="800"/>
      <c r="CK11" s="800"/>
      <c r="CL11" s="801"/>
      <c r="CM11" s="799">
        <v>121</v>
      </c>
      <c r="CN11" s="800"/>
      <c r="CO11" s="800"/>
      <c r="CP11" s="800"/>
      <c r="CQ11" s="801"/>
      <c r="CR11" s="799">
        <v>20</v>
      </c>
      <c r="CS11" s="800"/>
      <c r="CT11" s="800"/>
      <c r="CU11" s="800"/>
      <c r="CV11" s="801"/>
      <c r="CW11" s="799">
        <v>52</v>
      </c>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533</v>
      </c>
      <c r="BT12" s="787"/>
      <c r="BU12" s="787"/>
      <c r="BV12" s="787"/>
      <c r="BW12" s="787"/>
      <c r="BX12" s="787"/>
      <c r="BY12" s="787"/>
      <c r="BZ12" s="787"/>
      <c r="CA12" s="787"/>
      <c r="CB12" s="787"/>
      <c r="CC12" s="787"/>
      <c r="CD12" s="787"/>
      <c r="CE12" s="787"/>
      <c r="CF12" s="787"/>
      <c r="CG12" s="788"/>
      <c r="CH12" s="799">
        <v>0</v>
      </c>
      <c r="CI12" s="800"/>
      <c r="CJ12" s="800"/>
      <c r="CK12" s="800"/>
      <c r="CL12" s="801"/>
      <c r="CM12" s="799">
        <v>105</v>
      </c>
      <c r="CN12" s="800"/>
      <c r="CO12" s="800"/>
      <c r="CP12" s="800"/>
      <c r="CQ12" s="801"/>
      <c r="CR12" s="799">
        <v>20</v>
      </c>
      <c r="CS12" s="800"/>
      <c r="CT12" s="800"/>
      <c r="CU12" s="800"/>
      <c r="CV12" s="801"/>
      <c r="CW12" s="799">
        <v>31</v>
      </c>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534</v>
      </c>
      <c r="BT13" s="787"/>
      <c r="BU13" s="787"/>
      <c r="BV13" s="787"/>
      <c r="BW13" s="787"/>
      <c r="BX13" s="787"/>
      <c r="BY13" s="787"/>
      <c r="BZ13" s="787"/>
      <c r="CA13" s="787"/>
      <c r="CB13" s="787"/>
      <c r="CC13" s="787"/>
      <c r="CD13" s="787"/>
      <c r="CE13" s="787"/>
      <c r="CF13" s="787"/>
      <c r="CG13" s="788"/>
      <c r="CH13" s="799">
        <v>0</v>
      </c>
      <c r="CI13" s="800"/>
      <c r="CJ13" s="800"/>
      <c r="CK13" s="800"/>
      <c r="CL13" s="801"/>
      <c r="CM13" s="799">
        <v>19</v>
      </c>
      <c r="CN13" s="800"/>
      <c r="CO13" s="800"/>
      <c r="CP13" s="800"/>
      <c r="CQ13" s="801"/>
      <c r="CR13" s="799">
        <v>10</v>
      </c>
      <c r="CS13" s="800"/>
      <c r="CT13" s="800"/>
      <c r="CU13" s="800"/>
      <c r="CV13" s="801"/>
      <c r="CW13" s="799">
        <v>0</v>
      </c>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535</v>
      </c>
      <c r="BT14" s="787"/>
      <c r="BU14" s="787"/>
      <c r="BV14" s="787"/>
      <c r="BW14" s="787"/>
      <c r="BX14" s="787"/>
      <c r="BY14" s="787"/>
      <c r="BZ14" s="787"/>
      <c r="CA14" s="787"/>
      <c r="CB14" s="787"/>
      <c r="CC14" s="787"/>
      <c r="CD14" s="787"/>
      <c r="CE14" s="787"/>
      <c r="CF14" s="787"/>
      <c r="CG14" s="788"/>
      <c r="CH14" s="799">
        <v>22</v>
      </c>
      <c r="CI14" s="800"/>
      <c r="CJ14" s="800"/>
      <c r="CK14" s="800"/>
      <c r="CL14" s="801"/>
      <c r="CM14" s="799">
        <v>4829</v>
      </c>
      <c r="CN14" s="800"/>
      <c r="CO14" s="800"/>
      <c r="CP14" s="800"/>
      <c r="CQ14" s="801"/>
      <c r="CR14" s="799">
        <v>3140</v>
      </c>
      <c r="CS14" s="800"/>
      <c r="CT14" s="800"/>
      <c r="CU14" s="800"/>
      <c r="CV14" s="801"/>
      <c r="CW14" s="799">
        <v>839</v>
      </c>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536</v>
      </c>
      <c r="BT15" s="787"/>
      <c r="BU15" s="787"/>
      <c r="BV15" s="787"/>
      <c r="BW15" s="787"/>
      <c r="BX15" s="787"/>
      <c r="BY15" s="787"/>
      <c r="BZ15" s="787"/>
      <c r="CA15" s="787"/>
      <c r="CB15" s="787"/>
      <c r="CC15" s="787"/>
      <c r="CD15" s="787"/>
      <c r="CE15" s="787"/>
      <c r="CF15" s="787"/>
      <c r="CG15" s="788"/>
      <c r="CH15" s="799">
        <v>0</v>
      </c>
      <c r="CI15" s="800"/>
      <c r="CJ15" s="800"/>
      <c r="CK15" s="800"/>
      <c r="CL15" s="801"/>
      <c r="CM15" s="799">
        <v>440</v>
      </c>
      <c r="CN15" s="800"/>
      <c r="CO15" s="800"/>
      <c r="CP15" s="800"/>
      <c r="CQ15" s="801"/>
      <c r="CR15" s="799">
        <v>213</v>
      </c>
      <c r="CS15" s="800"/>
      <c r="CT15" s="800"/>
      <c r="CU15" s="800"/>
      <c r="CV15" s="801"/>
      <c r="CW15" s="799">
        <v>0</v>
      </c>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537</v>
      </c>
      <c r="BT16" s="787"/>
      <c r="BU16" s="787"/>
      <c r="BV16" s="787"/>
      <c r="BW16" s="787"/>
      <c r="BX16" s="787"/>
      <c r="BY16" s="787"/>
      <c r="BZ16" s="787"/>
      <c r="CA16" s="787"/>
      <c r="CB16" s="787"/>
      <c r="CC16" s="787"/>
      <c r="CD16" s="787"/>
      <c r="CE16" s="787"/>
      <c r="CF16" s="787"/>
      <c r="CG16" s="788"/>
      <c r="CH16" s="799">
        <v>-1</v>
      </c>
      <c r="CI16" s="800"/>
      <c r="CJ16" s="800"/>
      <c r="CK16" s="800"/>
      <c r="CL16" s="801"/>
      <c r="CM16" s="799">
        <v>14</v>
      </c>
      <c r="CN16" s="800"/>
      <c r="CO16" s="800"/>
      <c r="CP16" s="800"/>
      <c r="CQ16" s="801"/>
      <c r="CR16" s="799">
        <v>5</v>
      </c>
      <c r="CS16" s="800"/>
      <c r="CT16" s="800"/>
      <c r="CU16" s="800"/>
      <c r="CV16" s="801"/>
      <c r="CW16" s="799">
        <v>18</v>
      </c>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538</v>
      </c>
      <c r="BT17" s="787"/>
      <c r="BU17" s="787"/>
      <c r="BV17" s="787"/>
      <c r="BW17" s="787"/>
      <c r="BX17" s="787"/>
      <c r="BY17" s="787"/>
      <c r="BZ17" s="787"/>
      <c r="CA17" s="787"/>
      <c r="CB17" s="787"/>
      <c r="CC17" s="787"/>
      <c r="CD17" s="787"/>
      <c r="CE17" s="787"/>
      <c r="CF17" s="787"/>
      <c r="CG17" s="788"/>
      <c r="CH17" s="799">
        <v>-2</v>
      </c>
      <c r="CI17" s="800"/>
      <c r="CJ17" s="800"/>
      <c r="CK17" s="800"/>
      <c r="CL17" s="801"/>
      <c r="CM17" s="799">
        <v>154</v>
      </c>
      <c r="CN17" s="800"/>
      <c r="CO17" s="800"/>
      <c r="CP17" s="800"/>
      <c r="CQ17" s="801"/>
      <c r="CR17" s="799">
        <v>30</v>
      </c>
      <c r="CS17" s="800"/>
      <c r="CT17" s="800"/>
      <c r="CU17" s="800"/>
      <c r="CV17" s="801"/>
      <c r="CW17" s="799">
        <v>9</v>
      </c>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539</v>
      </c>
      <c r="BT18" s="787"/>
      <c r="BU18" s="787"/>
      <c r="BV18" s="787"/>
      <c r="BW18" s="787"/>
      <c r="BX18" s="787"/>
      <c r="BY18" s="787"/>
      <c r="BZ18" s="787"/>
      <c r="CA18" s="787"/>
      <c r="CB18" s="787"/>
      <c r="CC18" s="787"/>
      <c r="CD18" s="787"/>
      <c r="CE18" s="787"/>
      <c r="CF18" s="787"/>
      <c r="CG18" s="788"/>
      <c r="CH18" s="799">
        <v>-2</v>
      </c>
      <c r="CI18" s="800"/>
      <c r="CJ18" s="800"/>
      <c r="CK18" s="800"/>
      <c r="CL18" s="801"/>
      <c r="CM18" s="799">
        <v>-111</v>
      </c>
      <c r="CN18" s="800"/>
      <c r="CO18" s="800"/>
      <c r="CP18" s="800"/>
      <c r="CQ18" s="801"/>
      <c r="CR18" s="799">
        <v>15</v>
      </c>
      <c r="CS18" s="800"/>
      <c r="CT18" s="800"/>
      <c r="CU18" s="800"/>
      <c r="CV18" s="801"/>
      <c r="CW18" s="799">
        <v>32</v>
      </c>
      <c r="CX18" s="800"/>
      <c r="CY18" s="800"/>
      <c r="CZ18" s="800"/>
      <c r="DA18" s="801"/>
      <c r="DB18" s="799">
        <v>24</v>
      </c>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540</v>
      </c>
      <c r="BT19" s="787"/>
      <c r="BU19" s="787"/>
      <c r="BV19" s="787"/>
      <c r="BW19" s="787"/>
      <c r="BX19" s="787"/>
      <c r="BY19" s="787"/>
      <c r="BZ19" s="787"/>
      <c r="CA19" s="787"/>
      <c r="CB19" s="787"/>
      <c r="CC19" s="787"/>
      <c r="CD19" s="787"/>
      <c r="CE19" s="787"/>
      <c r="CF19" s="787"/>
      <c r="CG19" s="788"/>
      <c r="CH19" s="799">
        <v>0</v>
      </c>
      <c r="CI19" s="800"/>
      <c r="CJ19" s="800"/>
      <c r="CK19" s="800"/>
      <c r="CL19" s="801"/>
      <c r="CM19" s="799">
        <v>19</v>
      </c>
      <c r="CN19" s="800"/>
      <c r="CO19" s="800"/>
      <c r="CP19" s="800"/>
      <c r="CQ19" s="801"/>
      <c r="CR19" s="799">
        <v>10</v>
      </c>
      <c r="CS19" s="800"/>
      <c r="CT19" s="800"/>
      <c r="CU19" s="800"/>
      <c r="CV19" s="801"/>
      <c r="CW19" s="799">
        <v>8</v>
      </c>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t="s">
        <v>541</v>
      </c>
      <c r="BT20" s="787"/>
      <c r="BU20" s="787"/>
      <c r="BV20" s="787"/>
      <c r="BW20" s="787"/>
      <c r="BX20" s="787"/>
      <c r="BY20" s="787"/>
      <c r="BZ20" s="787"/>
      <c r="CA20" s="787"/>
      <c r="CB20" s="787"/>
      <c r="CC20" s="787"/>
      <c r="CD20" s="787"/>
      <c r="CE20" s="787"/>
      <c r="CF20" s="787"/>
      <c r="CG20" s="788"/>
      <c r="CH20" s="799">
        <v>4</v>
      </c>
      <c r="CI20" s="800"/>
      <c r="CJ20" s="800"/>
      <c r="CK20" s="800"/>
      <c r="CL20" s="801"/>
      <c r="CM20" s="799">
        <v>65</v>
      </c>
      <c r="CN20" s="800"/>
      <c r="CO20" s="800"/>
      <c r="CP20" s="800"/>
      <c r="CQ20" s="801"/>
      <c r="CR20" s="799">
        <v>10</v>
      </c>
      <c r="CS20" s="800"/>
      <c r="CT20" s="800"/>
      <c r="CU20" s="800"/>
      <c r="CV20" s="801"/>
      <c r="CW20" s="799">
        <v>80</v>
      </c>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t="s">
        <v>542</v>
      </c>
      <c r="BT21" s="787"/>
      <c r="BU21" s="787"/>
      <c r="BV21" s="787"/>
      <c r="BW21" s="787"/>
      <c r="BX21" s="787"/>
      <c r="BY21" s="787"/>
      <c r="BZ21" s="787"/>
      <c r="CA21" s="787"/>
      <c r="CB21" s="787"/>
      <c r="CC21" s="787"/>
      <c r="CD21" s="787"/>
      <c r="CE21" s="787"/>
      <c r="CF21" s="787"/>
      <c r="CG21" s="788"/>
      <c r="CH21" s="799">
        <v>10</v>
      </c>
      <c r="CI21" s="800"/>
      <c r="CJ21" s="800"/>
      <c r="CK21" s="800"/>
      <c r="CL21" s="801"/>
      <c r="CM21" s="799">
        <v>289</v>
      </c>
      <c r="CN21" s="800"/>
      <c r="CO21" s="800"/>
      <c r="CP21" s="800"/>
      <c r="CQ21" s="801"/>
      <c r="CR21" s="799">
        <v>20</v>
      </c>
      <c r="CS21" s="800"/>
      <c r="CT21" s="800"/>
      <c r="CU21" s="800"/>
      <c r="CV21" s="801"/>
      <c r="CW21" s="799">
        <v>4</v>
      </c>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t="s">
        <v>543</v>
      </c>
      <c r="BT22" s="787"/>
      <c r="BU22" s="787"/>
      <c r="BV22" s="787"/>
      <c r="BW22" s="787"/>
      <c r="BX22" s="787"/>
      <c r="BY22" s="787"/>
      <c r="BZ22" s="787"/>
      <c r="CA22" s="787"/>
      <c r="CB22" s="787"/>
      <c r="CC22" s="787"/>
      <c r="CD22" s="787"/>
      <c r="CE22" s="787"/>
      <c r="CF22" s="787"/>
      <c r="CG22" s="788"/>
      <c r="CH22" s="799">
        <v>10</v>
      </c>
      <c r="CI22" s="800"/>
      <c r="CJ22" s="800"/>
      <c r="CK22" s="800"/>
      <c r="CL22" s="801"/>
      <c r="CM22" s="799">
        <v>357</v>
      </c>
      <c r="CN22" s="800"/>
      <c r="CO22" s="800"/>
      <c r="CP22" s="800"/>
      <c r="CQ22" s="801"/>
      <c r="CR22" s="799">
        <v>15</v>
      </c>
      <c r="CS22" s="800"/>
      <c r="CT22" s="800"/>
      <c r="CU22" s="800"/>
      <c r="CV22" s="801"/>
      <c r="CW22" s="799">
        <v>13</v>
      </c>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173873</v>
      </c>
      <c r="R23" s="812"/>
      <c r="S23" s="812"/>
      <c r="T23" s="812"/>
      <c r="U23" s="812"/>
      <c r="V23" s="812">
        <v>170956</v>
      </c>
      <c r="W23" s="812"/>
      <c r="X23" s="812"/>
      <c r="Y23" s="812"/>
      <c r="Z23" s="812"/>
      <c r="AA23" s="812">
        <v>2917</v>
      </c>
      <c r="AB23" s="812"/>
      <c r="AC23" s="812"/>
      <c r="AD23" s="812"/>
      <c r="AE23" s="813"/>
      <c r="AF23" s="814">
        <v>2099</v>
      </c>
      <c r="AG23" s="812"/>
      <c r="AH23" s="812"/>
      <c r="AI23" s="812"/>
      <c r="AJ23" s="815"/>
      <c r="AK23" s="816"/>
      <c r="AL23" s="817"/>
      <c r="AM23" s="817"/>
      <c r="AN23" s="817"/>
      <c r="AO23" s="817"/>
      <c r="AP23" s="812">
        <v>227452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t="s">
        <v>544</v>
      </c>
      <c r="BT23" s="787"/>
      <c r="BU23" s="787"/>
      <c r="BV23" s="787"/>
      <c r="BW23" s="787"/>
      <c r="BX23" s="787"/>
      <c r="BY23" s="787"/>
      <c r="BZ23" s="787"/>
      <c r="CA23" s="787"/>
      <c r="CB23" s="787"/>
      <c r="CC23" s="787"/>
      <c r="CD23" s="787"/>
      <c r="CE23" s="787"/>
      <c r="CF23" s="787"/>
      <c r="CG23" s="788"/>
      <c r="CH23" s="799">
        <v>31</v>
      </c>
      <c r="CI23" s="800"/>
      <c r="CJ23" s="800"/>
      <c r="CK23" s="800"/>
      <c r="CL23" s="801"/>
      <c r="CM23" s="799">
        <v>1510</v>
      </c>
      <c r="CN23" s="800"/>
      <c r="CO23" s="800"/>
      <c r="CP23" s="800"/>
      <c r="CQ23" s="801"/>
      <c r="CR23" s="799">
        <v>5</v>
      </c>
      <c r="CS23" s="800"/>
      <c r="CT23" s="800"/>
      <c r="CU23" s="800"/>
      <c r="CV23" s="801"/>
      <c r="CW23" s="799">
        <v>2</v>
      </c>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t="s">
        <v>545</v>
      </c>
      <c r="BT24" s="787"/>
      <c r="BU24" s="787"/>
      <c r="BV24" s="787"/>
      <c r="BW24" s="787"/>
      <c r="BX24" s="787"/>
      <c r="BY24" s="787"/>
      <c r="BZ24" s="787"/>
      <c r="CA24" s="787"/>
      <c r="CB24" s="787"/>
      <c r="CC24" s="787"/>
      <c r="CD24" s="787"/>
      <c r="CE24" s="787"/>
      <c r="CF24" s="787"/>
      <c r="CG24" s="788"/>
      <c r="CH24" s="799">
        <v>43</v>
      </c>
      <c r="CI24" s="800"/>
      <c r="CJ24" s="800"/>
      <c r="CK24" s="800"/>
      <c r="CL24" s="801"/>
      <c r="CM24" s="799">
        <v>658</v>
      </c>
      <c r="CN24" s="800"/>
      <c r="CO24" s="800"/>
      <c r="CP24" s="800"/>
      <c r="CQ24" s="801"/>
      <c r="CR24" s="799">
        <v>40</v>
      </c>
      <c r="CS24" s="800"/>
      <c r="CT24" s="800"/>
      <c r="CU24" s="800"/>
      <c r="CV24" s="801"/>
      <c r="CW24" s="799">
        <v>2</v>
      </c>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t="s">
        <v>546</v>
      </c>
      <c r="BT25" s="787"/>
      <c r="BU25" s="787"/>
      <c r="BV25" s="787"/>
      <c r="BW25" s="787"/>
      <c r="BX25" s="787"/>
      <c r="BY25" s="787"/>
      <c r="BZ25" s="787"/>
      <c r="CA25" s="787"/>
      <c r="CB25" s="787"/>
      <c r="CC25" s="787"/>
      <c r="CD25" s="787"/>
      <c r="CE25" s="787"/>
      <c r="CF25" s="787"/>
      <c r="CG25" s="788"/>
      <c r="CH25" s="799">
        <v>0</v>
      </c>
      <c r="CI25" s="800"/>
      <c r="CJ25" s="800"/>
      <c r="CK25" s="800"/>
      <c r="CL25" s="801"/>
      <c r="CM25" s="799">
        <v>3</v>
      </c>
      <c r="CN25" s="800"/>
      <c r="CO25" s="800"/>
      <c r="CP25" s="800"/>
      <c r="CQ25" s="801"/>
      <c r="CR25" s="799">
        <v>30</v>
      </c>
      <c r="CS25" s="800"/>
      <c r="CT25" s="800"/>
      <c r="CU25" s="800"/>
      <c r="CV25" s="801"/>
      <c r="CW25" s="799">
        <v>32</v>
      </c>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351</v>
      </c>
      <c r="BF26" s="736"/>
      <c r="BG26" s="736"/>
      <c r="BH26" s="736"/>
      <c r="BI26" s="747"/>
      <c r="BJ26" s="203"/>
      <c r="BK26" s="203"/>
      <c r="BL26" s="203"/>
      <c r="BM26" s="203"/>
      <c r="BN26" s="203"/>
      <c r="BO26" s="216"/>
      <c r="BP26" s="216"/>
      <c r="BQ26" s="213">
        <v>20</v>
      </c>
      <c r="BR26" s="214"/>
      <c r="BS26" s="786" t="s">
        <v>547</v>
      </c>
      <c r="BT26" s="787"/>
      <c r="BU26" s="787"/>
      <c r="BV26" s="787"/>
      <c r="BW26" s="787"/>
      <c r="BX26" s="787"/>
      <c r="BY26" s="787"/>
      <c r="BZ26" s="787"/>
      <c r="CA26" s="787"/>
      <c r="CB26" s="787"/>
      <c r="CC26" s="787"/>
      <c r="CD26" s="787"/>
      <c r="CE26" s="787"/>
      <c r="CF26" s="787"/>
      <c r="CG26" s="788"/>
      <c r="CH26" s="799">
        <v>11</v>
      </c>
      <c r="CI26" s="800"/>
      <c r="CJ26" s="800"/>
      <c r="CK26" s="800"/>
      <c r="CL26" s="801"/>
      <c r="CM26" s="799">
        <v>107</v>
      </c>
      <c r="CN26" s="800"/>
      <c r="CO26" s="800"/>
      <c r="CP26" s="800"/>
      <c r="CQ26" s="801"/>
      <c r="CR26" s="799">
        <v>10</v>
      </c>
      <c r="CS26" s="800"/>
      <c r="CT26" s="800"/>
      <c r="CU26" s="800"/>
      <c r="CV26" s="801"/>
      <c r="CW26" s="799">
        <v>0</v>
      </c>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548</v>
      </c>
      <c r="C28" s="750"/>
      <c r="D28" s="750"/>
      <c r="E28" s="750"/>
      <c r="F28" s="750"/>
      <c r="G28" s="750"/>
      <c r="H28" s="750"/>
      <c r="I28" s="750"/>
      <c r="J28" s="750"/>
      <c r="K28" s="750"/>
      <c r="L28" s="750"/>
      <c r="M28" s="750"/>
      <c r="N28" s="750"/>
      <c r="O28" s="750"/>
      <c r="P28" s="751"/>
      <c r="Q28" s="840">
        <v>2012</v>
      </c>
      <c r="R28" s="841"/>
      <c r="S28" s="841"/>
      <c r="T28" s="841"/>
      <c r="U28" s="841"/>
      <c r="V28" s="841">
        <v>1978</v>
      </c>
      <c r="W28" s="841"/>
      <c r="X28" s="841"/>
      <c r="Y28" s="841"/>
      <c r="Z28" s="841"/>
      <c r="AA28" s="841">
        <v>33</v>
      </c>
      <c r="AB28" s="841"/>
      <c r="AC28" s="841"/>
      <c r="AD28" s="841"/>
      <c r="AE28" s="842"/>
      <c r="AF28" s="843">
        <v>33</v>
      </c>
      <c r="AG28" s="841"/>
      <c r="AH28" s="841"/>
      <c r="AI28" s="841"/>
      <c r="AJ28" s="844"/>
      <c r="AK28" s="845">
        <v>0</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549</v>
      </c>
      <c r="C29" s="774"/>
      <c r="D29" s="774"/>
      <c r="E29" s="774"/>
      <c r="F29" s="774"/>
      <c r="G29" s="774"/>
      <c r="H29" s="774"/>
      <c r="I29" s="774"/>
      <c r="J29" s="774"/>
      <c r="K29" s="774"/>
      <c r="L29" s="774"/>
      <c r="M29" s="774"/>
      <c r="N29" s="774"/>
      <c r="O29" s="774"/>
      <c r="P29" s="775"/>
      <c r="Q29" s="776">
        <v>273</v>
      </c>
      <c r="R29" s="777"/>
      <c r="S29" s="777"/>
      <c r="T29" s="777"/>
      <c r="U29" s="777"/>
      <c r="V29" s="777">
        <v>273</v>
      </c>
      <c r="W29" s="777"/>
      <c r="X29" s="777"/>
      <c r="Y29" s="777"/>
      <c r="Z29" s="777"/>
      <c r="AA29" s="777">
        <v>0</v>
      </c>
      <c r="AB29" s="777"/>
      <c r="AC29" s="777"/>
      <c r="AD29" s="777"/>
      <c r="AE29" s="778"/>
      <c r="AF29" s="779" t="s">
        <v>109</v>
      </c>
      <c r="AG29" s="780"/>
      <c r="AH29" s="780"/>
      <c r="AI29" s="780"/>
      <c r="AJ29" s="781"/>
      <c r="AK29" s="848">
        <v>28</v>
      </c>
      <c r="AL29" s="849"/>
      <c r="AM29" s="849"/>
      <c r="AN29" s="849"/>
      <c r="AO29" s="849"/>
      <c r="AP29" s="849">
        <v>291</v>
      </c>
      <c r="AQ29" s="849"/>
      <c r="AR29" s="849"/>
      <c r="AS29" s="849"/>
      <c r="AT29" s="849"/>
      <c r="AU29" s="849">
        <v>34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550</v>
      </c>
      <c r="C30" s="774"/>
      <c r="D30" s="774"/>
      <c r="E30" s="774"/>
      <c r="F30" s="774"/>
      <c r="G30" s="774"/>
      <c r="H30" s="774"/>
      <c r="I30" s="774"/>
      <c r="J30" s="774"/>
      <c r="K30" s="774"/>
      <c r="L30" s="774"/>
      <c r="M30" s="774"/>
      <c r="N30" s="774"/>
      <c r="O30" s="774"/>
      <c r="P30" s="775"/>
      <c r="Q30" s="776">
        <v>56550</v>
      </c>
      <c r="R30" s="777"/>
      <c r="S30" s="777"/>
      <c r="T30" s="777"/>
      <c r="U30" s="777"/>
      <c r="V30" s="777">
        <v>56425</v>
      </c>
      <c r="W30" s="777"/>
      <c r="X30" s="777"/>
      <c r="Y30" s="777"/>
      <c r="Z30" s="777"/>
      <c r="AA30" s="777">
        <v>125</v>
      </c>
      <c r="AB30" s="777"/>
      <c r="AC30" s="777"/>
      <c r="AD30" s="777"/>
      <c r="AE30" s="778"/>
      <c r="AF30" s="779">
        <v>125</v>
      </c>
      <c r="AG30" s="780"/>
      <c r="AH30" s="780"/>
      <c r="AI30" s="780"/>
      <c r="AJ30" s="781"/>
      <c r="AK30" s="848">
        <v>4064</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551</v>
      </c>
      <c r="C31" s="774"/>
      <c r="D31" s="774"/>
      <c r="E31" s="774"/>
      <c r="F31" s="774"/>
      <c r="G31" s="774"/>
      <c r="H31" s="774"/>
      <c r="I31" s="774"/>
      <c r="J31" s="774"/>
      <c r="K31" s="774"/>
      <c r="L31" s="774"/>
      <c r="M31" s="774"/>
      <c r="N31" s="774"/>
      <c r="O31" s="774"/>
      <c r="P31" s="775"/>
      <c r="Q31" s="776">
        <v>5215</v>
      </c>
      <c r="R31" s="777"/>
      <c r="S31" s="777"/>
      <c r="T31" s="777"/>
      <c r="U31" s="777"/>
      <c r="V31" s="777">
        <v>5189</v>
      </c>
      <c r="W31" s="777"/>
      <c r="X31" s="777"/>
      <c r="Y31" s="777"/>
      <c r="Z31" s="777"/>
      <c r="AA31" s="777">
        <v>26</v>
      </c>
      <c r="AB31" s="777"/>
      <c r="AC31" s="777"/>
      <c r="AD31" s="777"/>
      <c r="AE31" s="778"/>
      <c r="AF31" s="779">
        <v>26</v>
      </c>
      <c r="AG31" s="780"/>
      <c r="AH31" s="780"/>
      <c r="AI31" s="780"/>
      <c r="AJ31" s="781"/>
      <c r="AK31" s="848">
        <v>1087</v>
      </c>
      <c r="AL31" s="849"/>
      <c r="AM31" s="849"/>
      <c r="AN31" s="849"/>
      <c r="AO31" s="849"/>
      <c r="AP31" s="849">
        <v>0</v>
      </c>
      <c r="AQ31" s="849"/>
      <c r="AR31" s="849"/>
      <c r="AS31" s="849"/>
      <c r="AT31" s="849"/>
      <c r="AU31" s="849">
        <v>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552</v>
      </c>
      <c r="C32" s="774"/>
      <c r="D32" s="774"/>
      <c r="E32" s="774"/>
      <c r="F32" s="774"/>
      <c r="G32" s="774"/>
      <c r="H32" s="774"/>
      <c r="I32" s="774"/>
      <c r="J32" s="774"/>
      <c r="K32" s="774"/>
      <c r="L32" s="774"/>
      <c r="M32" s="774"/>
      <c r="N32" s="774"/>
      <c r="O32" s="774"/>
      <c r="P32" s="775"/>
      <c r="Q32" s="776">
        <v>35409</v>
      </c>
      <c r="R32" s="777"/>
      <c r="S32" s="777"/>
      <c r="T32" s="777"/>
      <c r="U32" s="777"/>
      <c r="V32" s="777">
        <v>34740</v>
      </c>
      <c r="W32" s="777"/>
      <c r="X32" s="777"/>
      <c r="Y32" s="777"/>
      <c r="Z32" s="777"/>
      <c r="AA32" s="777">
        <v>669</v>
      </c>
      <c r="AB32" s="777"/>
      <c r="AC32" s="777"/>
      <c r="AD32" s="777"/>
      <c r="AE32" s="778"/>
      <c r="AF32" s="779">
        <v>669</v>
      </c>
      <c r="AG32" s="780"/>
      <c r="AH32" s="780"/>
      <c r="AI32" s="780"/>
      <c r="AJ32" s="781"/>
      <c r="AK32" s="848">
        <v>4704</v>
      </c>
      <c r="AL32" s="849"/>
      <c r="AM32" s="849"/>
      <c r="AN32" s="849"/>
      <c r="AO32" s="849"/>
      <c r="AP32" s="849">
        <v>0</v>
      </c>
      <c r="AQ32" s="849"/>
      <c r="AR32" s="849"/>
      <c r="AS32" s="849"/>
      <c r="AT32" s="849"/>
      <c r="AU32" s="849">
        <v>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553</v>
      </c>
      <c r="C33" s="774"/>
      <c r="D33" s="774"/>
      <c r="E33" s="774"/>
      <c r="F33" s="774"/>
      <c r="G33" s="774"/>
      <c r="H33" s="774"/>
      <c r="I33" s="774"/>
      <c r="J33" s="774"/>
      <c r="K33" s="774"/>
      <c r="L33" s="774"/>
      <c r="M33" s="774"/>
      <c r="N33" s="774"/>
      <c r="O33" s="774"/>
      <c r="P33" s="775"/>
      <c r="Q33" s="776">
        <v>7265</v>
      </c>
      <c r="R33" s="777"/>
      <c r="S33" s="777"/>
      <c r="T33" s="777"/>
      <c r="U33" s="777"/>
      <c r="V33" s="777">
        <v>6673</v>
      </c>
      <c r="W33" s="777"/>
      <c r="X33" s="777"/>
      <c r="Y33" s="777"/>
      <c r="Z33" s="777"/>
      <c r="AA33" s="777">
        <v>592</v>
      </c>
      <c r="AB33" s="777"/>
      <c r="AC33" s="777"/>
      <c r="AD33" s="777"/>
      <c r="AE33" s="778"/>
      <c r="AF33" s="779">
        <v>2749</v>
      </c>
      <c r="AG33" s="780"/>
      <c r="AH33" s="780"/>
      <c r="AI33" s="780"/>
      <c r="AJ33" s="781"/>
      <c r="AK33" s="848">
        <v>141</v>
      </c>
      <c r="AL33" s="849"/>
      <c r="AM33" s="849"/>
      <c r="AN33" s="849"/>
      <c r="AO33" s="849"/>
      <c r="AP33" s="849">
        <v>14909</v>
      </c>
      <c r="AQ33" s="849"/>
      <c r="AR33" s="849"/>
      <c r="AS33" s="849"/>
      <c r="AT33" s="849"/>
      <c r="AU33" s="849">
        <v>0</v>
      </c>
      <c r="AV33" s="849"/>
      <c r="AW33" s="849"/>
      <c r="AX33" s="849"/>
      <c r="AY33" s="849"/>
      <c r="AZ33" s="850"/>
      <c r="BA33" s="850"/>
      <c r="BB33" s="850"/>
      <c r="BC33" s="850"/>
      <c r="BD33" s="850"/>
      <c r="BE33" s="846" t="s">
        <v>374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554</v>
      </c>
      <c r="C34" s="774"/>
      <c r="D34" s="774"/>
      <c r="E34" s="774"/>
      <c r="F34" s="774"/>
      <c r="G34" s="774"/>
      <c r="H34" s="774"/>
      <c r="I34" s="774"/>
      <c r="J34" s="774"/>
      <c r="K34" s="774"/>
      <c r="L34" s="774"/>
      <c r="M34" s="774"/>
      <c r="N34" s="774"/>
      <c r="O34" s="774"/>
      <c r="P34" s="775"/>
      <c r="Q34" s="776">
        <v>8892</v>
      </c>
      <c r="R34" s="777"/>
      <c r="S34" s="777"/>
      <c r="T34" s="777"/>
      <c r="U34" s="777"/>
      <c r="V34" s="777">
        <v>7740</v>
      </c>
      <c r="W34" s="777"/>
      <c r="X34" s="777"/>
      <c r="Y34" s="777"/>
      <c r="Z34" s="777"/>
      <c r="AA34" s="777">
        <v>1152</v>
      </c>
      <c r="AB34" s="777"/>
      <c r="AC34" s="777"/>
      <c r="AD34" s="777"/>
      <c r="AE34" s="778"/>
      <c r="AF34" s="779">
        <v>6089</v>
      </c>
      <c r="AG34" s="780"/>
      <c r="AH34" s="780"/>
      <c r="AI34" s="780"/>
      <c r="AJ34" s="781"/>
      <c r="AK34" s="848">
        <v>328</v>
      </c>
      <c r="AL34" s="849"/>
      <c r="AM34" s="849"/>
      <c r="AN34" s="849"/>
      <c r="AO34" s="849"/>
      <c r="AP34" s="849">
        <v>8711</v>
      </c>
      <c r="AQ34" s="849"/>
      <c r="AR34" s="849"/>
      <c r="AS34" s="849"/>
      <c r="AT34" s="849"/>
      <c r="AU34" s="849">
        <v>192</v>
      </c>
      <c r="AV34" s="849"/>
      <c r="AW34" s="849"/>
      <c r="AX34" s="849"/>
      <c r="AY34" s="849"/>
      <c r="AZ34" s="850"/>
      <c r="BA34" s="850"/>
      <c r="BB34" s="850"/>
      <c r="BC34" s="850"/>
      <c r="BD34" s="850"/>
      <c r="BE34" s="846" t="s">
        <v>374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555</v>
      </c>
      <c r="C35" s="774"/>
      <c r="D35" s="774"/>
      <c r="E35" s="774"/>
      <c r="F35" s="774"/>
      <c r="G35" s="774"/>
      <c r="H35" s="774"/>
      <c r="I35" s="774"/>
      <c r="J35" s="774"/>
      <c r="K35" s="774"/>
      <c r="L35" s="774"/>
      <c r="M35" s="774"/>
      <c r="N35" s="774"/>
      <c r="O35" s="774"/>
      <c r="P35" s="775"/>
      <c r="Q35" s="776">
        <v>919</v>
      </c>
      <c r="R35" s="777"/>
      <c r="S35" s="777"/>
      <c r="T35" s="777"/>
      <c r="U35" s="777"/>
      <c r="V35" s="777">
        <v>807</v>
      </c>
      <c r="W35" s="777"/>
      <c r="X35" s="777"/>
      <c r="Y35" s="777"/>
      <c r="Z35" s="777"/>
      <c r="AA35" s="777">
        <v>112</v>
      </c>
      <c r="AB35" s="777"/>
      <c r="AC35" s="777"/>
      <c r="AD35" s="777"/>
      <c r="AE35" s="778"/>
      <c r="AF35" s="779">
        <v>1197</v>
      </c>
      <c r="AG35" s="780"/>
      <c r="AH35" s="780"/>
      <c r="AI35" s="780"/>
      <c r="AJ35" s="781"/>
      <c r="AK35" s="848">
        <v>2</v>
      </c>
      <c r="AL35" s="849"/>
      <c r="AM35" s="849"/>
      <c r="AN35" s="849"/>
      <c r="AO35" s="849"/>
      <c r="AP35" s="849">
        <v>140</v>
      </c>
      <c r="AQ35" s="849"/>
      <c r="AR35" s="849"/>
      <c r="AS35" s="849"/>
      <c r="AT35" s="849"/>
      <c r="AU35" s="849">
        <v>0</v>
      </c>
      <c r="AV35" s="849"/>
      <c r="AW35" s="849"/>
      <c r="AX35" s="849"/>
      <c r="AY35" s="849"/>
      <c r="AZ35" s="850"/>
      <c r="BA35" s="850"/>
      <c r="BB35" s="850"/>
      <c r="BC35" s="850"/>
      <c r="BD35" s="850"/>
      <c r="BE35" s="846" t="s">
        <v>374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556</v>
      </c>
      <c r="C36" s="774"/>
      <c r="D36" s="774"/>
      <c r="E36" s="774"/>
      <c r="F36" s="774"/>
      <c r="G36" s="774"/>
      <c r="H36" s="774"/>
      <c r="I36" s="774"/>
      <c r="J36" s="774"/>
      <c r="K36" s="774"/>
      <c r="L36" s="774"/>
      <c r="M36" s="774"/>
      <c r="N36" s="774"/>
      <c r="O36" s="774"/>
      <c r="P36" s="775"/>
      <c r="Q36" s="776">
        <v>49</v>
      </c>
      <c r="R36" s="777"/>
      <c r="S36" s="777"/>
      <c r="T36" s="777"/>
      <c r="U36" s="777"/>
      <c r="V36" s="777">
        <v>49</v>
      </c>
      <c r="W36" s="777"/>
      <c r="X36" s="777"/>
      <c r="Y36" s="777"/>
      <c r="Z36" s="777"/>
      <c r="AA36" s="777">
        <v>0</v>
      </c>
      <c r="AB36" s="777"/>
      <c r="AC36" s="777"/>
      <c r="AD36" s="777"/>
      <c r="AE36" s="778"/>
      <c r="AF36" s="779">
        <v>247</v>
      </c>
      <c r="AG36" s="780"/>
      <c r="AH36" s="780"/>
      <c r="AI36" s="780"/>
      <c r="AJ36" s="781"/>
      <c r="AK36" s="848">
        <v>26</v>
      </c>
      <c r="AL36" s="849"/>
      <c r="AM36" s="849"/>
      <c r="AN36" s="849"/>
      <c r="AO36" s="849"/>
      <c r="AP36" s="849">
        <v>162</v>
      </c>
      <c r="AQ36" s="849"/>
      <c r="AR36" s="849"/>
      <c r="AS36" s="849"/>
      <c r="AT36" s="849"/>
      <c r="AU36" s="849">
        <v>131</v>
      </c>
      <c r="AV36" s="849"/>
      <c r="AW36" s="849"/>
      <c r="AX36" s="849"/>
      <c r="AY36" s="849"/>
      <c r="AZ36" s="850"/>
      <c r="BA36" s="850"/>
      <c r="BB36" s="850"/>
      <c r="BC36" s="850"/>
      <c r="BD36" s="850"/>
      <c r="BE36" s="846" t="s">
        <v>374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557</v>
      </c>
      <c r="C37" s="774"/>
      <c r="D37" s="774"/>
      <c r="E37" s="774"/>
      <c r="F37" s="774"/>
      <c r="G37" s="774"/>
      <c r="H37" s="774"/>
      <c r="I37" s="774"/>
      <c r="J37" s="774"/>
      <c r="K37" s="774"/>
      <c r="L37" s="774"/>
      <c r="M37" s="774"/>
      <c r="N37" s="774"/>
      <c r="O37" s="774"/>
      <c r="P37" s="775"/>
      <c r="Q37" s="776">
        <v>17361</v>
      </c>
      <c r="R37" s="777"/>
      <c r="S37" s="777"/>
      <c r="T37" s="777"/>
      <c r="U37" s="777"/>
      <c r="V37" s="777">
        <v>16606</v>
      </c>
      <c r="W37" s="777"/>
      <c r="X37" s="777"/>
      <c r="Y37" s="777"/>
      <c r="Z37" s="777"/>
      <c r="AA37" s="777">
        <v>756</v>
      </c>
      <c r="AB37" s="777"/>
      <c r="AC37" s="777"/>
      <c r="AD37" s="777"/>
      <c r="AE37" s="778"/>
      <c r="AF37" s="779">
        <v>3266</v>
      </c>
      <c r="AG37" s="780"/>
      <c r="AH37" s="780"/>
      <c r="AI37" s="780"/>
      <c r="AJ37" s="781"/>
      <c r="AK37" s="848">
        <v>6312</v>
      </c>
      <c r="AL37" s="849"/>
      <c r="AM37" s="849"/>
      <c r="AN37" s="849"/>
      <c r="AO37" s="849"/>
      <c r="AP37" s="849">
        <v>147375</v>
      </c>
      <c r="AQ37" s="849"/>
      <c r="AR37" s="849"/>
      <c r="AS37" s="849"/>
      <c r="AT37" s="849"/>
      <c r="AU37" s="849">
        <v>76783</v>
      </c>
      <c r="AV37" s="849"/>
      <c r="AW37" s="849"/>
      <c r="AX37" s="849"/>
      <c r="AY37" s="849"/>
      <c r="AZ37" s="850"/>
      <c r="BA37" s="850"/>
      <c r="BB37" s="850"/>
      <c r="BC37" s="850"/>
      <c r="BD37" s="850"/>
      <c r="BE37" s="846" t="s">
        <v>374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558</v>
      </c>
      <c r="C38" s="774"/>
      <c r="D38" s="774"/>
      <c r="E38" s="774"/>
      <c r="F38" s="774"/>
      <c r="G38" s="774"/>
      <c r="H38" s="774"/>
      <c r="I38" s="774"/>
      <c r="J38" s="774"/>
      <c r="K38" s="774"/>
      <c r="L38" s="774"/>
      <c r="M38" s="774"/>
      <c r="N38" s="774"/>
      <c r="O38" s="774"/>
      <c r="P38" s="775"/>
      <c r="Q38" s="776">
        <v>925</v>
      </c>
      <c r="R38" s="777"/>
      <c r="S38" s="777"/>
      <c r="T38" s="777"/>
      <c r="U38" s="777"/>
      <c r="V38" s="777">
        <v>746</v>
      </c>
      <c r="W38" s="777"/>
      <c r="X38" s="777"/>
      <c r="Y38" s="777"/>
      <c r="Z38" s="777"/>
      <c r="AA38" s="777">
        <v>179</v>
      </c>
      <c r="AB38" s="777"/>
      <c r="AC38" s="777"/>
      <c r="AD38" s="777"/>
      <c r="AE38" s="778"/>
      <c r="AF38" s="779">
        <v>1648</v>
      </c>
      <c r="AG38" s="780"/>
      <c r="AH38" s="780"/>
      <c r="AI38" s="780"/>
      <c r="AJ38" s="781"/>
      <c r="AK38" s="848">
        <v>326</v>
      </c>
      <c r="AL38" s="849"/>
      <c r="AM38" s="849"/>
      <c r="AN38" s="849"/>
      <c r="AO38" s="849"/>
      <c r="AP38" s="849">
        <v>2297</v>
      </c>
      <c r="AQ38" s="849"/>
      <c r="AR38" s="849"/>
      <c r="AS38" s="849"/>
      <c r="AT38" s="849"/>
      <c r="AU38" s="849">
        <v>1247</v>
      </c>
      <c r="AV38" s="849"/>
      <c r="AW38" s="849"/>
      <c r="AX38" s="849"/>
      <c r="AY38" s="849"/>
      <c r="AZ38" s="850"/>
      <c r="BA38" s="850"/>
      <c r="BB38" s="850"/>
      <c r="BC38" s="850"/>
      <c r="BD38" s="850"/>
      <c r="BE38" s="846" t="s">
        <v>374</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559</v>
      </c>
      <c r="C39" s="774"/>
      <c r="D39" s="774"/>
      <c r="E39" s="774"/>
      <c r="F39" s="774"/>
      <c r="G39" s="774"/>
      <c r="H39" s="774"/>
      <c r="I39" s="774"/>
      <c r="J39" s="774"/>
      <c r="K39" s="774"/>
      <c r="L39" s="774"/>
      <c r="M39" s="774"/>
      <c r="N39" s="774"/>
      <c r="O39" s="774"/>
      <c r="P39" s="775"/>
      <c r="Q39" s="776">
        <v>45</v>
      </c>
      <c r="R39" s="777"/>
      <c r="S39" s="777"/>
      <c r="T39" s="777"/>
      <c r="U39" s="777"/>
      <c r="V39" s="777">
        <v>43</v>
      </c>
      <c r="W39" s="777"/>
      <c r="X39" s="777"/>
      <c r="Y39" s="777"/>
      <c r="Z39" s="777"/>
      <c r="AA39" s="777">
        <v>2</v>
      </c>
      <c r="AB39" s="777"/>
      <c r="AC39" s="777"/>
      <c r="AD39" s="777"/>
      <c r="AE39" s="778"/>
      <c r="AF39" s="779">
        <v>261</v>
      </c>
      <c r="AG39" s="780"/>
      <c r="AH39" s="780"/>
      <c r="AI39" s="780"/>
      <c r="AJ39" s="781"/>
      <c r="AK39" s="848">
        <v>17</v>
      </c>
      <c r="AL39" s="849"/>
      <c r="AM39" s="849"/>
      <c r="AN39" s="849"/>
      <c r="AO39" s="849"/>
      <c r="AP39" s="849">
        <v>0</v>
      </c>
      <c r="AQ39" s="849"/>
      <c r="AR39" s="849"/>
      <c r="AS39" s="849"/>
      <c r="AT39" s="849"/>
      <c r="AU39" s="849">
        <v>0</v>
      </c>
      <c r="AV39" s="849"/>
      <c r="AW39" s="849"/>
      <c r="AX39" s="849"/>
      <c r="AY39" s="849"/>
      <c r="AZ39" s="850"/>
      <c r="BA39" s="850"/>
      <c r="BB39" s="850"/>
      <c r="BC39" s="850"/>
      <c r="BD39" s="850"/>
      <c r="BE39" s="846" t="s">
        <v>374</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560</v>
      </c>
      <c r="C40" s="774"/>
      <c r="D40" s="774"/>
      <c r="E40" s="774"/>
      <c r="F40" s="774"/>
      <c r="G40" s="774"/>
      <c r="H40" s="774"/>
      <c r="I40" s="774"/>
      <c r="J40" s="774"/>
      <c r="K40" s="774"/>
      <c r="L40" s="774"/>
      <c r="M40" s="774"/>
      <c r="N40" s="774"/>
      <c r="O40" s="774"/>
      <c r="P40" s="775"/>
      <c r="Q40" s="776">
        <v>5549</v>
      </c>
      <c r="R40" s="777"/>
      <c r="S40" s="777"/>
      <c r="T40" s="777"/>
      <c r="U40" s="777"/>
      <c r="V40" s="777">
        <v>5464</v>
      </c>
      <c r="W40" s="777"/>
      <c r="X40" s="777"/>
      <c r="Y40" s="777"/>
      <c r="Z40" s="777"/>
      <c r="AA40" s="777">
        <v>85</v>
      </c>
      <c r="AB40" s="777"/>
      <c r="AC40" s="777"/>
      <c r="AD40" s="777"/>
      <c r="AE40" s="778"/>
      <c r="AF40" s="779">
        <v>3679</v>
      </c>
      <c r="AG40" s="780"/>
      <c r="AH40" s="780"/>
      <c r="AI40" s="780"/>
      <c r="AJ40" s="781"/>
      <c r="AK40" s="848">
        <v>815</v>
      </c>
      <c r="AL40" s="849"/>
      <c r="AM40" s="849"/>
      <c r="AN40" s="849"/>
      <c r="AO40" s="849"/>
      <c r="AP40" s="849">
        <v>2144</v>
      </c>
      <c r="AQ40" s="849"/>
      <c r="AR40" s="849"/>
      <c r="AS40" s="849"/>
      <c r="AT40" s="849"/>
      <c r="AU40" s="849">
        <v>1336</v>
      </c>
      <c r="AV40" s="849"/>
      <c r="AW40" s="849"/>
      <c r="AX40" s="849"/>
      <c r="AY40" s="849"/>
      <c r="AZ40" s="850"/>
      <c r="BA40" s="850"/>
      <c r="BB40" s="850"/>
      <c r="BC40" s="850"/>
      <c r="BD40" s="850"/>
      <c r="BE40" s="846" t="s">
        <v>374</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t="s">
        <v>561</v>
      </c>
      <c r="C41" s="774"/>
      <c r="D41" s="774"/>
      <c r="E41" s="774"/>
      <c r="F41" s="774"/>
      <c r="G41" s="774"/>
      <c r="H41" s="774"/>
      <c r="I41" s="774"/>
      <c r="J41" s="774"/>
      <c r="K41" s="774"/>
      <c r="L41" s="774"/>
      <c r="M41" s="774"/>
      <c r="N41" s="774"/>
      <c r="O41" s="774"/>
      <c r="P41" s="775"/>
      <c r="Q41" s="776">
        <v>486</v>
      </c>
      <c r="R41" s="777"/>
      <c r="S41" s="777"/>
      <c r="T41" s="777"/>
      <c r="U41" s="777"/>
      <c r="V41" s="777">
        <v>486</v>
      </c>
      <c r="W41" s="777"/>
      <c r="X41" s="777"/>
      <c r="Y41" s="777"/>
      <c r="Z41" s="777"/>
      <c r="AA41" s="777">
        <v>0</v>
      </c>
      <c r="AB41" s="777"/>
      <c r="AC41" s="777"/>
      <c r="AD41" s="777"/>
      <c r="AE41" s="778"/>
      <c r="AF41" s="779" t="s">
        <v>109</v>
      </c>
      <c r="AG41" s="780"/>
      <c r="AH41" s="780"/>
      <c r="AI41" s="780"/>
      <c r="AJ41" s="781"/>
      <c r="AK41" s="848">
        <v>391</v>
      </c>
      <c r="AL41" s="849"/>
      <c r="AM41" s="849"/>
      <c r="AN41" s="849"/>
      <c r="AO41" s="849"/>
      <c r="AP41" s="849">
        <v>3145</v>
      </c>
      <c r="AQ41" s="849"/>
      <c r="AR41" s="849"/>
      <c r="AS41" s="849"/>
      <c r="AT41" s="849"/>
      <c r="AU41" s="849">
        <v>2853</v>
      </c>
      <c r="AV41" s="849"/>
      <c r="AW41" s="849"/>
      <c r="AX41" s="849"/>
      <c r="AY41" s="849"/>
      <c r="AZ41" s="850"/>
      <c r="BA41" s="850"/>
      <c r="BB41" s="850"/>
      <c r="BC41" s="850"/>
      <c r="BD41" s="850"/>
      <c r="BE41" s="846" t="s">
        <v>379</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t="s">
        <v>562</v>
      </c>
      <c r="C42" s="774"/>
      <c r="D42" s="774"/>
      <c r="E42" s="774"/>
      <c r="F42" s="774"/>
      <c r="G42" s="774"/>
      <c r="H42" s="774"/>
      <c r="I42" s="774"/>
      <c r="J42" s="774"/>
      <c r="K42" s="774"/>
      <c r="L42" s="774"/>
      <c r="M42" s="774"/>
      <c r="N42" s="774"/>
      <c r="O42" s="774"/>
      <c r="P42" s="775"/>
      <c r="Q42" s="776">
        <v>1225</v>
      </c>
      <c r="R42" s="777"/>
      <c r="S42" s="777"/>
      <c r="T42" s="777"/>
      <c r="U42" s="777"/>
      <c r="V42" s="777">
        <v>1225</v>
      </c>
      <c r="W42" s="777"/>
      <c r="X42" s="777"/>
      <c r="Y42" s="777"/>
      <c r="Z42" s="777"/>
      <c r="AA42" s="777">
        <v>0</v>
      </c>
      <c r="AB42" s="777"/>
      <c r="AC42" s="777"/>
      <c r="AD42" s="777"/>
      <c r="AE42" s="778"/>
      <c r="AF42" s="779">
        <v>303</v>
      </c>
      <c r="AG42" s="780"/>
      <c r="AH42" s="780"/>
      <c r="AI42" s="780"/>
      <c r="AJ42" s="781"/>
      <c r="AK42" s="848">
        <v>0</v>
      </c>
      <c r="AL42" s="849"/>
      <c r="AM42" s="849"/>
      <c r="AN42" s="849"/>
      <c r="AO42" s="849"/>
      <c r="AP42" s="849">
        <v>505</v>
      </c>
      <c r="AQ42" s="849"/>
      <c r="AR42" s="849"/>
      <c r="AS42" s="849"/>
      <c r="AT42" s="849"/>
      <c r="AU42" s="849">
        <v>0</v>
      </c>
      <c r="AV42" s="849"/>
      <c r="AW42" s="849"/>
      <c r="AX42" s="849"/>
      <c r="AY42" s="849"/>
      <c r="AZ42" s="850"/>
      <c r="BA42" s="850"/>
      <c r="BB42" s="850"/>
      <c r="BC42" s="850"/>
      <c r="BD42" s="850"/>
      <c r="BE42" s="846" t="s">
        <v>379</v>
      </c>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t="s">
        <v>563</v>
      </c>
      <c r="C43" s="774"/>
      <c r="D43" s="774"/>
      <c r="E43" s="774"/>
      <c r="F43" s="774"/>
      <c r="G43" s="774"/>
      <c r="H43" s="774"/>
      <c r="I43" s="774"/>
      <c r="J43" s="774"/>
      <c r="K43" s="774"/>
      <c r="L43" s="774"/>
      <c r="M43" s="774"/>
      <c r="N43" s="774"/>
      <c r="O43" s="774"/>
      <c r="P43" s="775"/>
      <c r="Q43" s="776">
        <v>58</v>
      </c>
      <c r="R43" s="777"/>
      <c r="S43" s="777"/>
      <c r="T43" s="777"/>
      <c r="U43" s="777"/>
      <c r="V43" s="777">
        <v>58</v>
      </c>
      <c r="W43" s="777"/>
      <c r="X43" s="777"/>
      <c r="Y43" s="777"/>
      <c r="Z43" s="777"/>
      <c r="AA43" s="777">
        <v>0</v>
      </c>
      <c r="AB43" s="777"/>
      <c r="AC43" s="777"/>
      <c r="AD43" s="777"/>
      <c r="AE43" s="778"/>
      <c r="AF43" s="779">
        <v>366</v>
      </c>
      <c r="AG43" s="780"/>
      <c r="AH43" s="780"/>
      <c r="AI43" s="780"/>
      <c r="AJ43" s="781"/>
      <c r="AK43" s="848">
        <v>40</v>
      </c>
      <c r="AL43" s="849"/>
      <c r="AM43" s="849"/>
      <c r="AN43" s="849"/>
      <c r="AO43" s="849"/>
      <c r="AP43" s="849">
        <v>32</v>
      </c>
      <c r="AQ43" s="849"/>
      <c r="AR43" s="849"/>
      <c r="AS43" s="849"/>
      <c r="AT43" s="849"/>
      <c r="AU43" s="849">
        <v>32</v>
      </c>
      <c r="AV43" s="849"/>
      <c r="AW43" s="849"/>
      <c r="AX43" s="849"/>
      <c r="AY43" s="849"/>
      <c r="AZ43" s="850"/>
      <c r="BA43" s="850"/>
      <c r="BB43" s="850"/>
      <c r="BC43" s="850"/>
      <c r="BD43" s="850"/>
      <c r="BE43" s="846" t="s">
        <v>379</v>
      </c>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t="s">
        <v>564</v>
      </c>
      <c r="C44" s="774"/>
      <c r="D44" s="774"/>
      <c r="E44" s="774"/>
      <c r="F44" s="774"/>
      <c r="G44" s="774"/>
      <c r="H44" s="774"/>
      <c r="I44" s="774"/>
      <c r="J44" s="774"/>
      <c r="K44" s="774"/>
      <c r="L44" s="774"/>
      <c r="M44" s="774"/>
      <c r="N44" s="774"/>
      <c r="O44" s="774"/>
      <c r="P44" s="775"/>
      <c r="Q44" s="776">
        <v>257</v>
      </c>
      <c r="R44" s="777"/>
      <c r="S44" s="777"/>
      <c r="T44" s="777"/>
      <c r="U44" s="777"/>
      <c r="V44" s="777">
        <v>257</v>
      </c>
      <c r="W44" s="777"/>
      <c r="X44" s="777"/>
      <c r="Y44" s="777"/>
      <c r="Z44" s="777"/>
      <c r="AA44" s="777">
        <v>0</v>
      </c>
      <c r="AB44" s="777"/>
      <c r="AC44" s="777"/>
      <c r="AD44" s="777"/>
      <c r="AE44" s="778"/>
      <c r="AF44" s="779">
        <v>841</v>
      </c>
      <c r="AG44" s="780"/>
      <c r="AH44" s="780"/>
      <c r="AI44" s="780"/>
      <c r="AJ44" s="781"/>
      <c r="AK44" s="848">
        <v>134</v>
      </c>
      <c r="AL44" s="849"/>
      <c r="AM44" s="849"/>
      <c r="AN44" s="849"/>
      <c r="AO44" s="849"/>
      <c r="AP44" s="849">
        <v>513</v>
      </c>
      <c r="AQ44" s="849"/>
      <c r="AR44" s="849"/>
      <c r="AS44" s="849"/>
      <c r="AT44" s="849"/>
      <c r="AU44" s="849">
        <v>0</v>
      </c>
      <c r="AV44" s="849"/>
      <c r="AW44" s="849"/>
      <c r="AX44" s="849"/>
      <c r="AY44" s="849"/>
      <c r="AZ44" s="850"/>
      <c r="BA44" s="850"/>
      <c r="BB44" s="850"/>
      <c r="BC44" s="850"/>
      <c r="BD44" s="850"/>
      <c r="BE44" s="846" t="s">
        <v>379</v>
      </c>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21499</v>
      </c>
      <c r="AG63" s="860"/>
      <c r="AH63" s="860"/>
      <c r="AI63" s="860"/>
      <c r="AJ63" s="861"/>
      <c r="AK63" s="862"/>
      <c r="AL63" s="857"/>
      <c r="AM63" s="857"/>
      <c r="AN63" s="857"/>
      <c r="AO63" s="857"/>
      <c r="AP63" s="860">
        <v>180224</v>
      </c>
      <c r="AQ63" s="860"/>
      <c r="AR63" s="860"/>
      <c r="AS63" s="860"/>
      <c r="AT63" s="860"/>
      <c r="AU63" s="860">
        <v>82608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383</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565</v>
      </c>
      <c r="C68" s="888"/>
      <c r="D68" s="888"/>
      <c r="E68" s="888"/>
      <c r="F68" s="888"/>
      <c r="G68" s="888"/>
      <c r="H68" s="888"/>
      <c r="I68" s="888"/>
      <c r="J68" s="888"/>
      <c r="K68" s="888"/>
      <c r="L68" s="888"/>
      <c r="M68" s="888"/>
      <c r="N68" s="888"/>
      <c r="O68" s="888"/>
      <c r="P68" s="889"/>
      <c r="Q68" s="890">
        <v>436</v>
      </c>
      <c r="R68" s="884"/>
      <c r="S68" s="884"/>
      <c r="T68" s="884"/>
      <c r="U68" s="884"/>
      <c r="V68" s="884">
        <v>431</v>
      </c>
      <c r="W68" s="884"/>
      <c r="X68" s="884"/>
      <c r="Y68" s="884"/>
      <c r="Z68" s="884"/>
      <c r="AA68" s="884">
        <v>4</v>
      </c>
      <c r="AB68" s="884"/>
      <c r="AC68" s="884"/>
      <c r="AD68" s="884"/>
      <c r="AE68" s="884"/>
      <c r="AF68" s="884">
        <v>4</v>
      </c>
      <c r="AG68" s="884"/>
      <c r="AH68" s="884"/>
      <c r="AI68" s="884"/>
      <c r="AJ68" s="884"/>
      <c r="AK68" s="884">
        <v>6</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566</v>
      </c>
      <c r="C69" s="892"/>
      <c r="D69" s="892"/>
      <c r="E69" s="892"/>
      <c r="F69" s="892"/>
      <c r="G69" s="892"/>
      <c r="H69" s="892"/>
      <c r="I69" s="892"/>
      <c r="J69" s="892"/>
      <c r="K69" s="892"/>
      <c r="L69" s="892"/>
      <c r="M69" s="892"/>
      <c r="N69" s="892"/>
      <c r="O69" s="892"/>
      <c r="P69" s="893"/>
      <c r="Q69" s="894">
        <v>151415</v>
      </c>
      <c r="R69" s="849"/>
      <c r="S69" s="849"/>
      <c r="T69" s="849"/>
      <c r="U69" s="849"/>
      <c r="V69" s="849">
        <v>148352</v>
      </c>
      <c r="W69" s="849"/>
      <c r="X69" s="849"/>
      <c r="Y69" s="849"/>
      <c r="Z69" s="849"/>
      <c r="AA69" s="849">
        <v>3063</v>
      </c>
      <c r="AB69" s="849"/>
      <c r="AC69" s="849"/>
      <c r="AD69" s="849"/>
      <c r="AE69" s="849"/>
      <c r="AF69" s="849">
        <v>3063</v>
      </c>
      <c r="AG69" s="849"/>
      <c r="AH69" s="849"/>
      <c r="AI69" s="849"/>
      <c r="AJ69" s="849"/>
      <c r="AK69" s="849">
        <v>425</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567</v>
      </c>
      <c r="C70" s="892"/>
      <c r="D70" s="892"/>
      <c r="E70" s="892"/>
      <c r="F70" s="892"/>
      <c r="G70" s="892"/>
      <c r="H70" s="892"/>
      <c r="I70" s="892"/>
      <c r="J70" s="892"/>
      <c r="K70" s="892"/>
      <c r="L70" s="892"/>
      <c r="M70" s="892"/>
      <c r="N70" s="892"/>
      <c r="O70" s="892"/>
      <c r="P70" s="893"/>
      <c r="Q70" s="894">
        <v>6</v>
      </c>
      <c r="R70" s="849"/>
      <c r="S70" s="849"/>
      <c r="T70" s="849"/>
      <c r="U70" s="849"/>
      <c r="V70" s="849">
        <v>1</v>
      </c>
      <c r="W70" s="849"/>
      <c r="X70" s="849"/>
      <c r="Y70" s="849"/>
      <c r="Z70" s="849"/>
      <c r="AA70" s="849">
        <v>4</v>
      </c>
      <c r="AB70" s="849"/>
      <c r="AC70" s="849"/>
      <c r="AD70" s="849"/>
      <c r="AE70" s="849"/>
      <c r="AF70" s="849">
        <v>4</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3071</v>
      </c>
      <c r="AG88" s="860"/>
      <c r="AH88" s="860"/>
      <c r="AI88" s="860"/>
      <c r="AJ88" s="860"/>
      <c r="AK88" s="857"/>
      <c r="AL88" s="857"/>
      <c r="AM88" s="857"/>
      <c r="AN88" s="857"/>
      <c r="AO88" s="857"/>
      <c r="AP88" s="860">
        <v>0</v>
      </c>
      <c r="AQ88" s="860"/>
      <c r="AR88" s="860"/>
      <c r="AS88" s="860"/>
      <c r="AT88" s="860"/>
      <c r="AU88" s="860">
        <v>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3736</v>
      </c>
      <c r="CS102" s="868"/>
      <c r="CT102" s="868"/>
      <c r="CU102" s="868"/>
      <c r="CV102" s="911"/>
      <c r="CW102" s="910">
        <v>1329</v>
      </c>
      <c r="CX102" s="868"/>
      <c r="CY102" s="868"/>
      <c r="CZ102" s="868"/>
      <c r="DA102" s="911"/>
      <c r="DB102" s="910">
        <v>24</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284</v>
      </c>
      <c r="AG109" s="913"/>
      <c r="AH109" s="913"/>
      <c r="AI109" s="913"/>
      <c r="AJ109" s="914"/>
      <c r="AK109" s="912" t="s">
        <v>283</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284</v>
      </c>
      <c r="BW109" s="913"/>
      <c r="BX109" s="913"/>
      <c r="BY109" s="913"/>
      <c r="BZ109" s="914"/>
      <c r="CA109" s="912" t="s">
        <v>283</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284</v>
      </c>
      <c r="DM109" s="913"/>
      <c r="DN109" s="913"/>
      <c r="DO109" s="913"/>
      <c r="DP109" s="914"/>
      <c r="DQ109" s="912" t="s">
        <v>283</v>
      </c>
      <c r="DR109" s="913"/>
      <c r="DS109" s="913"/>
      <c r="DT109" s="913"/>
      <c r="DU109" s="914"/>
      <c r="DV109" s="912" t="s">
        <v>395</v>
      </c>
      <c r="DW109" s="913"/>
      <c r="DX109" s="913"/>
      <c r="DY109" s="913"/>
      <c r="DZ109" s="915"/>
    </row>
    <row r="110" spans="1:131" s="197" customFormat="1" ht="26.25" customHeight="1">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25014077</v>
      </c>
      <c r="AB110" s="920"/>
      <c r="AC110" s="920"/>
      <c r="AD110" s="920"/>
      <c r="AE110" s="921"/>
      <c r="AF110" s="922">
        <v>25459618</v>
      </c>
      <c r="AG110" s="920"/>
      <c r="AH110" s="920"/>
      <c r="AI110" s="920"/>
      <c r="AJ110" s="921"/>
      <c r="AK110" s="922">
        <v>25464647</v>
      </c>
      <c r="AL110" s="920"/>
      <c r="AM110" s="920"/>
      <c r="AN110" s="920"/>
      <c r="AO110" s="921"/>
      <c r="AP110" s="923">
        <v>30.9</v>
      </c>
      <c r="AQ110" s="924"/>
      <c r="AR110" s="924"/>
      <c r="AS110" s="924"/>
      <c r="AT110" s="925"/>
      <c r="AU110" s="926" t="s">
        <v>60</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240729125</v>
      </c>
      <c r="BR110" s="957"/>
      <c r="BS110" s="957"/>
      <c r="BT110" s="957"/>
      <c r="BU110" s="957"/>
      <c r="BV110" s="957">
        <v>236613662</v>
      </c>
      <c r="BW110" s="957"/>
      <c r="BX110" s="957"/>
      <c r="BY110" s="957"/>
      <c r="BZ110" s="957"/>
      <c r="CA110" s="957">
        <v>227452113</v>
      </c>
      <c r="CB110" s="957"/>
      <c r="CC110" s="957"/>
      <c r="CD110" s="957"/>
      <c r="CE110" s="957"/>
      <c r="CF110" s="971">
        <v>276.10000000000002</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402</v>
      </c>
      <c r="BA111" s="980"/>
      <c r="BB111" s="980"/>
      <c r="BC111" s="980"/>
      <c r="BD111" s="980"/>
      <c r="BE111" s="980"/>
      <c r="BF111" s="980"/>
      <c r="BG111" s="980"/>
      <c r="BH111" s="980"/>
      <c r="BI111" s="980"/>
      <c r="BJ111" s="980"/>
      <c r="BK111" s="980"/>
      <c r="BL111" s="980"/>
      <c r="BM111" s="980"/>
      <c r="BN111" s="980"/>
      <c r="BO111" s="980"/>
      <c r="BP111" s="981"/>
      <c r="BQ111" s="949">
        <v>6410204</v>
      </c>
      <c r="BR111" s="950"/>
      <c r="BS111" s="950"/>
      <c r="BT111" s="950"/>
      <c r="BU111" s="950"/>
      <c r="BV111" s="950">
        <v>1102560</v>
      </c>
      <c r="BW111" s="950"/>
      <c r="BX111" s="950"/>
      <c r="BY111" s="950"/>
      <c r="BZ111" s="950"/>
      <c r="CA111" s="950">
        <v>980000</v>
      </c>
      <c r="CB111" s="950"/>
      <c r="CC111" s="950"/>
      <c r="CD111" s="950"/>
      <c r="CE111" s="950"/>
      <c r="CF111" s="944">
        <v>1.2</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404</v>
      </c>
      <c r="B112" s="983"/>
      <c r="C112" s="980" t="s">
        <v>405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406</v>
      </c>
      <c r="BA112" s="980"/>
      <c r="BB112" s="980"/>
      <c r="BC112" s="980"/>
      <c r="BD112" s="980"/>
      <c r="BE112" s="980"/>
      <c r="BF112" s="980"/>
      <c r="BG112" s="980"/>
      <c r="BH112" s="980"/>
      <c r="BI112" s="980"/>
      <c r="BJ112" s="980"/>
      <c r="BK112" s="980"/>
      <c r="BL112" s="980"/>
      <c r="BM112" s="980"/>
      <c r="BN112" s="980"/>
      <c r="BO112" s="980"/>
      <c r="BP112" s="981"/>
      <c r="BQ112" s="949">
        <v>88640389</v>
      </c>
      <c r="BR112" s="950"/>
      <c r="BS112" s="950"/>
      <c r="BT112" s="950"/>
      <c r="BU112" s="950"/>
      <c r="BV112" s="950">
        <v>86102893</v>
      </c>
      <c r="BW112" s="950"/>
      <c r="BX112" s="950"/>
      <c r="BY112" s="950"/>
      <c r="BZ112" s="950"/>
      <c r="CA112" s="950">
        <v>82606124</v>
      </c>
      <c r="CB112" s="950"/>
      <c r="CC112" s="950"/>
      <c r="CD112" s="950"/>
      <c r="CE112" s="950"/>
      <c r="CF112" s="944">
        <v>100.3</v>
      </c>
      <c r="CG112" s="945"/>
      <c r="CH112" s="945"/>
      <c r="CI112" s="945"/>
      <c r="CJ112" s="945"/>
      <c r="CK112" s="975"/>
      <c r="CL112" s="976"/>
      <c r="CM112" s="946" t="s">
        <v>407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408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6867126</v>
      </c>
      <c r="AB113" s="964"/>
      <c r="AC113" s="964"/>
      <c r="AD113" s="964"/>
      <c r="AE113" s="965"/>
      <c r="AF113" s="966">
        <v>6378706</v>
      </c>
      <c r="AG113" s="964"/>
      <c r="AH113" s="964"/>
      <c r="AI113" s="964"/>
      <c r="AJ113" s="965"/>
      <c r="AK113" s="966">
        <v>6343699</v>
      </c>
      <c r="AL113" s="964"/>
      <c r="AM113" s="964"/>
      <c r="AN113" s="964"/>
      <c r="AO113" s="965"/>
      <c r="AP113" s="967">
        <v>7.7</v>
      </c>
      <c r="AQ113" s="968"/>
      <c r="AR113" s="968"/>
      <c r="AS113" s="968"/>
      <c r="AT113" s="969"/>
      <c r="AU113" s="929"/>
      <c r="AV113" s="930"/>
      <c r="AW113" s="930"/>
      <c r="AX113" s="930"/>
      <c r="AY113" s="931"/>
      <c r="AZ113" s="979" t="s">
        <v>409</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410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412</v>
      </c>
      <c r="BA114" s="980"/>
      <c r="BB114" s="980"/>
      <c r="BC114" s="980"/>
      <c r="BD114" s="980"/>
      <c r="BE114" s="980"/>
      <c r="BF114" s="980"/>
      <c r="BG114" s="980"/>
      <c r="BH114" s="980"/>
      <c r="BI114" s="980"/>
      <c r="BJ114" s="980"/>
      <c r="BK114" s="980"/>
      <c r="BL114" s="980"/>
      <c r="BM114" s="980"/>
      <c r="BN114" s="980"/>
      <c r="BO114" s="980"/>
      <c r="BP114" s="981"/>
      <c r="BQ114" s="949">
        <v>20195389</v>
      </c>
      <c r="BR114" s="950"/>
      <c r="BS114" s="950"/>
      <c r="BT114" s="950"/>
      <c r="BU114" s="950"/>
      <c r="BV114" s="950">
        <v>18479965</v>
      </c>
      <c r="BW114" s="950"/>
      <c r="BX114" s="950"/>
      <c r="BY114" s="950"/>
      <c r="BZ114" s="950"/>
      <c r="CA114" s="950">
        <v>17054222</v>
      </c>
      <c r="CB114" s="950"/>
      <c r="CC114" s="950"/>
      <c r="CD114" s="950"/>
      <c r="CE114" s="950"/>
      <c r="CF114" s="944">
        <v>20.7</v>
      </c>
      <c r="CG114" s="945"/>
      <c r="CH114" s="945"/>
      <c r="CI114" s="945"/>
      <c r="CJ114" s="945"/>
      <c r="CK114" s="975"/>
      <c r="CL114" s="976"/>
      <c r="CM114" s="946" t="s">
        <v>413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31687</v>
      </c>
      <c r="AB115" s="964"/>
      <c r="AC115" s="964"/>
      <c r="AD115" s="964"/>
      <c r="AE115" s="965"/>
      <c r="AF115" s="966">
        <v>24096</v>
      </c>
      <c r="AG115" s="964"/>
      <c r="AH115" s="964"/>
      <c r="AI115" s="964"/>
      <c r="AJ115" s="965"/>
      <c r="AK115" s="966">
        <v>6301</v>
      </c>
      <c r="AL115" s="964"/>
      <c r="AM115" s="964"/>
      <c r="AN115" s="964"/>
      <c r="AO115" s="965"/>
      <c r="AP115" s="967">
        <v>0</v>
      </c>
      <c r="AQ115" s="968"/>
      <c r="AR115" s="968"/>
      <c r="AS115" s="968"/>
      <c r="AT115" s="969"/>
      <c r="AU115" s="929"/>
      <c r="AV115" s="930"/>
      <c r="AW115" s="930"/>
      <c r="AX115" s="930"/>
      <c r="AY115" s="931"/>
      <c r="AZ115" s="979" t="s">
        <v>415</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416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5185095</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417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347</v>
      </c>
      <c r="AB116" s="989"/>
      <c r="AC116" s="989"/>
      <c r="AD116" s="989"/>
      <c r="AE116" s="990"/>
      <c r="AF116" s="991">
        <v>187</v>
      </c>
      <c r="AG116" s="989"/>
      <c r="AH116" s="989"/>
      <c r="AI116" s="989"/>
      <c r="AJ116" s="990"/>
      <c r="AK116" s="991">
        <v>148</v>
      </c>
      <c r="AL116" s="989"/>
      <c r="AM116" s="989"/>
      <c r="AN116" s="989"/>
      <c r="AO116" s="990"/>
      <c r="AP116" s="992">
        <v>0</v>
      </c>
      <c r="AQ116" s="993"/>
      <c r="AR116" s="993"/>
      <c r="AS116" s="993"/>
      <c r="AT116" s="994"/>
      <c r="AU116" s="929"/>
      <c r="AV116" s="930"/>
      <c r="AW116" s="930"/>
      <c r="AX116" s="930"/>
      <c r="AY116" s="931"/>
      <c r="AZ116" s="979" t="s">
        <v>418</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419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45109</v>
      </c>
      <c r="DH116" s="989"/>
      <c r="DI116" s="989"/>
      <c r="DJ116" s="989"/>
      <c r="DK116" s="990"/>
      <c r="DL116" s="991">
        <v>22560</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420</v>
      </c>
      <c r="Z117" s="914"/>
      <c r="AA117" s="1026">
        <v>31913237</v>
      </c>
      <c r="AB117" s="996"/>
      <c r="AC117" s="996"/>
      <c r="AD117" s="996"/>
      <c r="AE117" s="997"/>
      <c r="AF117" s="995">
        <v>31862607</v>
      </c>
      <c r="AG117" s="996"/>
      <c r="AH117" s="996"/>
      <c r="AI117" s="996"/>
      <c r="AJ117" s="997"/>
      <c r="AK117" s="995">
        <v>31814795</v>
      </c>
      <c r="AL117" s="996"/>
      <c r="AM117" s="996"/>
      <c r="AN117" s="996"/>
      <c r="AO117" s="997"/>
      <c r="AP117" s="998"/>
      <c r="AQ117" s="999"/>
      <c r="AR117" s="999"/>
      <c r="AS117" s="999"/>
      <c r="AT117" s="1000"/>
      <c r="AU117" s="929"/>
      <c r="AV117" s="930"/>
      <c r="AW117" s="930"/>
      <c r="AX117" s="930"/>
      <c r="AY117" s="931"/>
      <c r="AZ117" s="1025" t="s">
        <v>421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284</v>
      </c>
      <c r="AG118" s="913"/>
      <c r="AH118" s="913"/>
      <c r="AI118" s="913"/>
      <c r="AJ118" s="914"/>
      <c r="AK118" s="912" t="s">
        <v>283</v>
      </c>
      <c r="AL118" s="913"/>
      <c r="AM118" s="913"/>
      <c r="AN118" s="913"/>
      <c r="AO118" s="914"/>
      <c r="AP118" s="1020" t="s">
        <v>395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423</v>
      </c>
      <c r="BP118" s="1024"/>
      <c r="BQ118" s="1015">
        <v>355975107</v>
      </c>
      <c r="BR118" s="1016"/>
      <c r="BS118" s="1016"/>
      <c r="BT118" s="1016"/>
      <c r="BU118" s="1016"/>
      <c r="BV118" s="1016">
        <v>342299080</v>
      </c>
      <c r="BW118" s="1016"/>
      <c r="BX118" s="1016"/>
      <c r="BY118" s="1016"/>
      <c r="BZ118" s="1016"/>
      <c r="CA118" s="1016">
        <v>328092459</v>
      </c>
      <c r="CB118" s="1016"/>
      <c r="CC118" s="1016"/>
      <c r="CD118" s="1016"/>
      <c r="CE118" s="1016"/>
      <c r="CF118" s="1017"/>
      <c r="CG118" s="1018"/>
      <c r="CH118" s="1018"/>
      <c r="CI118" s="1018"/>
      <c r="CJ118" s="1019"/>
      <c r="CK118" s="975"/>
      <c r="CL118" s="976"/>
      <c r="CM118" s="946" t="s">
        <v>424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425</v>
      </c>
      <c r="AV119" s="1008"/>
      <c r="AW119" s="1008"/>
      <c r="AX119" s="1008"/>
      <c r="AY119" s="1009"/>
      <c r="AZ119" s="970" t="s">
        <v>426</v>
      </c>
      <c r="BA119" s="917"/>
      <c r="BB119" s="917"/>
      <c r="BC119" s="917"/>
      <c r="BD119" s="917"/>
      <c r="BE119" s="917"/>
      <c r="BF119" s="917"/>
      <c r="BG119" s="917"/>
      <c r="BH119" s="917"/>
      <c r="BI119" s="917"/>
      <c r="BJ119" s="917"/>
      <c r="BK119" s="917"/>
      <c r="BL119" s="917"/>
      <c r="BM119" s="917"/>
      <c r="BN119" s="917"/>
      <c r="BO119" s="917"/>
      <c r="BP119" s="918"/>
      <c r="BQ119" s="956">
        <v>13336376</v>
      </c>
      <c r="BR119" s="957"/>
      <c r="BS119" s="957"/>
      <c r="BT119" s="957"/>
      <c r="BU119" s="957"/>
      <c r="BV119" s="957">
        <v>12141301</v>
      </c>
      <c r="BW119" s="957"/>
      <c r="BX119" s="957"/>
      <c r="BY119" s="957"/>
      <c r="BZ119" s="957"/>
      <c r="CA119" s="957">
        <v>12908897</v>
      </c>
      <c r="CB119" s="957"/>
      <c r="CC119" s="957"/>
      <c r="CD119" s="957"/>
      <c r="CE119" s="957"/>
      <c r="CF119" s="971">
        <v>15.7</v>
      </c>
      <c r="CG119" s="972"/>
      <c r="CH119" s="972"/>
      <c r="CI119" s="972"/>
      <c r="CJ119" s="972"/>
      <c r="CK119" s="977"/>
      <c r="CL119" s="978"/>
      <c r="CM119" s="1034" t="s">
        <v>427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1180000</v>
      </c>
      <c r="DH119" s="1028"/>
      <c r="DI119" s="1028"/>
      <c r="DJ119" s="1028"/>
      <c r="DK119" s="1029"/>
      <c r="DL119" s="1030">
        <v>1080000</v>
      </c>
      <c r="DM119" s="1028"/>
      <c r="DN119" s="1028"/>
      <c r="DO119" s="1028"/>
      <c r="DP119" s="1029"/>
      <c r="DQ119" s="1030">
        <v>980000</v>
      </c>
      <c r="DR119" s="1028"/>
      <c r="DS119" s="1028"/>
      <c r="DT119" s="1028"/>
      <c r="DU119" s="1029"/>
      <c r="DV119" s="1031">
        <v>1.2</v>
      </c>
      <c r="DW119" s="1032"/>
      <c r="DX119" s="1032"/>
      <c r="DY119" s="1032"/>
      <c r="DZ119" s="1033"/>
    </row>
    <row r="120" spans="1:130" s="197" customFormat="1" ht="26.25" customHeight="1">
      <c r="A120" s="1005"/>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428</v>
      </c>
      <c r="BA120" s="980"/>
      <c r="BB120" s="980"/>
      <c r="BC120" s="980"/>
      <c r="BD120" s="980"/>
      <c r="BE120" s="980"/>
      <c r="BF120" s="980"/>
      <c r="BG120" s="980"/>
      <c r="BH120" s="980"/>
      <c r="BI120" s="980"/>
      <c r="BJ120" s="980"/>
      <c r="BK120" s="980"/>
      <c r="BL120" s="980"/>
      <c r="BM120" s="980"/>
      <c r="BN120" s="980"/>
      <c r="BO120" s="980"/>
      <c r="BP120" s="981"/>
      <c r="BQ120" s="949">
        <v>57845472</v>
      </c>
      <c r="BR120" s="950"/>
      <c r="BS120" s="950"/>
      <c r="BT120" s="950"/>
      <c r="BU120" s="950"/>
      <c r="BV120" s="950">
        <v>55048047</v>
      </c>
      <c r="BW120" s="950"/>
      <c r="BX120" s="950"/>
      <c r="BY120" s="950"/>
      <c r="BZ120" s="950"/>
      <c r="CA120" s="950">
        <v>52818288</v>
      </c>
      <c r="CB120" s="950"/>
      <c r="CC120" s="950"/>
      <c r="CD120" s="950"/>
      <c r="CE120" s="950"/>
      <c r="CF120" s="944">
        <v>64.099999999999994</v>
      </c>
      <c r="CG120" s="945"/>
      <c r="CH120" s="945"/>
      <c r="CI120" s="945"/>
      <c r="CJ120" s="945"/>
      <c r="CK120" s="1043" t="s">
        <v>429</v>
      </c>
      <c r="CL120" s="1044"/>
      <c r="CM120" s="1044"/>
      <c r="CN120" s="1044"/>
      <c r="CO120" s="1045"/>
      <c r="CP120" s="1051" t="s">
        <v>375</v>
      </c>
      <c r="CQ120" s="1052"/>
      <c r="CR120" s="1052"/>
      <c r="CS120" s="1052"/>
      <c r="CT120" s="1052"/>
      <c r="CU120" s="1052"/>
      <c r="CV120" s="1052"/>
      <c r="CW120" s="1052"/>
      <c r="CX120" s="1052"/>
      <c r="CY120" s="1052"/>
      <c r="CZ120" s="1052"/>
      <c r="DA120" s="1052"/>
      <c r="DB120" s="1052"/>
      <c r="DC120" s="1052"/>
      <c r="DD120" s="1052"/>
      <c r="DE120" s="1052"/>
      <c r="DF120" s="1053"/>
      <c r="DG120" s="956">
        <v>82035352</v>
      </c>
      <c r="DH120" s="957"/>
      <c r="DI120" s="957"/>
      <c r="DJ120" s="957"/>
      <c r="DK120" s="957"/>
      <c r="DL120" s="957">
        <v>79912617</v>
      </c>
      <c r="DM120" s="957"/>
      <c r="DN120" s="957"/>
      <c r="DO120" s="957"/>
      <c r="DP120" s="957"/>
      <c r="DQ120" s="957">
        <v>76782524</v>
      </c>
      <c r="DR120" s="957"/>
      <c r="DS120" s="957"/>
      <c r="DT120" s="957"/>
      <c r="DU120" s="957"/>
      <c r="DV120" s="958">
        <v>93.2</v>
      </c>
      <c r="DW120" s="958"/>
      <c r="DX120" s="958"/>
      <c r="DY120" s="958"/>
      <c r="DZ120" s="959"/>
    </row>
    <row r="121" spans="1:130" s="197" customFormat="1" ht="26.25" customHeight="1">
      <c r="A121" s="1005"/>
      <c r="B121" s="976"/>
      <c r="C121" s="1040" t="s">
        <v>430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431</v>
      </c>
      <c r="BA121" s="1001"/>
      <c r="BB121" s="1001"/>
      <c r="BC121" s="1001"/>
      <c r="BD121" s="1001"/>
      <c r="BE121" s="1001"/>
      <c r="BF121" s="1001"/>
      <c r="BG121" s="1001"/>
      <c r="BH121" s="1001"/>
      <c r="BI121" s="1001"/>
      <c r="BJ121" s="1001"/>
      <c r="BK121" s="1001"/>
      <c r="BL121" s="1001"/>
      <c r="BM121" s="1001"/>
      <c r="BN121" s="1001"/>
      <c r="BO121" s="1001"/>
      <c r="BP121" s="1002"/>
      <c r="BQ121" s="1015">
        <v>211143751</v>
      </c>
      <c r="BR121" s="1016"/>
      <c r="BS121" s="1016"/>
      <c r="BT121" s="1016"/>
      <c r="BU121" s="1016"/>
      <c r="BV121" s="1016">
        <v>206728913</v>
      </c>
      <c r="BW121" s="1016"/>
      <c r="BX121" s="1016"/>
      <c r="BY121" s="1016"/>
      <c r="BZ121" s="1016"/>
      <c r="CA121" s="1016">
        <v>202107911</v>
      </c>
      <c r="CB121" s="1016"/>
      <c r="CC121" s="1016"/>
      <c r="CD121" s="1016"/>
      <c r="CE121" s="1016"/>
      <c r="CF121" s="1054">
        <v>245.3</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3261279</v>
      </c>
      <c r="DH121" s="950"/>
      <c r="DI121" s="950"/>
      <c r="DJ121" s="950"/>
      <c r="DK121" s="950"/>
      <c r="DL121" s="950">
        <v>3064626</v>
      </c>
      <c r="DM121" s="950"/>
      <c r="DN121" s="950"/>
      <c r="DO121" s="950"/>
      <c r="DP121" s="950"/>
      <c r="DQ121" s="950">
        <v>2852749</v>
      </c>
      <c r="DR121" s="950"/>
      <c r="DS121" s="950"/>
      <c r="DT121" s="950"/>
      <c r="DU121" s="950"/>
      <c r="DV121" s="951">
        <v>3.5</v>
      </c>
      <c r="DW121" s="951"/>
      <c r="DX121" s="951"/>
      <c r="DY121" s="951"/>
      <c r="DZ121" s="952"/>
    </row>
    <row r="122" spans="1:130" s="197" customFormat="1" ht="26.25" customHeight="1">
      <c r="A122" s="1005"/>
      <c r="B122" s="976"/>
      <c r="C122" s="946" t="s">
        <v>413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432</v>
      </c>
      <c r="BP122" s="1024"/>
      <c r="BQ122" s="1064">
        <v>282325599</v>
      </c>
      <c r="BR122" s="1065"/>
      <c r="BS122" s="1065"/>
      <c r="BT122" s="1065"/>
      <c r="BU122" s="1065"/>
      <c r="BV122" s="1065">
        <v>273918261</v>
      </c>
      <c r="BW122" s="1065"/>
      <c r="BX122" s="1065"/>
      <c r="BY122" s="1065"/>
      <c r="BZ122" s="1065"/>
      <c r="CA122" s="1065">
        <v>267835096</v>
      </c>
      <c r="CB122" s="1065"/>
      <c r="CC122" s="1065"/>
      <c r="CD122" s="1065"/>
      <c r="CE122" s="1065"/>
      <c r="CF122" s="1017"/>
      <c r="CG122" s="1018"/>
      <c r="CH122" s="1018"/>
      <c r="CI122" s="1018"/>
      <c r="CJ122" s="1019"/>
      <c r="CK122" s="1046"/>
      <c r="CL122" s="1047"/>
      <c r="CM122" s="1047"/>
      <c r="CN122" s="1047"/>
      <c r="CO122" s="1048"/>
      <c r="CP122" s="1037" t="s">
        <v>377</v>
      </c>
      <c r="CQ122" s="1038"/>
      <c r="CR122" s="1038"/>
      <c r="CS122" s="1038"/>
      <c r="CT122" s="1038"/>
      <c r="CU122" s="1038"/>
      <c r="CV122" s="1038"/>
      <c r="CW122" s="1038"/>
      <c r="CX122" s="1038"/>
      <c r="CY122" s="1038"/>
      <c r="CZ122" s="1038"/>
      <c r="DA122" s="1038"/>
      <c r="DB122" s="1038"/>
      <c r="DC122" s="1038"/>
      <c r="DD122" s="1038"/>
      <c r="DE122" s="1038"/>
      <c r="DF122" s="1039"/>
      <c r="DG122" s="949">
        <v>1285477</v>
      </c>
      <c r="DH122" s="950"/>
      <c r="DI122" s="950"/>
      <c r="DJ122" s="950"/>
      <c r="DK122" s="950"/>
      <c r="DL122" s="950">
        <v>1193455</v>
      </c>
      <c r="DM122" s="950"/>
      <c r="DN122" s="950"/>
      <c r="DO122" s="950"/>
      <c r="DP122" s="950"/>
      <c r="DQ122" s="950">
        <v>1335664</v>
      </c>
      <c r="DR122" s="950"/>
      <c r="DS122" s="950"/>
      <c r="DT122" s="950"/>
      <c r="DU122" s="950"/>
      <c r="DV122" s="951">
        <v>1.6</v>
      </c>
      <c r="DW122" s="951"/>
      <c r="DX122" s="951"/>
      <c r="DY122" s="951"/>
      <c r="DZ122" s="952"/>
    </row>
    <row r="123" spans="1:130" s="197" customFormat="1" ht="26.25" customHeight="1" thickBot="1">
      <c r="A123" s="1005"/>
      <c r="B123" s="976"/>
      <c r="C123" s="946" t="s">
        <v>419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31687</v>
      </c>
      <c r="AB123" s="989"/>
      <c r="AC123" s="989"/>
      <c r="AD123" s="989"/>
      <c r="AE123" s="990"/>
      <c r="AF123" s="991">
        <v>24096</v>
      </c>
      <c r="AG123" s="989"/>
      <c r="AH123" s="989"/>
      <c r="AI123" s="989"/>
      <c r="AJ123" s="990"/>
      <c r="AK123" s="991">
        <v>6301</v>
      </c>
      <c r="AL123" s="989"/>
      <c r="AM123" s="989"/>
      <c r="AN123" s="989"/>
      <c r="AO123" s="990"/>
      <c r="AP123" s="992">
        <v>0</v>
      </c>
      <c r="AQ123" s="993"/>
      <c r="AR123" s="993"/>
      <c r="AS123" s="993"/>
      <c r="AT123" s="994"/>
      <c r="AU123" s="1061" t="s">
        <v>433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88.6</v>
      </c>
      <c r="BR123" s="1057"/>
      <c r="BS123" s="1057"/>
      <c r="BT123" s="1057"/>
      <c r="BU123" s="1057"/>
      <c r="BV123" s="1057">
        <v>82.6</v>
      </c>
      <c r="BW123" s="1057"/>
      <c r="BX123" s="1057"/>
      <c r="BY123" s="1057"/>
      <c r="BZ123" s="1057"/>
      <c r="CA123" s="1057">
        <v>73.099999999999994</v>
      </c>
      <c r="CB123" s="1057"/>
      <c r="CC123" s="1057"/>
      <c r="CD123" s="1057"/>
      <c r="CE123" s="1057"/>
      <c r="CF123" s="1058"/>
      <c r="CG123" s="1059"/>
      <c r="CH123" s="1059"/>
      <c r="CI123" s="1059"/>
      <c r="CJ123" s="1060"/>
      <c r="CK123" s="1046"/>
      <c r="CL123" s="1047"/>
      <c r="CM123" s="1047"/>
      <c r="CN123" s="1047"/>
      <c r="CO123" s="1048"/>
      <c r="CP123" s="1037" t="s">
        <v>376</v>
      </c>
      <c r="CQ123" s="1038"/>
      <c r="CR123" s="1038"/>
      <c r="CS123" s="1038"/>
      <c r="CT123" s="1038"/>
      <c r="CU123" s="1038"/>
      <c r="CV123" s="1038"/>
      <c r="CW123" s="1038"/>
      <c r="CX123" s="1038"/>
      <c r="CY123" s="1038"/>
      <c r="CZ123" s="1038"/>
      <c r="DA123" s="1038"/>
      <c r="DB123" s="1038"/>
      <c r="DC123" s="1038"/>
      <c r="DD123" s="1038"/>
      <c r="DE123" s="1038"/>
      <c r="DF123" s="1039"/>
      <c r="DG123" s="988">
        <v>1312568</v>
      </c>
      <c r="DH123" s="989"/>
      <c r="DI123" s="989"/>
      <c r="DJ123" s="989"/>
      <c r="DK123" s="990"/>
      <c r="DL123" s="991">
        <v>1365871</v>
      </c>
      <c r="DM123" s="989"/>
      <c r="DN123" s="989"/>
      <c r="DO123" s="989"/>
      <c r="DP123" s="990"/>
      <c r="DQ123" s="991">
        <v>1247230</v>
      </c>
      <c r="DR123" s="989"/>
      <c r="DS123" s="989"/>
      <c r="DT123" s="989"/>
      <c r="DU123" s="990"/>
      <c r="DV123" s="992">
        <v>1.5</v>
      </c>
      <c r="DW123" s="993"/>
      <c r="DX123" s="993"/>
      <c r="DY123" s="993"/>
      <c r="DZ123" s="994"/>
    </row>
    <row r="124" spans="1:130" s="197" customFormat="1" ht="26.25" customHeight="1">
      <c r="A124" s="1005"/>
      <c r="B124" s="976"/>
      <c r="C124" s="946" t="s">
        <v>422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434</v>
      </c>
      <c r="CQ124" s="1038"/>
      <c r="CR124" s="1038"/>
      <c r="CS124" s="1038"/>
      <c r="CT124" s="1038"/>
      <c r="CU124" s="1038"/>
      <c r="CV124" s="1038"/>
      <c r="CW124" s="1038"/>
      <c r="CX124" s="1038"/>
      <c r="CY124" s="1038"/>
      <c r="CZ124" s="1038"/>
      <c r="DA124" s="1038"/>
      <c r="DB124" s="1038"/>
      <c r="DC124" s="1038"/>
      <c r="DD124" s="1038"/>
      <c r="DE124" s="1038"/>
      <c r="DF124" s="1039"/>
      <c r="DG124" s="1027">
        <v>745713</v>
      </c>
      <c r="DH124" s="1028"/>
      <c r="DI124" s="1028"/>
      <c r="DJ124" s="1028"/>
      <c r="DK124" s="1029"/>
      <c r="DL124" s="1030">
        <v>566324</v>
      </c>
      <c r="DM124" s="1028"/>
      <c r="DN124" s="1028"/>
      <c r="DO124" s="1028"/>
      <c r="DP124" s="1029"/>
      <c r="DQ124" s="1030">
        <v>387957</v>
      </c>
      <c r="DR124" s="1028"/>
      <c r="DS124" s="1028"/>
      <c r="DT124" s="1028"/>
      <c r="DU124" s="1029"/>
      <c r="DV124" s="1031">
        <v>0.5</v>
      </c>
      <c r="DW124" s="1032"/>
      <c r="DX124" s="1032"/>
      <c r="DY124" s="1032"/>
      <c r="DZ124" s="1033"/>
    </row>
    <row r="125" spans="1:130" s="197" customFormat="1" ht="26.25" customHeight="1" thickBot="1">
      <c r="A125" s="1005"/>
      <c r="B125" s="976"/>
      <c r="C125" s="946" t="s">
        <v>424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435</v>
      </c>
      <c r="CL125" s="1044"/>
      <c r="CM125" s="1044"/>
      <c r="CN125" s="1044"/>
      <c r="CO125" s="1045"/>
      <c r="CP125" s="970" t="s">
        <v>436</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427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437</v>
      </c>
      <c r="AY126" s="1067"/>
      <c r="AZ126" s="1067"/>
      <c r="BA126" s="1067"/>
      <c r="BB126" s="1067"/>
      <c r="BC126" s="1067"/>
      <c r="BD126" s="1067"/>
      <c r="BE126" s="1068"/>
      <c r="BF126" s="1082" t="s">
        <v>438</v>
      </c>
      <c r="BG126" s="1067"/>
      <c r="BH126" s="1067"/>
      <c r="BI126" s="1067"/>
      <c r="BJ126" s="1067"/>
      <c r="BK126" s="1067"/>
      <c r="BL126" s="1068"/>
      <c r="BM126" s="1082" t="s">
        <v>439</v>
      </c>
      <c r="BN126" s="1067"/>
      <c r="BO126" s="1067"/>
      <c r="BP126" s="1067"/>
      <c r="BQ126" s="1067"/>
      <c r="BR126" s="1067"/>
      <c r="BS126" s="1068"/>
      <c r="BT126" s="1082" t="s">
        <v>440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441</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443</v>
      </c>
      <c r="AY127" s="917"/>
      <c r="AZ127" s="917"/>
      <c r="BA127" s="917"/>
      <c r="BB127" s="917"/>
      <c r="BC127" s="917"/>
      <c r="BD127" s="917"/>
      <c r="BE127" s="918"/>
      <c r="BF127" s="1071" t="s">
        <v>109</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444</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445</v>
      </c>
      <c r="DM127" s="1078"/>
      <c r="DN127" s="1078"/>
      <c r="DO127" s="1078"/>
      <c r="DP127" s="1078"/>
      <c r="DQ127" s="1078" t="s">
        <v>445</v>
      </c>
      <c r="DR127" s="1078"/>
      <c r="DS127" s="1078"/>
      <c r="DT127" s="1078"/>
      <c r="DU127" s="1078"/>
      <c r="DV127" s="1079" t="s">
        <v>445</v>
      </c>
      <c r="DW127" s="1079"/>
      <c r="DX127" s="1079"/>
      <c r="DY127" s="1079"/>
      <c r="DZ127" s="1080"/>
    </row>
    <row r="128" spans="1:130" s="197" customFormat="1" ht="26.25" customHeight="1">
      <c r="A128" s="1101" t="s">
        <v>446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447</v>
      </c>
      <c r="X128" s="1103"/>
      <c r="Y128" s="1103"/>
      <c r="Z128" s="1104"/>
      <c r="AA128" s="1119">
        <v>5718361</v>
      </c>
      <c r="AB128" s="1120"/>
      <c r="AC128" s="1120"/>
      <c r="AD128" s="1120"/>
      <c r="AE128" s="1121"/>
      <c r="AF128" s="1122">
        <v>5938410</v>
      </c>
      <c r="AG128" s="1120"/>
      <c r="AH128" s="1120"/>
      <c r="AI128" s="1120"/>
      <c r="AJ128" s="1121"/>
      <c r="AK128" s="1122">
        <v>5635532</v>
      </c>
      <c r="AL128" s="1120"/>
      <c r="AM128" s="1120"/>
      <c r="AN128" s="1120"/>
      <c r="AO128" s="1121"/>
      <c r="AP128" s="1123"/>
      <c r="AQ128" s="1124"/>
      <c r="AR128" s="1124"/>
      <c r="AS128" s="1124"/>
      <c r="AT128" s="1125"/>
      <c r="AU128" s="235"/>
      <c r="AV128" s="235"/>
      <c r="AW128" s="235"/>
      <c r="AX128" s="1084" t="s">
        <v>448</v>
      </c>
      <c r="AY128" s="980"/>
      <c r="AZ128" s="980"/>
      <c r="BA128" s="980"/>
      <c r="BB128" s="980"/>
      <c r="BC128" s="980"/>
      <c r="BD128" s="980"/>
      <c r="BE128" s="981"/>
      <c r="BF128" s="1096" t="s">
        <v>109</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449</v>
      </c>
      <c r="X129" s="1091"/>
      <c r="Y129" s="1091"/>
      <c r="Z129" s="1092"/>
      <c r="AA129" s="988">
        <v>102932924</v>
      </c>
      <c r="AB129" s="989"/>
      <c r="AC129" s="989"/>
      <c r="AD129" s="989"/>
      <c r="AE129" s="990"/>
      <c r="AF129" s="991">
        <v>102944011</v>
      </c>
      <c r="AG129" s="989"/>
      <c r="AH129" s="989"/>
      <c r="AI129" s="989"/>
      <c r="AJ129" s="990"/>
      <c r="AK129" s="991">
        <v>101597126</v>
      </c>
      <c r="AL129" s="989"/>
      <c r="AM129" s="989"/>
      <c r="AN129" s="989"/>
      <c r="AO129" s="990"/>
      <c r="AP129" s="1093"/>
      <c r="AQ129" s="1094"/>
      <c r="AR129" s="1094"/>
      <c r="AS129" s="1094"/>
      <c r="AT129" s="1095"/>
      <c r="AU129" s="235"/>
      <c r="AV129" s="235"/>
      <c r="AW129" s="235"/>
      <c r="AX129" s="1084" t="s">
        <v>450</v>
      </c>
      <c r="AY129" s="980"/>
      <c r="AZ129" s="980"/>
      <c r="BA129" s="980"/>
      <c r="BB129" s="980"/>
      <c r="BC129" s="980"/>
      <c r="BD129" s="980"/>
      <c r="BE129" s="981"/>
      <c r="BF129" s="1085">
        <v>7.6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452</v>
      </c>
      <c r="X130" s="1091"/>
      <c r="Y130" s="1091"/>
      <c r="Z130" s="1092"/>
      <c r="AA130" s="988">
        <v>19892625</v>
      </c>
      <c r="AB130" s="989"/>
      <c r="AC130" s="989"/>
      <c r="AD130" s="989"/>
      <c r="AE130" s="990"/>
      <c r="AF130" s="991">
        <v>20159084</v>
      </c>
      <c r="AG130" s="989"/>
      <c r="AH130" s="989"/>
      <c r="AI130" s="989"/>
      <c r="AJ130" s="990"/>
      <c r="AK130" s="991">
        <v>19221197</v>
      </c>
      <c r="AL130" s="989"/>
      <c r="AM130" s="989"/>
      <c r="AN130" s="989"/>
      <c r="AO130" s="990"/>
      <c r="AP130" s="1093"/>
      <c r="AQ130" s="1094"/>
      <c r="AR130" s="1094"/>
      <c r="AS130" s="1094"/>
      <c r="AT130" s="1095"/>
      <c r="AU130" s="235"/>
      <c r="AV130" s="235"/>
      <c r="AW130" s="235"/>
      <c r="AX130" s="1143" t="s">
        <v>453</v>
      </c>
      <c r="AY130" s="1075"/>
      <c r="AZ130" s="1075"/>
      <c r="BA130" s="1075"/>
      <c r="BB130" s="1075"/>
      <c r="BC130" s="1075"/>
      <c r="BD130" s="1075"/>
      <c r="BE130" s="1076"/>
      <c r="BF130" s="1105">
        <v>73.099999999999994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454</v>
      </c>
      <c r="X131" s="1114"/>
      <c r="Y131" s="1114"/>
      <c r="Z131" s="1115"/>
      <c r="AA131" s="1027">
        <v>83040299</v>
      </c>
      <c r="AB131" s="1028"/>
      <c r="AC131" s="1028"/>
      <c r="AD131" s="1028"/>
      <c r="AE131" s="1029"/>
      <c r="AF131" s="1030">
        <v>82784927</v>
      </c>
      <c r="AG131" s="1028"/>
      <c r="AH131" s="1028"/>
      <c r="AI131" s="1028"/>
      <c r="AJ131" s="1029"/>
      <c r="AK131" s="1030">
        <v>82375929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456</v>
      </c>
      <c r="W132" s="1131"/>
      <c r="X132" s="1131"/>
      <c r="Y132" s="1131"/>
      <c r="Z132" s="1132"/>
      <c r="AA132" s="1133">
        <v>7.5893887739999997</v>
      </c>
      <c r="AB132" s="1134"/>
      <c r="AC132" s="1134"/>
      <c r="AD132" s="1134"/>
      <c r="AE132" s="1135"/>
      <c r="AF132" s="1136">
        <v>6.9639640399999996</v>
      </c>
      <c r="AG132" s="1134"/>
      <c r="AH132" s="1134"/>
      <c r="AI132" s="1134"/>
      <c r="AJ132" s="1135"/>
      <c r="AK132" s="1136">
        <v>8.4467219900000003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457</v>
      </c>
      <c r="W133" s="1138"/>
      <c r="X133" s="1138"/>
      <c r="Y133" s="1138"/>
      <c r="Z133" s="1139"/>
      <c r="AA133" s="1140">
        <v>8.1</v>
      </c>
      <c r="AB133" s="1141"/>
      <c r="AC133" s="1141"/>
      <c r="AD133" s="1141"/>
      <c r="AE133" s="1142"/>
      <c r="AF133" s="1140">
        <v>7.6</v>
      </c>
      <c r="AG133" s="1141"/>
      <c r="AH133" s="1141"/>
      <c r="AI133" s="1141"/>
      <c r="AJ133" s="1142"/>
      <c r="AK133" s="1140">
        <v>7.6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16" sqref="L16:Q1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47" t="s">
        <v>460</v>
      </c>
      <c r="L7" s="254"/>
      <c r="M7" s="255" t="s">
        <v>461</v>
      </c>
      <c r="N7" s="256"/>
    </row>
    <row r="8" spans="1:16">
      <c r="A8" s="248"/>
      <c r="B8" s="244"/>
      <c r="C8" s="244"/>
      <c r="D8" s="244"/>
      <c r="E8" s="244"/>
      <c r="F8" s="244"/>
      <c r="G8" s="257"/>
      <c r="H8" s="258"/>
      <c r="I8" s="258"/>
      <c r="J8" s="259"/>
      <c r="K8" s="1148"/>
      <c r="L8" s="260" t="s">
        <v>462</v>
      </c>
      <c r="M8" s="261" t="s">
        <v>463</v>
      </c>
      <c r="N8" s="262" t="s">
        <v>464</v>
      </c>
    </row>
    <row r="9" spans="1:16">
      <c r="A9" s="248"/>
      <c r="B9" s="244"/>
      <c r="C9" s="244"/>
      <c r="D9" s="244"/>
      <c r="E9" s="244"/>
      <c r="F9" s="244"/>
      <c r="G9" s="1149" t="s">
        <v>465</v>
      </c>
      <c r="H9" s="1150"/>
      <c r="I9" s="1150"/>
      <c r="J9" s="1151"/>
      <c r="K9" s="263">
        <v>22812813</v>
      </c>
      <c r="L9" s="264">
        <v>50209</v>
      </c>
      <c r="M9" s="265">
        <v>57944</v>
      </c>
      <c r="N9" s="266">
        <v>-13.3</v>
      </c>
    </row>
    <row r="10" spans="1:16">
      <c r="A10" s="248"/>
      <c r="B10" s="244"/>
      <c r="C10" s="244"/>
      <c r="D10" s="244"/>
      <c r="E10" s="244"/>
      <c r="F10" s="244"/>
      <c r="G10" s="1149" t="s">
        <v>466</v>
      </c>
      <c r="H10" s="1150"/>
      <c r="I10" s="1150"/>
      <c r="J10" s="1151"/>
      <c r="K10" s="267">
        <v>460066</v>
      </c>
      <c r="L10" s="268">
        <v>1013</v>
      </c>
      <c r="M10" s="269">
        <v>2485</v>
      </c>
      <c r="N10" s="270">
        <v>-59.2</v>
      </c>
    </row>
    <row r="11" spans="1:16" ht="13.5" customHeight="1">
      <c r="A11" s="248"/>
      <c r="B11" s="244"/>
      <c r="C11" s="244"/>
      <c r="D11" s="244"/>
      <c r="E11" s="244"/>
      <c r="F11" s="244"/>
      <c r="G11" s="1149" t="s">
        <v>467</v>
      </c>
      <c r="H11" s="1150"/>
      <c r="I11" s="1150"/>
      <c r="J11" s="1151"/>
      <c r="K11" s="267">
        <v>1302</v>
      </c>
      <c r="L11" s="268">
        <v>3</v>
      </c>
      <c r="M11" s="269">
        <v>1532</v>
      </c>
      <c r="N11" s="270">
        <v>-99.8</v>
      </c>
    </row>
    <row r="12" spans="1:16" ht="13.5" customHeight="1">
      <c r="A12" s="248"/>
      <c r="B12" s="244"/>
      <c r="C12" s="244"/>
      <c r="D12" s="244"/>
      <c r="E12" s="244"/>
      <c r="F12" s="244"/>
      <c r="G12" s="1149" t="s">
        <v>468</v>
      </c>
      <c r="H12" s="1150"/>
      <c r="I12" s="1150"/>
      <c r="J12" s="1151"/>
      <c r="K12" s="267">
        <v>310994</v>
      </c>
      <c r="L12" s="268">
        <v>684</v>
      </c>
      <c r="M12" s="269">
        <v>599</v>
      </c>
      <c r="N12" s="270">
        <v>14.2</v>
      </c>
    </row>
    <row r="13" spans="1:16" ht="13.5" customHeight="1">
      <c r="A13" s="248"/>
      <c r="B13" s="244"/>
      <c r="C13" s="244"/>
      <c r="D13" s="244"/>
      <c r="E13" s="244"/>
      <c r="F13" s="244"/>
      <c r="G13" s="1149" t="s">
        <v>469</v>
      </c>
      <c r="H13" s="1150"/>
      <c r="I13" s="1150"/>
      <c r="J13" s="1151"/>
      <c r="K13" s="267" t="s">
        <v>470</v>
      </c>
      <c r="L13" s="268" t="s">
        <v>470</v>
      </c>
      <c r="M13" s="269">
        <v>18</v>
      </c>
      <c r="N13" s="270" t="s">
        <v>470</v>
      </c>
    </row>
    <row r="14" spans="1:16" ht="13.5" customHeight="1">
      <c r="A14" s="248"/>
      <c r="B14" s="244"/>
      <c r="C14" s="244"/>
      <c r="D14" s="244"/>
      <c r="E14" s="244"/>
      <c r="F14" s="244"/>
      <c r="G14" s="1149" t="s">
        <v>471</v>
      </c>
      <c r="H14" s="1150"/>
      <c r="I14" s="1150"/>
      <c r="J14" s="1151"/>
      <c r="K14" s="267">
        <v>547404</v>
      </c>
      <c r="L14" s="268">
        <v>1205</v>
      </c>
      <c r="M14" s="269">
        <v>1786</v>
      </c>
      <c r="N14" s="270">
        <v>-32.5</v>
      </c>
    </row>
    <row r="15" spans="1:16" ht="13.5" customHeight="1">
      <c r="A15" s="248"/>
      <c r="B15" s="244"/>
      <c r="C15" s="244"/>
      <c r="D15" s="244"/>
      <c r="E15" s="244"/>
      <c r="F15" s="244"/>
      <c r="G15" s="1149" t="s">
        <v>472</v>
      </c>
      <c r="H15" s="1150"/>
      <c r="I15" s="1150"/>
      <c r="J15" s="1151"/>
      <c r="K15" s="267">
        <v>552178</v>
      </c>
      <c r="L15" s="268">
        <v>1215</v>
      </c>
      <c r="M15" s="269">
        <v>1355</v>
      </c>
      <c r="N15" s="270">
        <v>-10.3</v>
      </c>
    </row>
    <row r="16" spans="1:16">
      <c r="A16" s="248"/>
      <c r="B16" s="244"/>
      <c r="C16" s="244"/>
      <c r="D16" s="244"/>
      <c r="E16" s="244"/>
      <c r="F16" s="244"/>
      <c r="G16" s="1152" t="s">
        <v>473</v>
      </c>
      <c r="H16" s="1153"/>
      <c r="I16" s="1153"/>
      <c r="J16" s="1154"/>
      <c r="K16" s="268">
        <v>-2223569</v>
      </c>
      <c r="L16" s="268">
        <v>-4894</v>
      </c>
      <c r="M16" s="269">
        <v>-4955</v>
      </c>
      <c r="N16" s="270">
        <v>-1.2</v>
      </c>
    </row>
    <row r="17" spans="1:16">
      <c r="A17" s="248"/>
      <c r="B17" s="244"/>
      <c r="C17" s="244"/>
      <c r="D17" s="244"/>
      <c r="E17" s="244"/>
      <c r="F17" s="244"/>
      <c r="G17" s="1152" t="s">
        <v>167</v>
      </c>
      <c r="H17" s="1153"/>
      <c r="I17" s="1153"/>
      <c r="J17" s="1154"/>
      <c r="K17" s="268">
        <v>22461188</v>
      </c>
      <c r="L17" s="268">
        <v>49435</v>
      </c>
      <c r="M17" s="269">
        <v>60765</v>
      </c>
      <c r="N17" s="270">
        <v>-18.600000000000001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44" t="s">
        <v>478</v>
      </c>
      <c r="H21" s="1145"/>
      <c r="I21" s="1145"/>
      <c r="J21" s="1146"/>
      <c r="K21" s="280">
        <v>5.49</v>
      </c>
      <c r="L21" s="281">
        <v>6.13</v>
      </c>
      <c r="M21" s="282">
        <v>-0.64</v>
      </c>
      <c r="N21" s="249"/>
      <c r="O21" s="283"/>
      <c r="P21" s="279"/>
    </row>
    <row r="22" spans="1:16" s="284" customFormat="1">
      <c r="A22" s="279"/>
      <c r="B22" s="249"/>
      <c r="C22" s="249"/>
      <c r="D22" s="249"/>
      <c r="E22" s="249"/>
      <c r="F22" s="249"/>
      <c r="G22" s="1144" t="s">
        <v>479</v>
      </c>
      <c r="H22" s="1145"/>
      <c r="I22" s="1145"/>
      <c r="J22" s="1146"/>
      <c r="K22" s="285">
        <v>99.4</v>
      </c>
      <c r="L22" s="286">
        <v>100.5</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47" t="s">
        <v>460</v>
      </c>
      <c r="L30" s="254"/>
      <c r="M30" s="255" t="s">
        <v>461</v>
      </c>
      <c r="N30" s="256"/>
    </row>
    <row r="31" spans="1:16">
      <c r="A31" s="248"/>
      <c r="B31" s="244"/>
      <c r="C31" s="244"/>
      <c r="D31" s="244"/>
      <c r="E31" s="244"/>
      <c r="F31" s="244"/>
      <c r="G31" s="257"/>
      <c r="H31" s="258"/>
      <c r="I31" s="258"/>
      <c r="J31" s="259"/>
      <c r="K31" s="1148"/>
      <c r="L31" s="260" t="s">
        <v>462</v>
      </c>
      <c r="M31" s="261" t="s">
        <v>463</v>
      </c>
      <c r="N31" s="262" t="s">
        <v>464</v>
      </c>
    </row>
    <row r="32" spans="1:16" ht="27" customHeight="1">
      <c r="A32" s="248"/>
      <c r="B32" s="244"/>
      <c r="C32" s="244"/>
      <c r="D32" s="244"/>
      <c r="E32" s="244"/>
      <c r="F32" s="244"/>
      <c r="G32" s="1160" t="s">
        <v>483</v>
      </c>
      <c r="H32" s="1161"/>
      <c r="I32" s="1161"/>
      <c r="J32" s="1162"/>
      <c r="K32" s="294">
        <v>25464647</v>
      </c>
      <c r="L32" s="294">
        <v>56046</v>
      </c>
      <c r="M32" s="295">
        <v>38141</v>
      </c>
      <c r="N32" s="296">
        <v>46.9</v>
      </c>
    </row>
    <row r="33" spans="1:16" ht="13.5" customHeight="1">
      <c r="A33" s="248"/>
      <c r="B33" s="244"/>
      <c r="C33" s="244"/>
      <c r="D33" s="244"/>
      <c r="E33" s="244"/>
      <c r="F33" s="244"/>
      <c r="G33" s="1160" t="s">
        <v>484</v>
      </c>
      <c r="H33" s="1161"/>
      <c r="I33" s="1161"/>
      <c r="J33" s="1162"/>
      <c r="K33" s="294" t="s">
        <v>470</v>
      </c>
      <c r="L33" s="294" t="s">
        <v>470</v>
      </c>
      <c r="M33" s="295">
        <v>3</v>
      </c>
      <c r="N33" s="296" t="s">
        <v>470</v>
      </c>
    </row>
    <row r="34" spans="1:16" ht="27" customHeight="1">
      <c r="A34" s="248"/>
      <c r="B34" s="244"/>
      <c r="C34" s="244"/>
      <c r="D34" s="244"/>
      <c r="E34" s="244"/>
      <c r="F34" s="244"/>
      <c r="G34" s="1160" t="s">
        <v>485</v>
      </c>
      <c r="H34" s="1161"/>
      <c r="I34" s="1161"/>
      <c r="J34" s="1162"/>
      <c r="K34" s="294" t="s">
        <v>470</v>
      </c>
      <c r="L34" s="294" t="s">
        <v>470</v>
      </c>
      <c r="M34" s="295">
        <v>102</v>
      </c>
      <c r="N34" s="296" t="s">
        <v>470</v>
      </c>
    </row>
    <row r="35" spans="1:16" ht="27" customHeight="1">
      <c r="A35" s="248"/>
      <c r="B35" s="244"/>
      <c r="C35" s="244"/>
      <c r="D35" s="244"/>
      <c r="E35" s="244"/>
      <c r="F35" s="244"/>
      <c r="G35" s="1160" t="s">
        <v>486</v>
      </c>
      <c r="H35" s="1161"/>
      <c r="I35" s="1161"/>
      <c r="J35" s="1162"/>
      <c r="K35" s="294">
        <v>6343699</v>
      </c>
      <c r="L35" s="294">
        <v>13962</v>
      </c>
      <c r="M35" s="295">
        <v>9900</v>
      </c>
      <c r="N35" s="296">
        <v>41</v>
      </c>
    </row>
    <row r="36" spans="1:16" ht="27" customHeight="1">
      <c r="A36" s="248"/>
      <c r="B36" s="244"/>
      <c r="C36" s="244"/>
      <c r="D36" s="244"/>
      <c r="E36" s="244"/>
      <c r="F36" s="244"/>
      <c r="G36" s="1160" t="s">
        <v>487</v>
      </c>
      <c r="H36" s="1161"/>
      <c r="I36" s="1161"/>
      <c r="J36" s="1162"/>
      <c r="K36" s="294" t="s">
        <v>470</v>
      </c>
      <c r="L36" s="294" t="s">
        <v>470</v>
      </c>
      <c r="M36" s="295">
        <v>437</v>
      </c>
      <c r="N36" s="296" t="s">
        <v>470</v>
      </c>
    </row>
    <row r="37" spans="1:16" ht="13.5" customHeight="1">
      <c r="A37" s="248"/>
      <c r="B37" s="244"/>
      <c r="C37" s="244"/>
      <c r="D37" s="244"/>
      <c r="E37" s="244"/>
      <c r="F37" s="244"/>
      <c r="G37" s="1160" t="s">
        <v>488</v>
      </c>
      <c r="H37" s="1161"/>
      <c r="I37" s="1161"/>
      <c r="J37" s="1162"/>
      <c r="K37" s="294">
        <v>6301</v>
      </c>
      <c r="L37" s="294">
        <v>14</v>
      </c>
      <c r="M37" s="295">
        <v>880</v>
      </c>
      <c r="N37" s="296">
        <v>-98.4</v>
      </c>
    </row>
    <row r="38" spans="1:16" ht="27" customHeight="1">
      <c r="A38" s="248"/>
      <c r="B38" s="244"/>
      <c r="C38" s="244"/>
      <c r="D38" s="244"/>
      <c r="E38" s="244"/>
      <c r="F38" s="244"/>
      <c r="G38" s="1163" t="s">
        <v>489</v>
      </c>
      <c r="H38" s="1164"/>
      <c r="I38" s="1164"/>
      <c r="J38" s="1165"/>
      <c r="K38" s="297">
        <v>148</v>
      </c>
      <c r="L38" s="297">
        <v>0</v>
      </c>
      <c r="M38" s="298">
        <v>3</v>
      </c>
      <c r="N38" s="299">
        <v>-100</v>
      </c>
      <c r="O38" s="293"/>
    </row>
    <row r="39" spans="1:16">
      <c r="A39" s="248"/>
      <c r="B39" s="244"/>
      <c r="C39" s="244"/>
      <c r="D39" s="244"/>
      <c r="E39" s="244"/>
      <c r="F39" s="244"/>
      <c r="G39" s="1163" t="s">
        <v>490</v>
      </c>
      <c r="H39" s="1164"/>
      <c r="I39" s="1164"/>
      <c r="J39" s="1165"/>
      <c r="K39" s="300">
        <v>-5635532</v>
      </c>
      <c r="L39" s="300">
        <v>-12403</v>
      </c>
      <c r="M39" s="301">
        <v>-8348</v>
      </c>
      <c r="N39" s="302">
        <v>48.6</v>
      </c>
      <c r="O39" s="293"/>
    </row>
    <row r="40" spans="1:16" ht="27" customHeight="1">
      <c r="A40" s="248"/>
      <c r="B40" s="244"/>
      <c r="C40" s="244"/>
      <c r="D40" s="244"/>
      <c r="E40" s="244"/>
      <c r="F40" s="244"/>
      <c r="G40" s="1160" t="s">
        <v>491</v>
      </c>
      <c r="H40" s="1161"/>
      <c r="I40" s="1161"/>
      <c r="J40" s="1162"/>
      <c r="K40" s="300">
        <v>-19221197</v>
      </c>
      <c r="L40" s="300">
        <v>-42304</v>
      </c>
      <c r="M40" s="301">
        <v>-29144</v>
      </c>
      <c r="N40" s="302">
        <v>45.2</v>
      </c>
      <c r="O40" s="293"/>
    </row>
    <row r="41" spans="1:16">
      <c r="A41" s="248"/>
      <c r="B41" s="244"/>
      <c r="C41" s="244"/>
      <c r="D41" s="244"/>
      <c r="E41" s="244"/>
      <c r="F41" s="244"/>
      <c r="G41" s="1166" t="s">
        <v>278</v>
      </c>
      <c r="H41" s="1167"/>
      <c r="I41" s="1167"/>
      <c r="J41" s="1168"/>
      <c r="K41" s="294">
        <v>6958066</v>
      </c>
      <c r="L41" s="300">
        <v>15314</v>
      </c>
      <c r="M41" s="301">
        <v>11972</v>
      </c>
      <c r="N41" s="302">
        <v>27.9</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55" t="s">
        <v>460</v>
      </c>
      <c r="J49" s="1157" t="s">
        <v>495</v>
      </c>
      <c r="K49" s="1158"/>
      <c r="L49" s="1158"/>
      <c r="M49" s="1158"/>
      <c r="N49" s="1159"/>
    </row>
    <row r="50" spans="1:14">
      <c r="A50" s="248"/>
      <c r="B50" s="244"/>
      <c r="C50" s="244"/>
      <c r="D50" s="244"/>
      <c r="E50" s="244"/>
      <c r="F50" s="244"/>
      <c r="G50" s="312"/>
      <c r="H50" s="313"/>
      <c r="I50" s="1156"/>
      <c r="J50" s="314" t="s">
        <v>496</v>
      </c>
      <c r="K50" s="315" t="s">
        <v>497</v>
      </c>
      <c r="L50" s="316" t="s">
        <v>498</v>
      </c>
      <c r="M50" s="317" t="s">
        <v>499</v>
      </c>
      <c r="N50" s="318" t="s">
        <v>500</v>
      </c>
    </row>
    <row r="51" spans="1:14">
      <c r="A51" s="248"/>
      <c r="B51" s="244"/>
      <c r="C51" s="244"/>
      <c r="D51" s="244"/>
      <c r="E51" s="244"/>
      <c r="F51" s="244"/>
      <c r="G51" s="310" t="s">
        <v>501</v>
      </c>
      <c r="H51" s="311"/>
      <c r="I51" s="319">
        <v>30644510</v>
      </c>
      <c r="J51" s="320">
        <v>68797</v>
      </c>
      <c r="K51" s="321">
        <v>-7.9</v>
      </c>
      <c r="L51" s="322">
        <v>43858</v>
      </c>
      <c r="M51" s="323">
        <v>-7</v>
      </c>
      <c r="N51" s="324">
        <v>-0.9</v>
      </c>
    </row>
    <row r="52" spans="1:14">
      <c r="A52" s="248"/>
      <c r="B52" s="244"/>
      <c r="C52" s="244"/>
      <c r="D52" s="244"/>
      <c r="E52" s="244"/>
      <c r="F52" s="244"/>
      <c r="G52" s="325"/>
      <c r="H52" s="326" t="s">
        <v>502</v>
      </c>
      <c r="I52" s="327">
        <v>11909729</v>
      </c>
      <c r="J52" s="328">
        <v>26737</v>
      </c>
      <c r="K52" s="329">
        <v>-26.8</v>
      </c>
      <c r="L52" s="330">
        <v>23714</v>
      </c>
      <c r="M52" s="331">
        <v>-11.5</v>
      </c>
      <c r="N52" s="332">
        <v>-15.3</v>
      </c>
    </row>
    <row r="53" spans="1:14">
      <c r="A53" s="248"/>
      <c r="B53" s="244"/>
      <c r="C53" s="244"/>
      <c r="D53" s="244"/>
      <c r="E53" s="244"/>
      <c r="F53" s="244"/>
      <c r="G53" s="310" t="s">
        <v>503</v>
      </c>
      <c r="H53" s="311"/>
      <c r="I53" s="319">
        <v>22629237</v>
      </c>
      <c r="J53" s="320">
        <v>50247</v>
      </c>
      <c r="K53" s="321">
        <v>-27</v>
      </c>
      <c r="L53" s="322">
        <v>41705</v>
      </c>
      <c r="M53" s="323">
        <v>-4.9000000000000004</v>
      </c>
      <c r="N53" s="324">
        <v>-22.1</v>
      </c>
    </row>
    <row r="54" spans="1:14">
      <c r="A54" s="248"/>
      <c r="B54" s="244"/>
      <c r="C54" s="244"/>
      <c r="D54" s="244"/>
      <c r="E54" s="244"/>
      <c r="F54" s="244"/>
      <c r="G54" s="325"/>
      <c r="H54" s="326" t="s">
        <v>502</v>
      </c>
      <c r="I54" s="327">
        <v>11789394</v>
      </c>
      <c r="J54" s="328">
        <v>26178</v>
      </c>
      <c r="K54" s="329">
        <v>-2.1</v>
      </c>
      <c r="L54" s="330">
        <v>22742</v>
      </c>
      <c r="M54" s="331">
        <v>-4.0999999999999996</v>
      </c>
      <c r="N54" s="332">
        <v>2</v>
      </c>
    </row>
    <row r="55" spans="1:14">
      <c r="A55" s="248"/>
      <c r="B55" s="244"/>
      <c r="C55" s="244"/>
      <c r="D55" s="244"/>
      <c r="E55" s="244"/>
      <c r="F55" s="244"/>
      <c r="G55" s="310" t="s">
        <v>504</v>
      </c>
      <c r="H55" s="311"/>
      <c r="I55" s="319">
        <v>24268926</v>
      </c>
      <c r="J55" s="320">
        <v>53675</v>
      </c>
      <c r="K55" s="321">
        <v>6.8</v>
      </c>
      <c r="L55" s="322">
        <v>47677</v>
      </c>
      <c r="M55" s="323">
        <v>14.3</v>
      </c>
      <c r="N55" s="324">
        <v>-7.5</v>
      </c>
    </row>
    <row r="56" spans="1:14">
      <c r="A56" s="248"/>
      <c r="B56" s="244"/>
      <c r="C56" s="244"/>
      <c r="D56" s="244"/>
      <c r="E56" s="244"/>
      <c r="F56" s="244"/>
      <c r="G56" s="325"/>
      <c r="H56" s="326" t="s">
        <v>502</v>
      </c>
      <c r="I56" s="327">
        <v>10404311</v>
      </c>
      <c r="J56" s="328">
        <v>23011</v>
      </c>
      <c r="K56" s="329">
        <v>-12.1</v>
      </c>
      <c r="L56" s="330">
        <v>23360</v>
      </c>
      <c r="M56" s="331">
        <v>2.7</v>
      </c>
      <c r="N56" s="332">
        <v>-14.8</v>
      </c>
    </row>
    <row r="57" spans="1:14">
      <c r="A57" s="248"/>
      <c r="B57" s="244"/>
      <c r="C57" s="244"/>
      <c r="D57" s="244"/>
      <c r="E57" s="244"/>
      <c r="F57" s="244"/>
      <c r="G57" s="310" t="s">
        <v>505</v>
      </c>
      <c r="H57" s="311"/>
      <c r="I57" s="319">
        <v>26153335</v>
      </c>
      <c r="J57" s="320">
        <v>57723</v>
      </c>
      <c r="K57" s="321">
        <v>7.5</v>
      </c>
      <c r="L57" s="322">
        <v>51613</v>
      </c>
      <c r="M57" s="323">
        <v>8.3000000000000007</v>
      </c>
      <c r="N57" s="324">
        <v>-0.8</v>
      </c>
    </row>
    <row r="58" spans="1:14">
      <c r="A58" s="248"/>
      <c r="B58" s="244"/>
      <c r="C58" s="244"/>
      <c r="D58" s="244"/>
      <c r="E58" s="244"/>
      <c r="F58" s="244"/>
      <c r="G58" s="325"/>
      <c r="H58" s="326" t="s">
        <v>502</v>
      </c>
      <c r="I58" s="327">
        <v>11747244</v>
      </c>
      <c r="J58" s="328">
        <v>25927</v>
      </c>
      <c r="K58" s="329">
        <v>12.7</v>
      </c>
      <c r="L58" s="330">
        <v>25872</v>
      </c>
      <c r="M58" s="331">
        <v>10.8</v>
      </c>
      <c r="N58" s="332">
        <v>1.9</v>
      </c>
    </row>
    <row r="59" spans="1:14">
      <c r="A59" s="248"/>
      <c r="B59" s="244"/>
      <c r="C59" s="244"/>
      <c r="D59" s="244"/>
      <c r="E59" s="244"/>
      <c r="F59" s="244"/>
      <c r="G59" s="310" t="s">
        <v>506</v>
      </c>
      <c r="H59" s="311"/>
      <c r="I59" s="319">
        <v>22907980</v>
      </c>
      <c r="J59" s="320">
        <v>50419</v>
      </c>
      <c r="K59" s="321">
        <v>-12.7</v>
      </c>
      <c r="L59" s="322">
        <v>50880</v>
      </c>
      <c r="M59" s="323">
        <v>-1.4</v>
      </c>
      <c r="N59" s="324">
        <v>-11.3</v>
      </c>
    </row>
    <row r="60" spans="1:14">
      <c r="A60" s="248"/>
      <c r="B60" s="244"/>
      <c r="C60" s="244"/>
      <c r="D60" s="244"/>
      <c r="E60" s="244"/>
      <c r="F60" s="244"/>
      <c r="G60" s="325"/>
      <c r="H60" s="326" t="s">
        <v>502</v>
      </c>
      <c r="I60" s="333">
        <v>11358346</v>
      </c>
      <c r="J60" s="328">
        <v>24999</v>
      </c>
      <c r="K60" s="329">
        <v>-3.6</v>
      </c>
      <c r="L60" s="330">
        <v>27819</v>
      </c>
      <c r="M60" s="331">
        <v>7.5</v>
      </c>
      <c r="N60" s="332">
        <v>-11.1</v>
      </c>
    </row>
    <row r="61" spans="1:14">
      <c r="A61" s="248"/>
      <c r="B61" s="244"/>
      <c r="C61" s="244"/>
      <c r="D61" s="244"/>
      <c r="E61" s="244"/>
      <c r="F61" s="244"/>
      <c r="G61" s="310" t="s">
        <v>507</v>
      </c>
      <c r="H61" s="334"/>
      <c r="I61" s="335">
        <v>25320798</v>
      </c>
      <c r="J61" s="336">
        <v>56172</v>
      </c>
      <c r="K61" s="337">
        <v>-6.7</v>
      </c>
      <c r="L61" s="338">
        <v>47147</v>
      </c>
      <c r="M61" s="339">
        <v>1.9</v>
      </c>
      <c r="N61" s="324">
        <v>-8.6</v>
      </c>
    </row>
    <row r="62" spans="1:14">
      <c r="A62" s="248"/>
      <c r="B62" s="244"/>
      <c r="C62" s="244"/>
      <c r="D62" s="244"/>
      <c r="E62" s="244"/>
      <c r="F62" s="244"/>
      <c r="G62" s="325"/>
      <c r="H62" s="326" t="s">
        <v>502</v>
      </c>
      <c r="I62" s="327">
        <v>11441805</v>
      </c>
      <c r="J62" s="328">
        <v>25370</v>
      </c>
      <c r="K62" s="329">
        <v>-6.4</v>
      </c>
      <c r="L62" s="330">
        <v>24701</v>
      </c>
      <c r="M62" s="331">
        <v>1.1000000000000001</v>
      </c>
      <c r="N62" s="332">
        <v>-7.5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L16" sqref="L16:Q1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69" t="s">
        <v>3</v>
      </c>
      <c r="D47" s="1169"/>
      <c r="E47" s="1170"/>
      <c r="F47" s="11">
        <v>2.64</v>
      </c>
      <c r="G47" s="12">
        <v>2.65</v>
      </c>
      <c r="H47" s="12">
        <v>2.63</v>
      </c>
      <c r="I47" s="12">
        <v>2.63</v>
      </c>
      <c r="J47" s="13">
        <v>2.96</v>
      </c>
    </row>
    <row r="48" spans="2:10" ht="57.75" customHeight="1">
      <c r="B48" s="14"/>
      <c r="C48" s="1171" t="s">
        <v>4</v>
      </c>
      <c r="D48" s="1171"/>
      <c r="E48" s="1172"/>
      <c r="F48" s="15">
        <v>2.02</v>
      </c>
      <c r="G48" s="16">
        <v>2.09</v>
      </c>
      <c r="H48" s="16">
        <v>2.09</v>
      </c>
      <c r="I48" s="16">
        <v>2.11</v>
      </c>
      <c r="J48" s="17">
        <v>2.0699999999999998</v>
      </c>
    </row>
    <row r="49" spans="2:10" ht="57.75" customHeight="1" thickBot="1">
      <c r="B49" s="18"/>
      <c r="C49" s="1173" t="s">
        <v>5</v>
      </c>
      <c r="D49" s="1173"/>
      <c r="E49" s="1174"/>
      <c r="F49" s="19">
        <v>2.0099999999999998</v>
      </c>
      <c r="G49" s="20">
        <v>2.04</v>
      </c>
      <c r="H49" s="20">
        <v>1.96</v>
      </c>
      <c r="I49" s="20">
        <v>1.97</v>
      </c>
      <c r="J49" s="21">
        <v>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2017-04-17T04:21:22Z</cp:lastPrinted>
  <dcterms:created xsi:type="dcterms:W3CDTF">2017-02-15T18:25:48Z</dcterms:created>
  <dcterms:modified xsi:type="dcterms:W3CDTF">2017-04-20T07:46:11Z</dcterms:modified>
</cp:coreProperties>
</file>