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Flsv\2113000_農業基盤課\14_農村整備G\農村整備Ｇ\農村整備G（新）\1003_田んぼダム\R6\【HP掲載ファイル】\"/>
    </mc:Choice>
  </mc:AlternateContent>
  <xr:revisionPtr revIDLastSave="0" documentId="13_ncr:1_{FBB764DF-D05E-40BE-901E-323BF6C4DB72}" xr6:coauthVersionLast="47" xr6:coauthVersionMax="47" xr10:uidLastSave="{00000000-0000-0000-0000-000000000000}"/>
  <bookViews>
    <workbookView xWindow="510" yWindow="390" windowWidth="27765" windowHeight="15210" activeTab="2" xr2:uid="{00000000-000D-0000-FFFF-FFFF00000000}"/>
  </bookViews>
  <sheets>
    <sheet name="蒸発散量の算出" sheetId="5" r:id="rId1"/>
    <sheet name="平均風速の換算" sheetId="12" r:id="rId2"/>
    <sheet name="蒸発量の算出の手順" sheetId="13" r:id="rId3"/>
  </sheets>
  <definedNames>
    <definedName name="_xlnm.Print_Area" localSheetId="2">蒸発量の算出の手順!$A$1:$K$59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2" l="1"/>
  <c r="B4" i="12"/>
  <c r="Q362" i="5"/>
  <c r="R362" i="5" s="1"/>
  <c r="B10" i="5"/>
  <c r="C40" i="5"/>
  <c r="C41" i="5"/>
  <c r="I41" i="5" s="1"/>
  <c r="J41" i="5" s="1"/>
  <c r="K41" i="5" s="1"/>
  <c r="B41" i="5"/>
  <c r="Q41" i="5"/>
  <c r="R41" i="5" s="1"/>
  <c r="S41" i="5"/>
  <c r="W41" i="5"/>
  <c r="X41" i="5" s="1"/>
  <c r="B42" i="5"/>
  <c r="C42" i="5"/>
  <c r="I42" i="5" s="1"/>
  <c r="Q42" i="5"/>
  <c r="R42" i="5" s="1"/>
  <c r="S42" i="5"/>
  <c r="W42" i="5"/>
  <c r="X42" i="5" s="1"/>
  <c r="Z42" i="5" s="1"/>
  <c r="B43" i="5"/>
  <c r="C43" i="5"/>
  <c r="I43" i="5" s="1"/>
  <c r="J43" i="5" s="1"/>
  <c r="K43" i="5" s="1"/>
  <c r="L43" i="5"/>
  <c r="Q43" i="5"/>
  <c r="R43" i="5" s="1"/>
  <c r="S43" i="5"/>
  <c r="W43" i="5"/>
  <c r="X43" i="5" s="1"/>
  <c r="B44" i="5"/>
  <c r="C44" i="5"/>
  <c r="I44" i="5" s="1"/>
  <c r="Q44" i="5"/>
  <c r="R44" i="5" s="1"/>
  <c r="S44" i="5"/>
  <c r="W44" i="5"/>
  <c r="X44" i="5"/>
  <c r="B45" i="5"/>
  <c r="C45" i="5"/>
  <c r="I45" i="5" s="1"/>
  <c r="Q45" i="5"/>
  <c r="R45" i="5"/>
  <c r="S45" i="5"/>
  <c r="W45" i="5"/>
  <c r="X45" i="5" s="1"/>
  <c r="B46" i="5"/>
  <c r="C46" i="5"/>
  <c r="I46" i="5" s="1"/>
  <c r="J46" i="5" s="1"/>
  <c r="K46" i="5" s="1"/>
  <c r="Q46" i="5"/>
  <c r="R46" i="5" s="1"/>
  <c r="S46" i="5"/>
  <c r="W46" i="5"/>
  <c r="X46" i="5" s="1"/>
  <c r="Z46" i="5" s="1"/>
  <c r="B47" i="5"/>
  <c r="C47" i="5"/>
  <c r="I47" i="5" s="1"/>
  <c r="Q47" i="5"/>
  <c r="R47" i="5" s="1"/>
  <c r="S47" i="5"/>
  <c r="W47" i="5"/>
  <c r="X47" i="5" s="1"/>
  <c r="B48" i="5"/>
  <c r="C48" i="5"/>
  <c r="I48" i="5" s="1"/>
  <c r="Q48" i="5"/>
  <c r="R48" i="5" s="1"/>
  <c r="S48" i="5"/>
  <c r="W48" i="5"/>
  <c r="X48" i="5" s="1"/>
  <c r="B49" i="5"/>
  <c r="C49" i="5"/>
  <c r="I49" i="5" s="1"/>
  <c r="Q49" i="5"/>
  <c r="R49" i="5" s="1"/>
  <c r="S49" i="5"/>
  <c r="W49" i="5"/>
  <c r="X49" i="5" s="1"/>
  <c r="B50" i="5"/>
  <c r="C50" i="5"/>
  <c r="I50" i="5" s="1"/>
  <c r="J50" i="5" s="1"/>
  <c r="K50" i="5" s="1"/>
  <c r="Q50" i="5"/>
  <c r="R50" i="5" s="1"/>
  <c r="S50" i="5"/>
  <c r="W50" i="5"/>
  <c r="X50" i="5"/>
  <c r="B51" i="5"/>
  <c r="C51" i="5"/>
  <c r="I51" i="5" s="1"/>
  <c r="Q51" i="5"/>
  <c r="R51" i="5" s="1"/>
  <c r="S51" i="5"/>
  <c r="W51" i="5"/>
  <c r="X51" i="5" s="1"/>
  <c r="B52" i="5"/>
  <c r="C52" i="5"/>
  <c r="I52" i="5" s="1"/>
  <c r="Q52" i="5"/>
  <c r="R52" i="5" s="1"/>
  <c r="S52" i="5"/>
  <c r="W52" i="5"/>
  <c r="X52" i="5" s="1"/>
  <c r="B53" i="5"/>
  <c r="C53" i="5"/>
  <c r="I53" i="5" s="1"/>
  <c r="J53" i="5" s="1"/>
  <c r="K53" i="5" s="1"/>
  <c r="Q53" i="5"/>
  <c r="R53" i="5" s="1"/>
  <c r="S53" i="5"/>
  <c r="W53" i="5"/>
  <c r="X53" i="5" s="1"/>
  <c r="B54" i="5"/>
  <c r="C54" i="5"/>
  <c r="I54" i="5" s="1"/>
  <c r="Q54" i="5"/>
  <c r="R54" i="5" s="1"/>
  <c r="S54" i="5"/>
  <c r="W54" i="5"/>
  <c r="X54" i="5" s="1"/>
  <c r="B55" i="5"/>
  <c r="C55" i="5"/>
  <c r="I55" i="5" s="1"/>
  <c r="J55" i="5" s="1"/>
  <c r="K55" i="5" s="1"/>
  <c r="L55" i="5"/>
  <c r="Q55" i="5"/>
  <c r="R55" i="5" s="1"/>
  <c r="S55" i="5"/>
  <c r="W55" i="5"/>
  <c r="X55" i="5" s="1"/>
  <c r="B56" i="5"/>
  <c r="C56" i="5"/>
  <c r="I56" i="5" s="1"/>
  <c r="Q56" i="5"/>
  <c r="R56" i="5" s="1"/>
  <c r="S56" i="5"/>
  <c r="W56" i="5"/>
  <c r="X56" i="5" s="1"/>
  <c r="B57" i="5"/>
  <c r="C57" i="5"/>
  <c r="I57" i="5" s="1"/>
  <c r="Q57" i="5"/>
  <c r="R57" i="5"/>
  <c r="S57" i="5"/>
  <c r="W57" i="5"/>
  <c r="X57" i="5" s="1"/>
  <c r="B58" i="5"/>
  <c r="C58" i="5"/>
  <c r="I58" i="5" s="1"/>
  <c r="Q58" i="5"/>
  <c r="R58" i="5" s="1"/>
  <c r="S58" i="5"/>
  <c r="W58" i="5"/>
  <c r="X58" i="5" s="1"/>
  <c r="B59" i="5"/>
  <c r="C59" i="5"/>
  <c r="I59" i="5" s="1"/>
  <c r="L59" i="5" s="1"/>
  <c r="J59" i="5"/>
  <c r="K59" i="5" s="1"/>
  <c r="Q59" i="5"/>
  <c r="R59" i="5"/>
  <c r="S59" i="5"/>
  <c r="W59" i="5"/>
  <c r="X59" i="5" s="1"/>
  <c r="B60" i="5"/>
  <c r="C60" i="5"/>
  <c r="I60" i="5" s="1"/>
  <c r="Q60" i="5"/>
  <c r="R60" i="5" s="1"/>
  <c r="S60" i="5"/>
  <c r="W60" i="5"/>
  <c r="X60" i="5" s="1"/>
  <c r="B61" i="5"/>
  <c r="C61" i="5"/>
  <c r="I61" i="5" s="1"/>
  <c r="L61" i="5" s="1"/>
  <c r="J61" i="5"/>
  <c r="K61" i="5" s="1"/>
  <c r="Q61" i="5"/>
  <c r="R61" i="5" s="1"/>
  <c r="S61" i="5"/>
  <c r="W61" i="5"/>
  <c r="X61" i="5" s="1"/>
  <c r="B62" i="5"/>
  <c r="C62" i="5"/>
  <c r="I62" i="5" s="1"/>
  <c r="Q62" i="5"/>
  <c r="R62" i="5" s="1"/>
  <c r="S62" i="5"/>
  <c r="W62" i="5"/>
  <c r="X62" i="5"/>
  <c r="B63" i="5"/>
  <c r="C63" i="5"/>
  <c r="I63" i="5" s="1"/>
  <c r="Q63" i="5"/>
  <c r="R63" i="5" s="1"/>
  <c r="S63" i="5"/>
  <c r="W63" i="5"/>
  <c r="X63" i="5" s="1"/>
  <c r="B64" i="5"/>
  <c r="C64" i="5"/>
  <c r="I64" i="5"/>
  <c r="J64" i="5" s="1"/>
  <c r="K64" i="5" s="1"/>
  <c r="Q64" i="5"/>
  <c r="R64" i="5" s="1"/>
  <c r="S64" i="5"/>
  <c r="W64" i="5"/>
  <c r="X64" i="5" s="1"/>
  <c r="B65" i="5"/>
  <c r="C65" i="5"/>
  <c r="I65" i="5" s="1"/>
  <c r="Q65" i="5"/>
  <c r="R65" i="5" s="1"/>
  <c r="S65" i="5"/>
  <c r="W65" i="5"/>
  <c r="X65" i="5" s="1"/>
  <c r="B66" i="5"/>
  <c r="C66" i="5"/>
  <c r="I66" i="5" s="1"/>
  <c r="Q66" i="5"/>
  <c r="R66" i="5" s="1"/>
  <c r="S66" i="5"/>
  <c r="W66" i="5"/>
  <c r="X66" i="5" s="1"/>
  <c r="B67" i="5"/>
  <c r="C67" i="5"/>
  <c r="I67" i="5" s="1"/>
  <c r="Q67" i="5"/>
  <c r="R67" i="5" s="1"/>
  <c r="S67" i="5"/>
  <c r="W67" i="5"/>
  <c r="X67" i="5" s="1"/>
  <c r="B68" i="5"/>
  <c r="C68" i="5"/>
  <c r="I68" i="5"/>
  <c r="J68" i="5" s="1"/>
  <c r="K68" i="5" s="1"/>
  <c r="Q68" i="5"/>
  <c r="R68" i="5" s="1"/>
  <c r="S68" i="5"/>
  <c r="W68" i="5"/>
  <c r="X68" i="5" s="1"/>
  <c r="B69" i="5"/>
  <c r="C69" i="5"/>
  <c r="I69" i="5" s="1"/>
  <c r="Q69" i="5"/>
  <c r="R69" i="5" s="1"/>
  <c r="S69" i="5"/>
  <c r="W69" i="5"/>
  <c r="X69" i="5" s="1"/>
  <c r="B70" i="5"/>
  <c r="C70" i="5"/>
  <c r="I70" i="5" s="1"/>
  <c r="Q70" i="5"/>
  <c r="R70" i="5" s="1"/>
  <c r="S70" i="5"/>
  <c r="W70" i="5"/>
  <c r="X70" i="5" s="1"/>
  <c r="B71" i="5"/>
  <c r="C71" i="5"/>
  <c r="I71" i="5" s="1"/>
  <c r="J71" i="5" s="1"/>
  <c r="K71" i="5" s="1"/>
  <c r="L71" i="5"/>
  <c r="Q71" i="5"/>
  <c r="R71" i="5" s="1"/>
  <c r="S71" i="5"/>
  <c r="W71" i="5"/>
  <c r="X71" i="5" s="1"/>
  <c r="B72" i="5"/>
  <c r="C72" i="5"/>
  <c r="I72" i="5" s="1"/>
  <c r="Q72" i="5"/>
  <c r="R72" i="5" s="1"/>
  <c r="S72" i="5"/>
  <c r="W72" i="5"/>
  <c r="X72" i="5" s="1"/>
  <c r="B73" i="5"/>
  <c r="C73" i="5"/>
  <c r="I73" i="5" s="1"/>
  <c r="Q73" i="5"/>
  <c r="R73" i="5" s="1"/>
  <c r="S73" i="5"/>
  <c r="W73" i="5"/>
  <c r="X73" i="5" s="1"/>
  <c r="B74" i="5"/>
  <c r="C74" i="5"/>
  <c r="I74" i="5" s="1"/>
  <c r="Q74" i="5"/>
  <c r="R74" i="5" s="1"/>
  <c r="S74" i="5"/>
  <c r="W74" i="5"/>
  <c r="X74" i="5" s="1"/>
  <c r="B75" i="5"/>
  <c r="C75" i="5"/>
  <c r="I75" i="5" s="1"/>
  <c r="Q75" i="5"/>
  <c r="R75" i="5" s="1"/>
  <c r="S75" i="5"/>
  <c r="W75" i="5"/>
  <c r="X75" i="5" s="1"/>
  <c r="B76" i="5"/>
  <c r="C76" i="5"/>
  <c r="I76" i="5" s="1"/>
  <c r="Q76" i="5"/>
  <c r="R76" i="5"/>
  <c r="S76" i="5"/>
  <c r="W76" i="5"/>
  <c r="X76" i="5" s="1"/>
  <c r="B77" i="5"/>
  <c r="C77" i="5"/>
  <c r="I77" i="5" s="1"/>
  <c r="J77" i="5" s="1"/>
  <c r="K77" i="5" s="1"/>
  <c r="Q77" i="5"/>
  <c r="R77" i="5" s="1"/>
  <c r="S77" i="5"/>
  <c r="W77" i="5"/>
  <c r="X77" i="5"/>
  <c r="B78" i="5"/>
  <c r="C78" i="5"/>
  <c r="I78" i="5" s="1"/>
  <c r="Q78" i="5"/>
  <c r="R78" i="5" s="1"/>
  <c r="S78" i="5"/>
  <c r="W78" i="5"/>
  <c r="X78" i="5" s="1"/>
  <c r="B79" i="5"/>
  <c r="C79" i="5"/>
  <c r="I79" i="5" s="1"/>
  <c r="Q79" i="5"/>
  <c r="R79" i="5" s="1"/>
  <c r="S79" i="5"/>
  <c r="W79" i="5"/>
  <c r="X79" i="5" s="1"/>
  <c r="B80" i="5"/>
  <c r="C80" i="5"/>
  <c r="I80" i="5" s="1"/>
  <c r="J80" i="5" s="1"/>
  <c r="K80" i="5" s="1"/>
  <c r="Q80" i="5"/>
  <c r="R80" i="5" s="1"/>
  <c r="S80" i="5"/>
  <c r="W80" i="5"/>
  <c r="X80" i="5"/>
  <c r="B81" i="5"/>
  <c r="C81" i="5"/>
  <c r="I81" i="5" s="1"/>
  <c r="Q81" i="5"/>
  <c r="R81" i="5" s="1"/>
  <c r="S81" i="5"/>
  <c r="W81" i="5"/>
  <c r="X81" i="5" s="1"/>
  <c r="B82" i="5"/>
  <c r="C82" i="5"/>
  <c r="I82" i="5" s="1"/>
  <c r="Q82" i="5"/>
  <c r="R82" i="5" s="1"/>
  <c r="S82" i="5"/>
  <c r="W82" i="5"/>
  <c r="X82" i="5" s="1"/>
  <c r="B83" i="5"/>
  <c r="C83" i="5"/>
  <c r="I83" i="5" s="1"/>
  <c r="Q83" i="5"/>
  <c r="R83" i="5" s="1"/>
  <c r="S83" i="5"/>
  <c r="W83" i="5"/>
  <c r="X83" i="5" s="1"/>
  <c r="B84" i="5"/>
  <c r="C84" i="5"/>
  <c r="I84" i="5" s="1"/>
  <c r="L84" i="5" s="1"/>
  <c r="Q84" i="5"/>
  <c r="R84" i="5"/>
  <c r="S84" i="5"/>
  <c r="W84" i="5"/>
  <c r="X84" i="5" s="1"/>
  <c r="B85" i="5"/>
  <c r="C85" i="5"/>
  <c r="I85" i="5" s="1"/>
  <c r="Q85" i="5"/>
  <c r="R85" i="5" s="1"/>
  <c r="S85" i="5"/>
  <c r="W85" i="5"/>
  <c r="X85" i="5" s="1"/>
  <c r="B86" i="5"/>
  <c r="C86" i="5"/>
  <c r="I86" i="5" s="1"/>
  <c r="Q86" i="5"/>
  <c r="R86" i="5" s="1"/>
  <c r="S86" i="5"/>
  <c r="W86" i="5"/>
  <c r="X86" i="5" s="1"/>
  <c r="B87" i="5"/>
  <c r="C87" i="5"/>
  <c r="I87" i="5" s="1"/>
  <c r="L87" i="5" s="1"/>
  <c r="Q87" i="5"/>
  <c r="S87" i="5"/>
  <c r="W87" i="5"/>
  <c r="X87" i="5" s="1"/>
  <c r="B88" i="5"/>
  <c r="C88" i="5"/>
  <c r="I88" i="5" s="1"/>
  <c r="Q88" i="5"/>
  <c r="R88" i="5" s="1"/>
  <c r="S88" i="5"/>
  <c r="W88" i="5"/>
  <c r="X88" i="5" s="1"/>
  <c r="B89" i="5"/>
  <c r="C89" i="5"/>
  <c r="I89" i="5" s="1"/>
  <c r="Q89" i="5"/>
  <c r="R89" i="5" s="1"/>
  <c r="S89" i="5"/>
  <c r="W89" i="5"/>
  <c r="X89" i="5" s="1"/>
  <c r="B90" i="5"/>
  <c r="C90" i="5"/>
  <c r="I90" i="5" s="1"/>
  <c r="Q90" i="5"/>
  <c r="R90" i="5" s="1"/>
  <c r="S90" i="5"/>
  <c r="W90" i="5"/>
  <c r="X90" i="5" s="1"/>
  <c r="B91" i="5"/>
  <c r="C91" i="5"/>
  <c r="I91" i="5" s="1"/>
  <c r="Q91" i="5"/>
  <c r="R91" i="5" s="1"/>
  <c r="S91" i="5"/>
  <c r="W91" i="5"/>
  <c r="X91" i="5" s="1"/>
  <c r="B92" i="5"/>
  <c r="C92" i="5"/>
  <c r="I92" i="5" s="1"/>
  <c r="Q92" i="5"/>
  <c r="R92" i="5" s="1"/>
  <c r="S92" i="5"/>
  <c r="W92" i="5"/>
  <c r="X92" i="5" s="1"/>
  <c r="B93" i="5"/>
  <c r="C93" i="5"/>
  <c r="I93" i="5" s="1"/>
  <c r="L93" i="5" s="1"/>
  <c r="Q93" i="5"/>
  <c r="R93" i="5" s="1"/>
  <c r="S93" i="5"/>
  <c r="W93" i="5"/>
  <c r="X93" i="5" s="1"/>
  <c r="B94" i="5"/>
  <c r="C94" i="5"/>
  <c r="I94" i="5" s="1"/>
  <c r="J94" i="5" s="1"/>
  <c r="K94" i="5" s="1"/>
  <c r="L94" i="5"/>
  <c r="Q94" i="5"/>
  <c r="R94" i="5" s="1"/>
  <c r="S94" i="5"/>
  <c r="W94" i="5"/>
  <c r="X94" i="5" s="1"/>
  <c r="B95" i="5"/>
  <c r="C95" i="5"/>
  <c r="I95" i="5" s="1"/>
  <c r="Q95" i="5"/>
  <c r="R95" i="5" s="1"/>
  <c r="S95" i="5"/>
  <c r="W95" i="5"/>
  <c r="X95" i="5" s="1"/>
  <c r="B96" i="5"/>
  <c r="C96" i="5"/>
  <c r="I96" i="5" s="1"/>
  <c r="Q96" i="5"/>
  <c r="R96" i="5" s="1"/>
  <c r="S96" i="5"/>
  <c r="W96" i="5"/>
  <c r="X96" i="5" s="1"/>
  <c r="B97" i="5"/>
  <c r="C97" i="5"/>
  <c r="I97" i="5" s="1"/>
  <c r="Q97" i="5"/>
  <c r="R97" i="5" s="1"/>
  <c r="S97" i="5"/>
  <c r="W97" i="5"/>
  <c r="X97" i="5" s="1"/>
  <c r="B98" i="5"/>
  <c r="C98" i="5"/>
  <c r="I98" i="5" s="1"/>
  <c r="Q98" i="5"/>
  <c r="R98" i="5" s="1"/>
  <c r="S98" i="5"/>
  <c r="W98" i="5"/>
  <c r="X98" i="5" s="1"/>
  <c r="B99" i="5"/>
  <c r="C99" i="5"/>
  <c r="I99" i="5" s="1"/>
  <c r="Q99" i="5"/>
  <c r="S99" i="5"/>
  <c r="W99" i="5"/>
  <c r="X99" i="5" s="1"/>
  <c r="B100" i="5"/>
  <c r="C100" i="5"/>
  <c r="I100" i="5" s="1"/>
  <c r="Q100" i="5"/>
  <c r="R100" i="5" s="1"/>
  <c r="S100" i="5"/>
  <c r="W100" i="5"/>
  <c r="X100" i="5" s="1"/>
  <c r="B101" i="5"/>
  <c r="C101" i="5"/>
  <c r="I101" i="5" s="1"/>
  <c r="Q101" i="5"/>
  <c r="R101" i="5" s="1"/>
  <c r="S101" i="5"/>
  <c r="W101" i="5"/>
  <c r="X101" i="5" s="1"/>
  <c r="B102" i="5"/>
  <c r="C102" i="5"/>
  <c r="I102" i="5" s="1"/>
  <c r="Q102" i="5"/>
  <c r="R102" i="5" s="1"/>
  <c r="S102" i="5"/>
  <c r="W102" i="5"/>
  <c r="X102" i="5" s="1"/>
  <c r="B103" i="5"/>
  <c r="C103" i="5"/>
  <c r="I103" i="5" s="1"/>
  <c r="Q103" i="5"/>
  <c r="R103" i="5" s="1"/>
  <c r="S103" i="5"/>
  <c r="W103" i="5"/>
  <c r="X103" i="5" s="1"/>
  <c r="B104" i="5"/>
  <c r="C104" i="5"/>
  <c r="I104" i="5" s="1"/>
  <c r="Q104" i="5"/>
  <c r="R104" i="5" s="1"/>
  <c r="S104" i="5"/>
  <c r="W104" i="5"/>
  <c r="X104" i="5" s="1"/>
  <c r="B105" i="5"/>
  <c r="C105" i="5"/>
  <c r="I105" i="5" s="1"/>
  <c r="Q105" i="5"/>
  <c r="R105" i="5" s="1"/>
  <c r="S105" i="5"/>
  <c r="W105" i="5"/>
  <c r="X105" i="5" s="1"/>
  <c r="B106" i="5"/>
  <c r="C106" i="5"/>
  <c r="I106" i="5" s="1"/>
  <c r="Q106" i="5"/>
  <c r="R106" i="5" s="1"/>
  <c r="S106" i="5"/>
  <c r="W106" i="5"/>
  <c r="X106" i="5" s="1"/>
  <c r="B107" i="5"/>
  <c r="C107" i="5"/>
  <c r="I107" i="5" s="1"/>
  <c r="Q107" i="5"/>
  <c r="R107" i="5" s="1"/>
  <c r="S107" i="5"/>
  <c r="W107" i="5"/>
  <c r="X107" i="5" s="1"/>
  <c r="B108" i="5"/>
  <c r="C108" i="5"/>
  <c r="I108" i="5" s="1"/>
  <c r="Q108" i="5"/>
  <c r="R108" i="5" s="1"/>
  <c r="S108" i="5"/>
  <c r="W108" i="5"/>
  <c r="X108" i="5" s="1"/>
  <c r="B109" i="5"/>
  <c r="C109" i="5"/>
  <c r="I109" i="5" s="1"/>
  <c r="Q109" i="5"/>
  <c r="R109" i="5" s="1"/>
  <c r="S109" i="5"/>
  <c r="W109" i="5"/>
  <c r="X109" i="5" s="1"/>
  <c r="B110" i="5"/>
  <c r="C110" i="5"/>
  <c r="I110" i="5" s="1"/>
  <c r="Q110" i="5"/>
  <c r="R110" i="5" s="1"/>
  <c r="S110" i="5"/>
  <c r="W110" i="5"/>
  <c r="X110" i="5" s="1"/>
  <c r="B111" i="5"/>
  <c r="C111" i="5"/>
  <c r="I111" i="5" s="1"/>
  <c r="Q111" i="5"/>
  <c r="R111" i="5" s="1"/>
  <c r="S111" i="5"/>
  <c r="W111" i="5"/>
  <c r="X111" i="5" s="1"/>
  <c r="B112" i="5"/>
  <c r="C112" i="5"/>
  <c r="I112" i="5" s="1"/>
  <c r="Q112" i="5"/>
  <c r="R112" i="5" s="1"/>
  <c r="S112" i="5"/>
  <c r="W112" i="5"/>
  <c r="X112" i="5" s="1"/>
  <c r="B113" i="5"/>
  <c r="C113" i="5"/>
  <c r="I113" i="5" s="1"/>
  <c r="L113" i="5" s="1"/>
  <c r="Q113" i="5"/>
  <c r="R113" i="5" s="1"/>
  <c r="S113" i="5"/>
  <c r="W113" i="5"/>
  <c r="X113" i="5" s="1"/>
  <c r="B114" i="5"/>
  <c r="C114" i="5"/>
  <c r="I114" i="5" s="1"/>
  <c r="Q114" i="5"/>
  <c r="R114" i="5" s="1"/>
  <c r="S114" i="5"/>
  <c r="W114" i="5"/>
  <c r="X114" i="5" s="1"/>
  <c r="B115" i="5"/>
  <c r="C115" i="5"/>
  <c r="I115" i="5" s="1"/>
  <c r="Q115" i="5"/>
  <c r="R115" i="5" s="1"/>
  <c r="S115" i="5"/>
  <c r="W115" i="5"/>
  <c r="X115" i="5" s="1"/>
  <c r="B116" i="5"/>
  <c r="C116" i="5"/>
  <c r="I116" i="5" s="1"/>
  <c r="Q116" i="5"/>
  <c r="R116" i="5" s="1"/>
  <c r="S116" i="5"/>
  <c r="W116" i="5"/>
  <c r="X116" i="5" s="1"/>
  <c r="B117" i="5"/>
  <c r="C117" i="5"/>
  <c r="I117" i="5" s="1"/>
  <c r="L117" i="5" s="1"/>
  <c r="Q117" i="5"/>
  <c r="R117" i="5" s="1"/>
  <c r="S117" i="5"/>
  <c r="W117" i="5"/>
  <c r="X117" i="5" s="1"/>
  <c r="B118" i="5"/>
  <c r="C118" i="5"/>
  <c r="I118" i="5" s="1"/>
  <c r="Q118" i="5"/>
  <c r="R118" i="5" s="1"/>
  <c r="S118" i="5"/>
  <c r="W118" i="5"/>
  <c r="X118" i="5" s="1"/>
  <c r="B119" i="5"/>
  <c r="C119" i="5"/>
  <c r="I119" i="5" s="1"/>
  <c r="Q119" i="5"/>
  <c r="R119" i="5" s="1"/>
  <c r="S119" i="5"/>
  <c r="W119" i="5"/>
  <c r="X119" i="5" s="1"/>
  <c r="B120" i="5"/>
  <c r="C120" i="5"/>
  <c r="I120" i="5" s="1"/>
  <c r="Q120" i="5"/>
  <c r="R120" i="5" s="1"/>
  <c r="S120" i="5"/>
  <c r="W120" i="5"/>
  <c r="X120" i="5" s="1"/>
  <c r="B121" i="5"/>
  <c r="C121" i="5"/>
  <c r="I121" i="5" s="1"/>
  <c r="Q121" i="5"/>
  <c r="R121" i="5" s="1"/>
  <c r="S121" i="5"/>
  <c r="W121" i="5"/>
  <c r="X121" i="5" s="1"/>
  <c r="B122" i="5"/>
  <c r="C122" i="5"/>
  <c r="I122" i="5" s="1"/>
  <c r="Q122" i="5"/>
  <c r="R122" i="5" s="1"/>
  <c r="S122" i="5"/>
  <c r="W122" i="5"/>
  <c r="X122" i="5" s="1"/>
  <c r="B123" i="5"/>
  <c r="C123" i="5"/>
  <c r="I123" i="5" s="1"/>
  <c r="Q123" i="5"/>
  <c r="R123" i="5" s="1"/>
  <c r="S123" i="5"/>
  <c r="W123" i="5"/>
  <c r="X123" i="5" s="1"/>
  <c r="B124" i="5"/>
  <c r="C124" i="5"/>
  <c r="I124" i="5" s="1"/>
  <c r="Q124" i="5"/>
  <c r="R124" i="5" s="1"/>
  <c r="S124" i="5"/>
  <c r="W124" i="5"/>
  <c r="X124" i="5" s="1"/>
  <c r="B125" i="5"/>
  <c r="C125" i="5"/>
  <c r="I125" i="5" s="1"/>
  <c r="J125" i="5" s="1"/>
  <c r="K125" i="5" s="1"/>
  <c r="L125" i="5"/>
  <c r="Q125" i="5"/>
  <c r="R125" i="5" s="1"/>
  <c r="S125" i="5"/>
  <c r="W125" i="5"/>
  <c r="X125" i="5" s="1"/>
  <c r="B126" i="5"/>
  <c r="C126" i="5"/>
  <c r="I126" i="5" s="1"/>
  <c r="J126" i="5" s="1"/>
  <c r="K126" i="5" s="1"/>
  <c r="Q126" i="5"/>
  <c r="R126" i="5" s="1"/>
  <c r="S126" i="5"/>
  <c r="W126" i="5"/>
  <c r="X126" i="5" s="1"/>
  <c r="B127" i="5"/>
  <c r="C127" i="5"/>
  <c r="I127" i="5" s="1"/>
  <c r="Q127" i="5"/>
  <c r="R127" i="5" s="1"/>
  <c r="S127" i="5"/>
  <c r="W127" i="5"/>
  <c r="X127" i="5" s="1"/>
  <c r="B128" i="5"/>
  <c r="C128" i="5"/>
  <c r="I128" i="5" s="1"/>
  <c r="Q128" i="5"/>
  <c r="R128" i="5" s="1"/>
  <c r="S128" i="5"/>
  <c r="W128" i="5"/>
  <c r="X128" i="5" s="1"/>
  <c r="B129" i="5"/>
  <c r="C129" i="5"/>
  <c r="I129" i="5" s="1"/>
  <c r="Q129" i="5"/>
  <c r="R129" i="5" s="1"/>
  <c r="S129" i="5"/>
  <c r="W129" i="5"/>
  <c r="X129" i="5" s="1"/>
  <c r="B130" i="5"/>
  <c r="C130" i="5"/>
  <c r="I130" i="5" s="1"/>
  <c r="Q130" i="5"/>
  <c r="R130" i="5" s="1"/>
  <c r="S130" i="5"/>
  <c r="W130" i="5"/>
  <c r="X130" i="5" s="1"/>
  <c r="B131" i="5"/>
  <c r="C131" i="5"/>
  <c r="I131" i="5" s="1"/>
  <c r="L131" i="5" s="1"/>
  <c r="Q131" i="5"/>
  <c r="R131" i="5" s="1"/>
  <c r="S131" i="5"/>
  <c r="W131" i="5"/>
  <c r="X131" i="5" s="1"/>
  <c r="B132" i="5"/>
  <c r="C132" i="5"/>
  <c r="I132" i="5" s="1"/>
  <c r="Q132" i="5"/>
  <c r="R132" i="5" s="1"/>
  <c r="S132" i="5"/>
  <c r="W132" i="5"/>
  <c r="X132" i="5" s="1"/>
  <c r="B133" i="5"/>
  <c r="C133" i="5"/>
  <c r="I133" i="5" s="1"/>
  <c r="J133" i="5" s="1"/>
  <c r="K133" i="5" s="1"/>
  <c r="Q133" i="5"/>
  <c r="R133" i="5" s="1"/>
  <c r="S133" i="5"/>
  <c r="W133" i="5"/>
  <c r="X133" i="5" s="1"/>
  <c r="B134" i="5"/>
  <c r="C134" i="5"/>
  <c r="I134" i="5" s="1"/>
  <c r="Q134" i="5"/>
  <c r="R134" i="5" s="1"/>
  <c r="S134" i="5"/>
  <c r="W134" i="5"/>
  <c r="X134" i="5" s="1"/>
  <c r="B135" i="5"/>
  <c r="C135" i="5"/>
  <c r="I135" i="5" s="1"/>
  <c r="J135" i="5" s="1"/>
  <c r="K135" i="5" s="1"/>
  <c r="Q135" i="5"/>
  <c r="R135" i="5" s="1"/>
  <c r="S135" i="5"/>
  <c r="W135" i="5"/>
  <c r="X135" i="5"/>
  <c r="B136" i="5"/>
  <c r="C136" i="5"/>
  <c r="I136" i="5" s="1"/>
  <c r="J136" i="5" s="1"/>
  <c r="K136" i="5" s="1"/>
  <c r="Q136" i="5"/>
  <c r="R136" i="5" s="1"/>
  <c r="S136" i="5"/>
  <c r="W136" i="5"/>
  <c r="X136" i="5" s="1"/>
  <c r="B137" i="5"/>
  <c r="C137" i="5"/>
  <c r="I137" i="5" s="1"/>
  <c r="Q137" i="5"/>
  <c r="R137" i="5" s="1"/>
  <c r="S137" i="5"/>
  <c r="W137" i="5"/>
  <c r="X137" i="5" s="1"/>
  <c r="B138" i="5"/>
  <c r="C138" i="5"/>
  <c r="I138" i="5" s="1"/>
  <c r="Q138" i="5"/>
  <c r="R138" i="5" s="1"/>
  <c r="S138" i="5"/>
  <c r="W138" i="5"/>
  <c r="X138" i="5" s="1"/>
  <c r="B139" i="5"/>
  <c r="C139" i="5"/>
  <c r="I139" i="5" s="1"/>
  <c r="J139" i="5" s="1"/>
  <c r="K139" i="5" s="1"/>
  <c r="Q139" i="5"/>
  <c r="R139" i="5" s="1"/>
  <c r="S139" i="5"/>
  <c r="W139" i="5"/>
  <c r="X139" i="5" s="1"/>
  <c r="B140" i="5"/>
  <c r="C140" i="5"/>
  <c r="I140" i="5" s="1"/>
  <c r="Q140" i="5"/>
  <c r="R140" i="5" s="1"/>
  <c r="S140" i="5"/>
  <c r="W140" i="5"/>
  <c r="X140" i="5" s="1"/>
  <c r="B141" i="5"/>
  <c r="C141" i="5"/>
  <c r="I141" i="5" s="1"/>
  <c r="Q141" i="5"/>
  <c r="R141" i="5" s="1"/>
  <c r="S141" i="5"/>
  <c r="W141" i="5"/>
  <c r="X141" i="5" s="1"/>
  <c r="B142" i="5"/>
  <c r="C142" i="5"/>
  <c r="I142" i="5" s="1"/>
  <c r="Q142" i="5"/>
  <c r="R142" i="5" s="1"/>
  <c r="S142" i="5"/>
  <c r="W142" i="5"/>
  <c r="X142" i="5" s="1"/>
  <c r="B143" i="5"/>
  <c r="C143" i="5"/>
  <c r="I143" i="5" s="1"/>
  <c r="Q143" i="5"/>
  <c r="R143" i="5" s="1"/>
  <c r="S143" i="5"/>
  <c r="W143" i="5"/>
  <c r="X143" i="5" s="1"/>
  <c r="B144" i="5"/>
  <c r="C144" i="5"/>
  <c r="I144" i="5" s="1"/>
  <c r="Q144" i="5"/>
  <c r="R144" i="5" s="1"/>
  <c r="S144" i="5"/>
  <c r="W144" i="5"/>
  <c r="X144" i="5" s="1"/>
  <c r="B145" i="5"/>
  <c r="C145" i="5"/>
  <c r="I145" i="5" s="1"/>
  <c r="Q145" i="5"/>
  <c r="R145" i="5" s="1"/>
  <c r="S145" i="5"/>
  <c r="W145" i="5"/>
  <c r="X145" i="5" s="1"/>
  <c r="B146" i="5"/>
  <c r="C146" i="5"/>
  <c r="I146" i="5" s="1"/>
  <c r="Q146" i="5"/>
  <c r="R146" i="5" s="1"/>
  <c r="S146" i="5"/>
  <c r="W146" i="5"/>
  <c r="X146" i="5" s="1"/>
  <c r="B147" i="5"/>
  <c r="C147" i="5"/>
  <c r="I147" i="5" s="1"/>
  <c r="Q147" i="5"/>
  <c r="R147" i="5" s="1"/>
  <c r="S147" i="5"/>
  <c r="W147" i="5"/>
  <c r="X147" i="5" s="1"/>
  <c r="B148" i="5"/>
  <c r="C148" i="5"/>
  <c r="I148" i="5" s="1"/>
  <c r="J148" i="5" s="1"/>
  <c r="K148" i="5" s="1"/>
  <c r="Q148" i="5"/>
  <c r="R148" i="5" s="1"/>
  <c r="S148" i="5"/>
  <c r="W148" i="5"/>
  <c r="X148" i="5" s="1"/>
  <c r="B149" i="5"/>
  <c r="C149" i="5"/>
  <c r="I149" i="5" s="1"/>
  <c r="Q149" i="5"/>
  <c r="R149" i="5" s="1"/>
  <c r="S149" i="5"/>
  <c r="W149" i="5"/>
  <c r="X149" i="5" s="1"/>
  <c r="B150" i="5"/>
  <c r="C150" i="5"/>
  <c r="I150" i="5" s="1"/>
  <c r="Q150" i="5"/>
  <c r="R150" i="5" s="1"/>
  <c r="S150" i="5"/>
  <c r="W150" i="5"/>
  <c r="X150" i="5" s="1"/>
  <c r="B151" i="5"/>
  <c r="C151" i="5"/>
  <c r="I151" i="5" s="1"/>
  <c r="J151" i="5" s="1"/>
  <c r="K151" i="5" s="1"/>
  <c r="Q151" i="5"/>
  <c r="R151" i="5" s="1"/>
  <c r="S151" i="5"/>
  <c r="W151" i="5"/>
  <c r="X151" i="5" s="1"/>
  <c r="B152" i="5"/>
  <c r="C152" i="5"/>
  <c r="I152" i="5" s="1"/>
  <c r="Q152" i="5"/>
  <c r="R152" i="5" s="1"/>
  <c r="S152" i="5"/>
  <c r="W152" i="5"/>
  <c r="X152" i="5" s="1"/>
  <c r="B153" i="5"/>
  <c r="C153" i="5"/>
  <c r="I153" i="5" s="1"/>
  <c r="Q153" i="5"/>
  <c r="R153" i="5" s="1"/>
  <c r="S153" i="5"/>
  <c r="W153" i="5"/>
  <c r="X153" i="5" s="1"/>
  <c r="B154" i="5"/>
  <c r="C154" i="5"/>
  <c r="I154" i="5" s="1"/>
  <c r="J154" i="5" s="1"/>
  <c r="K154" i="5" s="1"/>
  <c r="Q154" i="5"/>
  <c r="R154" i="5" s="1"/>
  <c r="S154" i="5"/>
  <c r="W154" i="5"/>
  <c r="X154" i="5" s="1"/>
  <c r="B155" i="5"/>
  <c r="C155" i="5"/>
  <c r="I155" i="5" s="1"/>
  <c r="Q155" i="5"/>
  <c r="R155" i="5" s="1"/>
  <c r="S155" i="5"/>
  <c r="W155" i="5"/>
  <c r="X155" i="5" s="1"/>
  <c r="B156" i="5"/>
  <c r="C156" i="5"/>
  <c r="I156" i="5" s="1"/>
  <c r="Q156" i="5"/>
  <c r="R156" i="5" s="1"/>
  <c r="S156" i="5"/>
  <c r="W156" i="5"/>
  <c r="X156" i="5" s="1"/>
  <c r="B157" i="5"/>
  <c r="C157" i="5"/>
  <c r="I157" i="5" s="1"/>
  <c r="J157" i="5" s="1"/>
  <c r="K157" i="5" s="1"/>
  <c r="Q157" i="5"/>
  <c r="R157" i="5" s="1"/>
  <c r="S157" i="5"/>
  <c r="W157" i="5"/>
  <c r="X157" i="5" s="1"/>
  <c r="B158" i="5"/>
  <c r="C158" i="5"/>
  <c r="I158" i="5" s="1"/>
  <c r="Q158" i="5"/>
  <c r="R158" i="5" s="1"/>
  <c r="S158" i="5"/>
  <c r="W158" i="5"/>
  <c r="X158" i="5" s="1"/>
  <c r="B159" i="5"/>
  <c r="C159" i="5"/>
  <c r="I159" i="5" s="1"/>
  <c r="Q159" i="5"/>
  <c r="R159" i="5" s="1"/>
  <c r="S159" i="5"/>
  <c r="W159" i="5"/>
  <c r="X159" i="5" s="1"/>
  <c r="B160" i="5"/>
  <c r="C160" i="5"/>
  <c r="I160" i="5" s="1"/>
  <c r="J160" i="5" s="1"/>
  <c r="K160" i="5" s="1"/>
  <c r="Q160" i="5"/>
  <c r="R160" i="5" s="1"/>
  <c r="S160" i="5"/>
  <c r="W160" i="5"/>
  <c r="X160" i="5" s="1"/>
  <c r="B161" i="5"/>
  <c r="C161" i="5"/>
  <c r="I161" i="5" s="1"/>
  <c r="Q161" i="5"/>
  <c r="R161" i="5" s="1"/>
  <c r="S161" i="5"/>
  <c r="W161" i="5"/>
  <c r="X161" i="5" s="1"/>
  <c r="B162" i="5"/>
  <c r="C162" i="5"/>
  <c r="I162" i="5" s="1"/>
  <c r="Q162" i="5"/>
  <c r="R162" i="5" s="1"/>
  <c r="S162" i="5"/>
  <c r="W162" i="5"/>
  <c r="X162" i="5" s="1"/>
  <c r="B163" i="5"/>
  <c r="C163" i="5"/>
  <c r="I163" i="5" s="1"/>
  <c r="J163" i="5" s="1"/>
  <c r="K163" i="5" s="1"/>
  <c r="Q163" i="5"/>
  <c r="R163" i="5" s="1"/>
  <c r="S163" i="5"/>
  <c r="W163" i="5"/>
  <c r="X163" i="5" s="1"/>
  <c r="B164" i="5"/>
  <c r="C164" i="5"/>
  <c r="I164" i="5" s="1"/>
  <c r="Q164" i="5"/>
  <c r="R164" i="5" s="1"/>
  <c r="S164" i="5"/>
  <c r="W164" i="5"/>
  <c r="X164" i="5" s="1"/>
  <c r="B165" i="5"/>
  <c r="C165" i="5"/>
  <c r="I165" i="5" s="1"/>
  <c r="Q165" i="5"/>
  <c r="R165" i="5" s="1"/>
  <c r="S165" i="5"/>
  <c r="W165" i="5"/>
  <c r="X165" i="5" s="1"/>
  <c r="B166" i="5"/>
  <c r="C166" i="5"/>
  <c r="I166" i="5" s="1"/>
  <c r="J166" i="5" s="1"/>
  <c r="K166" i="5" s="1"/>
  <c r="Q166" i="5"/>
  <c r="R166" i="5" s="1"/>
  <c r="S166" i="5"/>
  <c r="W166" i="5"/>
  <c r="X166" i="5" s="1"/>
  <c r="B167" i="5"/>
  <c r="C167" i="5"/>
  <c r="I167" i="5" s="1"/>
  <c r="Q167" i="5"/>
  <c r="R167" i="5" s="1"/>
  <c r="S167" i="5"/>
  <c r="W167" i="5"/>
  <c r="X167" i="5" s="1"/>
  <c r="B168" i="5"/>
  <c r="C168" i="5"/>
  <c r="I168" i="5" s="1"/>
  <c r="Q168" i="5"/>
  <c r="R168" i="5" s="1"/>
  <c r="S168" i="5"/>
  <c r="W168" i="5"/>
  <c r="X168" i="5" s="1"/>
  <c r="B169" i="5"/>
  <c r="C169" i="5"/>
  <c r="I169" i="5" s="1"/>
  <c r="Q169" i="5"/>
  <c r="R169" i="5" s="1"/>
  <c r="S169" i="5"/>
  <c r="W169" i="5"/>
  <c r="X169" i="5" s="1"/>
  <c r="B170" i="5"/>
  <c r="C170" i="5"/>
  <c r="I170" i="5" s="1"/>
  <c r="Q170" i="5"/>
  <c r="R170" i="5" s="1"/>
  <c r="S170" i="5"/>
  <c r="W170" i="5"/>
  <c r="X170" i="5" s="1"/>
  <c r="B171" i="5"/>
  <c r="C171" i="5"/>
  <c r="I171" i="5" s="1"/>
  <c r="Q171" i="5"/>
  <c r="R171" i="5" s="1"/>
  <c r="S171" i="5"/>
  <c r="W171" i="5"/>
  <c r="X171" i="5" s="1"/>
  <c r="B172" i="5"/>
  <c r="C172" i="5"/>
  <c r="I172" i="5" s="1"/>
  <c r="Q172" i="5"/>
  <c r="R172" i="5" s="1"/>
  <c r="S172" i="5"/>
  <c r="W172" i="5"/>
  <c r="X172" i="5" s="1"/>
  <c r="B173" i="5"/>
  <c r="C173" i="5"/>
  <c r="I173" i="5" s="1"/>
  <c r="Q173" i="5"/>
  <c r="R173" i="5" s="1"/>
  <c r="S173" i="5"/>
  <c r="W173" i="5"/>
  <c r="X173" i="5" s="1"/>
  <c r="B174" i="5"/>
  <c r="C174" i="5"/>
  <c r="I174" i="5" s="1"/>
  <c r="L174" i="5" s="1"/>
  <c r="Q174" i="5"/>
  <c r="R174" i="5" s="1"/>
  <c r="S174" i="5"/>
  <c r="W174" i="5"/>
  <c r="X174" i="5" s="1"/>
  <c r="B175" i="5"/>
  <c r="C175" i="5"/>
  <c r="I175" i="5" s="1"/>
  <c r="Q175" i="5"/>
  <c r="R175" i="5" s="1"/>
  <c r="S175" i="5"/>
  <c r="W175" i="5"/>
  <c r="X175" i="5" s="1"/>
  <c r="B176" i="5"/>
  <c r="C176" i="5"/>
  <c r="I176" i="5" s="1"/>
  <c r="Q176" i="5"/>
  <c r="R176" i="5" s="1"/>
  <c r="S176" i="5"/>
  <c r="W176" i="5"/>
  <c r="X176" i="5" s="1"/>
  <c r="B177" i="5"/>
  <c r="C177" i="5"/>
  <c r="I177" i="5" s="1"/>
  <c r="Q177" i="5"/>
  <c r="R177" i="5" s="1"/>
  <c r="S177" i="5"/>
  <c r="W177" i="5"/>
  <c r="X177" i="5" s="1"/>
  <c r="B178" i="5"/>
  <c r="C178" i="5"/>
  <c r="I178" i="5" s="1"/>
  <c r="L178" i="5" s="1"/>
  <c r="Q178" i="5"/>
  <c r="R178" i="5" s="1"/>
  <c r="S178" i="5"/>
  <c r="W178" i="5"/>
  <c r="X178" i="5" s="1"/>
  <c r="B179" i="5"/>
  <c r="C179" i="5"/>
  <c r="I179" i="5" s="1"/>
  <c r="Q179" i="5"/>
  <c r="R179" i="5" s="1"/>
  <c r="S179" i="5"/>
  <c r="W179" i="5"/>
  <c r="X179" i="5" s="1"/>
  <c r="B180" i="5"/>
  <c r="C180" i="5"/>
  <c r="I180" i="5" s="1"/>
  <c r="L180" i="5" s="1"/>
  <c r="Q180" i="5"/>
  <c r="R180" i="5" s="1"/>
  <c r="S180" i="5"/>
  <c r="W180" i="5"/>
  <c r="X180" i="5" s="1"/>
  <c r="B181" i="5"/>
  <c r="C181" i="5"/>
  <c r="I181" i="5"/>
  <c r="Q181" i="5"/>
  <c r="R181" i="5" s="1"/>
  <c r="S181" i="5"/>
  <c r="W181" i="5"/>
  <c r="X181" i="5"/>
  <c r="B182" i="5"/>
  <c r="C182" i="5"/>
  <c r="I182" i="5" s="1"/>
  <c r="Q182" i="5"/>
  <c r="R182" i="5" s="1"/>
  <c r="S182" i="5"/>
  <c r="W182" i="5"/>
  <c r="X182" i="5" s="1"/>
  <c r="B183" i="5"/>
  <c r="C183" i="5"/>
  <c r="I183" i="5" s="1"/>
  <c r="Q183" i="5"/>
  <c r="R183" i="5" s="1"/>
  <c r="S183" i="5"/>
  <c r="W183" i="5"/>
  <c r="X183" i="5" s="1"/>
  <c r="B184" i="5"/>
  <c r="C184" i="5"/>
  <c r="I184" i="5" s="1"/>
  <c r="Q184" i="5"/>
  <c r="R184" i="5" s="1"/>
  <c r="S184" i="5"/>
  <c r="W184" i="5"/>
  <c r="X184" i="5" s="1"/>
  <c r="B185" i="5"/>
  <c r="C185" i="5"/>
  <c r="I185" i="5" s="1"/>
  <c r="J185" i="5" s="1"/>
  <c r="K185" i="5" s="1"/>
  <c r="Q185" i="5"/>
  <c r="R185" i="5" s="1"/>
  <c r="S185" i="5"/>
  <c r="W185" i="5"/>
  <c r="X185" i="5" s="1"/>
  <c r="B186" i="5"/>
  <c r="C186" i="5"/>
  <c r="I186" i="5" s="1"/>
  <c r="Q186" i="5"/>
  <c r="R186" i="5" s="1"/>
  <c r="S186" i="5"/>
  <c r="W186" i="5"/>
  <c r="X186" i="5" s="1"/>
  <c r="B187" i="5"/>
  <c r="C187" i="5"/>
  <c r="I187" i="5" s="1"/>
  <c r="Q187" i="5"/>
  <c r="R187" i="5" s="1"/>
  <c r="S187" i="5"/>
  <c r="W187" i="5"/>
  <c r="X187" i="5" s="1"/>
  <c r="B188" i="5"/>
  <c r="C188" i="5"/>
  <c r="I188" i="5" s="1"/>
  <c r="J188" i="5" s="1"/>
  <c r="K188" i="5" s="1"/>
  <c r="Q188" i="5"/>
  <c r="R188" i="5" s="1"/>
  <c r="S188" i="5"/>
  <c r="W188" i="5"/>
  <c r="X188" i="5" s="1"/>
  <c r="B189" i="5"/>
  <c r="C189" i="5"/>
  <c r="I189" i="5" s="1"/>
  <c r="Q189" i="5"/>
  <c r="R189" i="5" s="1"/>
  <c r="S189" i="5"/>
  <c r="W189" i="5"/>
  <c r="X189" i="5" s="1"/>
  <c r="B190" i="5"/>
  <c r="C190" i="5"/>
  <c r="I190" i="5" s="1"/>
  <c r="Q190" i="5"/>
  <c r="R190" i="5" s="1"/>
  <c r="S190" i="5"/>
  <c r="W190" i="5"/>
  <c r="X190" i="5" s="1"/>
  <c r="B191" i="5"/>
  <c r="C191" i="5"/>
  <c r="I191" i="5" s="1"/>
  <c r="Q191" i="5"/>
  <c r="R191" i="5" s="1"/>
  <c r="S191" i="5"/>
  <c r="W191" i="5"/>
  <c r="X191" i="5" s="1"/>
  <c r="B192" i="5"/>
  <c r="C192" i="5"/>
  <c r="I192" i="5" s="1"/>
  <c r="Q192" i="5"/>
  <c r="R192" i="5" s="1"/>
  <c r="S192" i="5"/>
  <c r="W192" i="5"/>
  <c r="X192" i="5" s="1"/>
  <c r="B193" i="5"/>
  <c r="C193" i="5"/>
  <c r="I193" i="5" s="1"/>
  <c r="Q193" i="5"/>
  <c r="R193" i="5" s="1"/>
  <c r="S193" i="5"/>
  <c r="W193" i="5"/>
  <c r="X193" i="5" s="1"/>
  <c r="B194" i="5"/>
  <c r="C194" i="5"/>
  <c r="I194" i="5" s="1"/>
  <c r="J194" i="5" s="1"/>
  <c r="K194" i="5" s="1"/>
  <c r="Q194" i="5"/>
  <c r="R194" i="5" s="1"/>
  <c r="S194" i="5"/>
  <c r="W194" i="5"/>
  <c r="X194" i="5" s="1"/>
  <c r="B195" i="5"/>
  <c r="C195" i="5"/>
  <c r="I195" i="5" s="1"/>
  <c r="Q195" i="5"/>
  <c r="R195" i="5" s="1"/>
  <c r="S195" i="5"/>
  <c r="W195" i="5"/>
  <c r="X195" i="5" s="1"/>
  <c r="B196" i="5"/>
  <c r="C196" i="5"/>
  <c r="I196" i="5" s="1"/>
  <c r="Q196" i="5"/>
  <c r="R196" i="5" s="1"/>
  <c r="S196" i="5"/>
  <c r="W196" i="5"/>
  <c r="X196" i="5" s="1"/>
  <c r="B197" i="5"/>
  <c r="C197" i="5"/>
  <c r="I197" i="5" s="1"/>
  <c r="J197" i="5" s="1"/>
  <c r="K197" i="5" s="1"/>
  <c r="Q197" i="5"/>
  <c r="R197" i="5" s="1"/>
  <c r="S197" i="5"/>
  <c r="W197" i="5"/>
  <c r="X197" i="5" s="1"/>
  <c r="B198" i="5"/>
  <c r="C198" i="5"/>
  <c r="I198" i="5" s="1"/>
  <c r="J198" i="5" s="1"/>
  <c r="K198" i="5" s="1"/>
  <c r="Q198" i="5"/>
  <c r="R198" i="5" s="1"/>
  <c r="S198" i="5"/>
  <c r="W198" i="5"/>
  <c r="X198" i="5" s="1"/>
  <c r="B199" i="5"/>
  <c r="C199" i="5"/>
  <c r="I199" i="5" s="1"/>
  <c r="Q199" i="5"/>
  <c r="R199" i="5" s="1"/>
  <c r="S199" i="5"/>
  <c r="W199" i="5"/>
  <c r="X199" i="5" s="1"/>
  <c r="B200" i="5"/>
  <c r="C200" i="5"/>
  <c r="I200" i="5" s="1"/>
  <c r="J200" i="5" s="1"/>
  <c r="K200" i="5" s="1"/>
  <c r="Q200" i="5"/>
  <c r="R200" i="5" s="1"/>
  <c r="S200" i="5"/>
  <c r="W200" i="5"/>
  <c r="X200" i="5" s="1"/>
  <c r="B201" i="5"/>
  <c r="C201" i="5"/>
  <c r="I201" i="5" s="1"/>
  <c r="Q201" i="5"/>
  <c r="R201" i="5" s="1"/>
  <c r="S201" i="5"/>
  <c r="W201" i="5"/>
  <c r="X201" i="5" s="1"/>
  <c r="B202" i="5"/>
  <c r="C202" i="5"/>
  <c r="I202" i="5" s="1"/>
  <c r="Q202" i="5"/>
  <c r="R202" i="5" s="1"/>
  <c r="S202" i="5"/>
  <c r="W202" i="5"/>
  <c r="X202" i="5" s="1"/>
  <c r="B203" i="5"/>
  <c r="C203" i="5"/>
  <c r="I203" i="5" s="1"/>
  <c r="J203" i="5" s="1"/>
  <c r="K203" i="5" s="1"/>
  <c r="Q203" i="5"/>
  <c r="R203" i="5" s="1"/>
  <c r="S203" i="5"/>
  <c r="W203" i="5"/>
  <c r="X203" i="5" s="1"/>
  <c r="B204" i="5"/>
  <c r="C204" i="5"/>
  <c r="I204" i="5" s="1"/>
  <c r="Q204" i="5"/>
  <c r="R204" i="5" s="1"/>
  <c r="S204" i="5"/>
  <c r="W204" i="5"/>
  <c r="X204" i="5" s="1"/>
  <c r="B205" i="5"/>
  <c r="C205" i="5"/>
  <c r="I205" i="5" s="1"/>
  <c r="Q205" i="5"/>
  <c r="R205" i="5" s="1"/>
  <c r="S205" i="5"/>
  <c r="W205" i="5"/>
  <c r="X205" i="5" s="1"/>
  <c r="B206" i="5"/>
  <c r="C206" i="5"/>
  <c r="I206" i="5" s="1"/>
  <c r="J206" i="5" s="1"/>
  <c r="K206" i="5" s="1"/>
  <c r="Q206" i="5"/>
  <c r="R206" i="5" s="1"/>
  <c r="S206" i="5"/>
  <c r="W206" i="5"/>
  <c r="X206" i="5" s="1"/>
  <c r="B207" i="5"/>
  <c r="C207" i="5"/>
  <c r="I207" i="5" s="1"/>
  <c r="Q207" i="5"/>
  <c r="R207" i="5" s="1"/>
  <c r="S207" i="5"/>
  <c r="W207" i="5"/>
  <c r="X207" i="5" s="1"/>
  <c r="B208" i="5"/>
  <c r="C208" i="5"/>
  <c r="I208" i="5" s="1"/>
  <c r="Q208" i="5"/>
  <c r="R208" i="5" s="1"/>
  <c r="S208" i="5"/>
  <c r="W208" i="5"/>
  <c r="X208" i="5" s="1"/>
  <c r="B209" i="5"/>
  <c r="C209" i="5"/>
  <c r="I209" i="5" s="1"/>
  <c r="J209" i="5" s="1"/>
  <c r="K209" i="5" s="1"/>
  <c r="Q209" i="5"/>
  <c r="R209" i="5" s="1"/>
  <c r="S209" i="5"/>
  <c r="W209" i="5"/>
  <c r="X209" i="5" s="1"/>
  <c r="B210" i="5"/>
  <c r="C210" i="5"/>
  <c r="I210" i="5" s="1"/>
  <c r="Q210" i="5"/>
  <c r="R210" i="5" s="1"/>
  <c r="S210" i="5"/>
  <c r="W210" i="5"/>
  <c r="X210" i="5"/>
  <c r="B211" i="5"/>
  <c r="C211" i="5"/>
  <c r="I211" i="5" s="1"/>
  <c r="Q211" i="5"/>
  <c r="R211" i="5" s="1"/>
  <c r="S211" i="5"/>
  <c r="W211" i="5"/>
  <c r="X211" i="5" s="1"/>
  <c r="B212" i="5"/>
  <c r="C212" i="5"/>
  <c r="I212" i="5" s="1"/>
  <c r="J212" i="5" s="1"/>
  <c r="K212" i="5" s="1"/>
  <c r="Q212" i="5"/>
  <c r="R212" i="5" s="1"/>
  <c r="S212" i="5"/>
  <c r="W212" i="5"/>
  <c r="X212" i="5" s="1"/>
  <c r="B213" i="5"/>
  <c r="C213" i="5"/>
  <c r="I213" i="5" s="1"/>
  <c r="Q213" i="5"/>
  <c r="R213" i="5" s="1"/>
  <c r="S213" i="5"/>
  <c r="W213" i="5"/>
  <c r="X213" i="5" s="1"/>
  <c r="B214" i="5"/>
  <c r="C214" i="5"/>
  <c r="I214" i="5" s="1"/>
  <c r="Q214" i="5"/>
  <c r="R214" i="5" s="1"/>
  <c r="S214" i="5"/>
  <c r="W214" i="5"/>
  <c r="X214" i="5" s="1"/>
  <c r="B215" i="5"/>
  <c r="C215" i="5"/>
  <c r="I215" i="5" s="1"/>
  <c r="J215" i="5" s="1"/>
  <c r="K215" i="5" s="1"/>
  <c r="Q215" i="5"/>
  <c r="R215" i="5" s="1"/>
  <c r="S215" i="5"/>
  <c r="W215" i="5"/>
  <c r="X215" i="5"/>
  <c r="B216" i="5"/>
  <c r="C216" i="5"/>
  <c r="I216" i="5" s="1"/>
  <c r="Q216" i="5"/>
  <c r="R216" i="5" s="1"/>
  <c r="S216" i="5"/>
  <c r="W216" i="5"/>
  <c r="X216" i="5" s="1"/>
  <c r="B217" i="5"/>
  <c r="C217" i="5"/>
  <c r="I217" i="5" s="1"/>
  <c r="Q217" i="5"/>
  <c r="R217" i="5" s="1"/>
  <c r="S217" i="5"/>
  <c r="W217" i="5"/>
  <c r="X217" i="5" s="1"/>
  <c r="B218" i="5"/>
  <c r="C218" i="5"/>
  <c r="I218" i="5" s="1"/>
  <c r="J218" i="5" s="1"/>
  <c r="K218" i="5" s="1"/>
  <c r="Q218" i="5"/>
  <c r="R218" i="5" s="1"/>
  <c r="S218" i="5"/>
  <c r="W218" i="5"/>
  <c r="X218" i="5" s="1"/>
  <c r="B219" i="5"/>
  <c r="C219" i="5"/>
  <c r="I219" i="5" s="1"/>
  <c r="Q219" i="5"/>
  <c r="R219" i="5" s="1"/>
  <c r="S219" i="5"/>
  <c r="W219" i="5"/>
  <c r="X219" i="5" s="1"/>
  <c r="B220" i="5"/>
  <c r="C220" i="5"/>
  <c r="I220" i="5" s="1"/>
  <c r="Q220" i="5"/>
  <c r="R220" i="5" s="1"/>
  <c r="S220" i="5"/>
  <c r="W220" i="5"/>
  <c r="X220" i="5" s="1"/>
  <c r="B221" i="5"/>
  <c r="C221" i="5"/>
  <c r="I221" i="5" s="1"/>
  <c r="J221" i="5" s="1"/>
  <c r="K221" i="5" s="1"/>
  <c r="Q221" i="5"/>
  <c r="R221" i="5" s="1"/>
  <c r="S221" i="5"/>
  <c r="W221" i="5"/>
  <c r="X221" i="5" s="1"/>
  <c r="B222" i="5"/>
  <c r="C222" i="5"/>
  <c r="I222" i="5" s="1"/>
  <c r="Q222" i="5"/>
  <c r="R222" i="5" s="1"/>
  <c r="S222" i="5"/>
  <c r="W222" i="5"/>
  <c r="X222" i="5" s="1"/>
  <c r="B223" i="5"/>
  <c r="C223" i="5"/>
  <c r="I223" i="5" s="1"/>
  <c r="Q223" i="5"/>
  <c r="R223" i="5" s="1"/>
  <c r="S223" i="5"/>
  <c r="W223" i="5"/>
  <c r="X223" i="5" s="1"/>
  <c r="B224" i="5"/>
  <c r="C224" i="5"/>
  <c r="I224" i="5" s="1"/>
  <c r="J224" i="5" s="1"/>
  <c r="K224" i="5" s="1"/>
  <c r="Q224" i="5"/>
  <c r="R224" i="5" s="1"/>
  <c r="S224" i="5"/>
  <c r="W224" i="5"/>
  <c r="X224" i="5"/>
  <c r="B225" i="5"/>
  <c r="C225" i="5"/>
  <c r="I225" i="5" s="1"/>
  <c r="Q225" i="5"/>
  <c r="R225" i="5" s="1"/>
  <c r="S225" i="5"/>
  <c r="W225" i="5"/>
  <c r="X225" i="5" s="1"/>
  <c r="B226" i="5"/>
  <c r="C226" i="5"/>
  <c r="I226" i="5" s="1"/>
  <c r="Q226" i="5"/>
  <c r="R226" i="5" s="1"/>
  <c r="S226" i="5"/>
  <c r="W226" i="5"/>
  <c r="X226" i="5" s="1"/>
  <c r="B227" i="5"/>
  <c r="C227" i="5"/>
  <c r="I227" i="5" s="1"/>
  <c r="J227" i="5" s="1"/>
  <c r="K227" i="5" s="1"/>
  <c r="Q227" i="5"/>
  <c r="R227" i="5" s="1"/>
  <c r="S227" i="5"/>
  <c r="W227" i="5"/>
  <c r="X227" i="5" s="1"/>
  <c r="B228" i="5"/>
  <c r="C228" i="5"/>
  <c r="I228" i="5" s="1"/>
  <c r="Q228" i="5"/>
  <c r="R228" i="5" s="1"/>
  <c r="S228" i="5"/>
  <c r="W228" i="5"/>
  <c r="X228" i="5" s="1"/>
  <c r="B229" i="5"/>
  <c r="C229" i="5"/>
  <c r="I229" i="5" s="1"/>
  <c r="Q229" i="5"/>
  <c r="R229" i="5" s="1"/>
  <c r="S229" i="5"/>
  <c r="W229" i="5"/>
  <c r="X229" i="5" s="1"/>
  <c r="B230" i="5"/>
  <c r="C230" i="5"/>
  <c r="I230" i="5" s="1"/>
  <c r="J230" i="5" s="1"/>
  <c r="K230" i="5" s="1"/>
  <c r="Q230" i="5"/>
  <c r="R230" i="5" s="1"/>
  <c r="S230" i="5"/>
  <c r="W230" i="5"/>
  <c r="X230" i="5" s="1"/>
  <c r="B231" i="5"/>
  <c r="C231" i="5"/>
  <c r="I231" i="5" s="1"/>
  <c r="Q231" i="5"/>
  <c r="R231" i="5" s="1"/>
  <c r="S231" i="5"/>
  <c r="W231" i="5"/>
  <c r="X231" i="5" s="1"/>
  <c r="B232" i="5"/>
  <c r="C232" i="5"/>
  <c r="I232" i="5" s="1"/>
  <c r="Q232" i="5"/>
  <c r="R232" i="5" s="1"/>
  <c r="S232" i="5"/>
  <c r="W232" i="5"/>
  <c r="X232" i="5" s="1"/>
  <c r="B233" i="5"/>
  <c r="C233" i="5"/>
  <c r="I233" i="5" s="1"/>
  <c r="J233" i="5" s="1"/>
  <c r="K233" i="5" s="1"/>
  <c r="Q233" i="5"/>
  <c r="R233" i="5" s="1"/>
  <c r="S233" i="5"/>
  <c r="W233" i="5"/>
  <c r="X233" i="5" s="1"/>
  <c r="B234" i="5"/>
  <c r="C234" i="5"/>
  <c r="I234" i="5" s="1"/>
  <c r="Q234" i="5"/>
  <c r="R234" i="5" s="1"/>
  <c r="S234" i="5"/>
  <c r="W234" i="5"/>
  <c r="X234" i="5" s="1"/>
  <c r="B235" i="5"/>
  <c r="C235" i="5"/>
  <c r="I235" i="5" s="1"/>
  <c r="Q235" i="5"/>
  <c r="R235" i="5" s="1"/>
  <c r="S235" i="5"/>
  <c r="W235" i="5"/>
  <c r="X235" i="5" s="1"/>
  <c r="B236" i="5"/>
  <c r="C236" i="5"/>
  <c r="I236" i="5"/>
  <c r="J236" i="5" s="1"/>
  <c r="K236" i="5" s="1"/>
  <c r="Q236" i="5"/>
  <c r="R236" i="5" s="1"/>
  <c r="S236" i="5"/>
  <c r="W236" i="5"/>
  <c r="X236" i="5" s="1"/>
  <c r="B237" i="5"/>
  <c r="C237" i="5"/>
  <c r="I237" i="5" s="1"/>
  <c r="Q237" i="5"/>
  <c r="R237" i="5" s="1"/>
  <c r="S237" i="5"/>
  <c r="W237" i="5"/>
  <c r="X237" i="5" s="1"/>
  <c r="B238" i="5"/>
  <c r="C238" i="5"/>
  <c r="I238" i="5" s="1"/>
  <c r="Q238" i="5"/>
  <c r="R238" i="5" s="1"/>
  <c r="S238" i="5"/>
  <c r="W238" i="5"/>
  <c r="X238" i="5" s="1"/>
  <c r="B239" i="5"/>
  <c r="C239" i="5"/>
  <c r="I239" i="5" s="1"/>
  <c r="J239" i="5" s="1"/>
  <c r="K239" i="5" s="1"/>
  <c r="Q239" i="5"/>
  <c r="R239" i="5" s="1"/>
  <c r="S239" i="5"/>
  <c r="W239" i="5"/>
  <c r="X239" i="5" s="1"/>
  <c r="B240" i="5"/>
  <c r="C240" i="5"/>
  <c r="I240" i="5" s="1"/>
  <c r="Q240" i="5"/>
  <c r="R240" i="5" s="1"/>
  <c r="S240" i="5"/>
  <c r="W240" i="5"/>
  <c r="X240" i="5" s="1"/>
  <c r="B241" i="5"/>
  <c r="C241" i="5"/>
  <c r="I241" i="5" s="1"/>
  <c r="Q241" i="5"/>
  <c r="R241" i="5" s="1"/>
  <c r="S241" i="5"/>
  <c r="W241" i="5"/>
  <c r="X241" i="5" s="1"/>
  <c r="B242" i="5"/>
  <c r="C242" i="5"/>
  <c r="I242" i="5" s="1"/>
  <c r="J242" i="5" s="1"/>
  <c r="K242" i="5" s="1"/>
  <c r="Q242" i="5"/>
  <c r="R242" i="5" s="1"/>
  <c r="S242" i="5"/>
  <c r="W242" i="5"/>
  <c r="X242" i="5" s="1"/>
  <c r="B243" i="5"/>
  <c r="C243" i="5"/>
  <c r="I243" i="5" s="1"/>
  <c r="Q243" i="5"/>
  <c r="R243" i="5" s="1"/>
  <c r="S243" i="5"/>
  <c r="W243" i="5"/>
  <c r="X243" i="5" s="1"/>
  <c r="B244" i="5"/>
  <c r="C244" i="5"/>
  <c r="I244" i="5" s="1"/>
  <c r="Q244" i="5"/>
  <c r="R244" i="5" s="1"/>
  <c r="S244" i="5"/>
  <c r="W244" i="5"/>
  <c r="X244" i="5" s="1"/>
  <c r="B245" i="5"/>
  <c r="C245" i="5"/>
  <c r="I245" i="5" s="1"/>
  <c r="J245" i="5" s="1"/>
  <c r="K245" i="5" s="1"/>
  <c r="Q245" i="5"/>
  <c r="R245" i="5" s="1"/>
  <c r="S245" i="5"/>
  <c r="W245" i="5"/>
  <c r="X245" i="5" s="1"/>
  <c r="B246" i="5"/>
  <c r="C246" i="5"/>
  <c r="I246" i="5" s="1"/>
  <c r="Q246" i="5"/>
  <c r="R246" i="5" s="1"/>
  <c r="S246" i="5"/>
  <c r="W246" i="5"/>
  <c r="X246" i="5" s="1"/>
  <c r="B247" i="5"/>
  <c r="C247" i="5"/>
  <c r="I247" i="5" s="1"/>
  <c r="Q247" i="5"/>
  <c r="R247" i="5" s="1"/>
  <c r="S247" i="5"/>
  <c r="W247" i="5"/>
  <c r="X247" i="5" s="1"/>
  <c r="B248" i="5"/>
  <c r="C248" i="5"/>
  <c r="I248" i="5" s="1"/>
  <c r="J248" i="5" s="1"/>
  <c r="K248" i="5" s="1"/>
  <c r="Q248" i="5"/>
  <c r="R248" i="5" s="1"/>
  <c r="S248" i="5"/>
  <c r="W248" i="5"/>
  <c r="X248" i="5" s="1"/>
  <c r="B249" i="5"/>
  <c r="C249" i="5"/>
  <c r="I249" i="5" s="1"/>
  <c r="Q249" i="5"/>
  <c r="R249" i="5" s="1"/>
  <c r="S249" i="5"/>
  <c r="W249" i="5"/>
  <c r="X249" i="5" s="1"/>
  <c r="B250" i="5"/>
  <c r="C250" i="5"/>
  <c r="I250" i="5" s="1"/>
  <c r="Q250" i="5"/>
  <c r="R250" i="5" s="1"/>
  <c r="S250" i="5"/>
  <c r="W250" i="5"/>
  <c r="X250" i="5" s="1"/>
  <c r="B251" i="5"/>
  <c r="C251" i="5"/>
  <c r="I251" i="5" s="1"/>
  <c r="Q251" i="5"/>
  <c r="R251" i="5" s="1"/>
  <c r="S251" i="5"/>
  <c r="W251" i="5"/>
  <c r="X251" i="5" s="1"/>
  <c r="B252" i="5"/>
  <c r="C252" i="5"/>
  <c r="I252" i="5" s="1"/>
  <c r="Q252" i="5"/>
  <c r="R252" i="5" s="1"/>
  <c r="S252" i="5"/>
  <c r="W252" i="5"/>
  <c r="X252" i="5" s="1"/>
  <c r="B253" i="5"/>
  <c r="C253" i="5"/>
  <c r="I253" i="5" s="1"/>
  <c r="J253" i="5" s="1"/>
  <c r="K253" i="5" s="1"/>
  <c r="Q253" i="5"/>
  <c r="R253" i="5" s="1"/>
  <c r="S253" i="5"/>
  <c r="W253" i="5"/>
  <c r="X253" i="5" s="1"/>
  <c r="B254" i="5"/>
  <c r="C254" i="5"/>
  <c r="I254" i="5" s="1"/>
  <c r="Q254" i="5"/>
  <c r="R254" i="5" s="1"/>
  <c r="S254" i="5"/>
  <c r="W254" i="5"/>
  <c r="X254" i="5" s="1"/>
  <c r="B255" i="5"/>
  <c r="C255" i="5"/>
  <c r="I255" i="5" s="1"/>
  <c r="Q255" i="5"/>
  <c r="R255" i="5" s="1"/>
  <c r="S255" i="5"/>
  <c r="W255" i="5"/>
  <c r="X255" i="5" s="1"/>
  <c r="B256" i="5"/>
  <c r="C256" i="5"/>
  <c r="I256" i="5" s="1"/>
  <c r="Q256" i="5"/>
  <c r="R256" i="5" s="1"/>
  <c r="S256" i="5"/>
  <c r="W256" i="5"/>
  <c r="X256" i="5" s="1"/>
  <c r="B257" i="5"/>
  <c r="C257" i="5"/>
  <c r="I257" i="5" s="1"/>
  <c r="Q257" i="5"/>
  <c r="R257" i="5" s="1"/>
  <c r="S257" i="5"/>
  <c r="W257" i="5"/>
  <c r="X257" i="5" s="1"/>
  <c r="B258" i="5"/>
  <c r="C258" i="5"/>
  <c r="I258" i="5" s="1"/>
  <c r="Q258" i="5"/>
  <c r="R258" i="5" s="1"/>
  <c r="S258" i="5"/>
  <c r="W258" i="5"/>
  <c r="X258" i="5"/>
  <c r="B259" i="5"/>
  <c r="C259" i="5"/>
  <c r="I259" i="5" s="1"/>
  <c r="J259" i="5" s="1"/>
  <c r="K259" i="5" s="1"/>
  <c r="Q259" i="5"/>
  <c r="R259" i="5" s="1"/>
  <c r="S259" i="5"/>
  <c r="W259" i="5"/>
  <c r="X259" i="5" s="1"/>
  <c r="B260" i="5"/>
  <c r="C260" i="5"/>
  <c r="I260" i="5" s="1"/>
  <c r="Q260" i="5"/>
  <c r="R260" i="5" s="1"/>
  <c r="S260" i="5"/>
  <c r="W260" i="5"/>
  <c r="X260" i="5" s="1"/>
  <c r="B261" i="5"/>
  <c r="C261" i="5"/>
  <c r="I261" i="5" s="1"/>
  <c r="Q261" i="5"/>
  <c r="R261" i="5" s="1"/>
  <c r="S261" i="5"/>
  <c r="W261" i="5"/>
  <c r="X261" i="5" s="1"/>
  <c r="B262" i="5"/>
  <c r="C262" i="5"/>
  <c r="I262" i="5" s="1"/>
  <c r="Q262" i="5"/>
  <c r="R262" i="5" s="1"/>
  <c r="S262" i="5"/>
  <c r="W262" i="5"/>
  <c r="X262" i="5" s="1"/>
  <c r="B263" i="5"/>
  <c r="C263" i="5"/>
  <c r="I263" i="5" s="1"/>
  <c r="Q263" i="5"/>
  <c r="R263" i="5"/>
  <c r="S263" i="5"/>
  <c r="W263" i="5"/>
  <c r="X263" i="5" s="1"/>
  <c r="B264" i="5"/>
  <c r="C264" i="5"/>
  <c r="I264" i="5" s="1"/>
  <c r="Q264" i="5"/>
  <c r="R264" i="5" s="1"/>
  <c r="S264" i="5"/>
  <c r="W264" i="5"/>
  <c r="X264" i="5" s="1"/>
  <c r="B265" i="5"/>
  <c r="C265" i="5"/>
  <c r="I265" i="5" s="1"/>
  <c r="Q265" i="5"/>
  <c r="R265" i="5" s="1"/>
  <c r="S265" i="5"/>
  <c r="W265" i="5"/>
  <c r="X265" i="5" s="1"/>
  <c r="B266" i="5"/>
  <c r="C266" i="5"/>
  <c r="I266" i="5" s="1"/>
  <c r="Q266" i="5"/>
  <c r="R266" i="5" s="1"/>
  <c r="S266" i="5"/>
  <c r="W266" i="5"/>
  <c r="X266" i="5"/>
  <c r="B267" i="5"/>
  <c r="C267" i="5"/>
  <c r="I267" i="5" s="1"/>
  <c r="J267" i="5" s="1"/>
  <c r="K267" i="5" s="1"/>
  <c r="Q267" i="5"/>
  <c r="R267" i="5"/>
  <c r="S267" i="5"/>
  <c r="W267" i="5"/>
  <c r="X267" i="5" s="1"/>
  <c r="B268" i="5"/>
  <c r="C268" i="5"/>
  <c r="I268" i="5" s="1"/>
  <c r="Q268" i="5"/>
  <c r="R268" i="5" s="1"/>
  <c r="S268" i="5"/>
  <c r="W268" i="5"/>
  <c r="X268" i="5" s="1"/>
  <c r="B269" i="5"/>
  <c r="C269" i="5"/>
  <c r="I269" i="5"/>
  <c r="Q269" i="5"/>
  <c r="R269" i="5" s="1"/>
  <c r="S269" i="5"/>
  <c r="W269" i="5"/>
  <c r="X269" i="5" s="1"/>
  <c r="B270" i="5"/>
  <c r="C270" i="5"/>
  <c r="I270" i="5" s="1"/>
  <c r="Q270" i="5"/>
  <c r="R270" i="5" s="1"/>
  <c r="S270" i="5"/>
  <c r="W270" i="5"/>
  <c r="X270" i="5" s="1"/>
  <c r="B271" i="5"/>
  <c r="C271" i="5"/>
  <c r="I271" i="5" s="1"/>
  <c r="J271" i="5" s="1"/>
  <c r="K271" i="5" s="1"/>
  <c r="L271" i="5"/>
  <c r="Q271" i="5"/>
  <c r="R271" i="5" s="1"/>
  <c r="S271" i="5"/>
  <c r="W271" i="5"/>
  <c r="X271" i="5" s="1"/>
  <c r="B272" i="5"/>
  <c r="C272" i="5"/>
  <c r="I272" i="5" s="1"/>
  <c r="Q272" i="5"/>
  <c r="R272" i="5" s="1"/>
  <c r="S272" i="5"/>
  <c r="W272" i="5"/>
  <c r="X272" i="5" s="1"/>
  <c r="B273" i="5"/>
  <c r="C273" i="5"/>
  <c r="I273" i="5" s="1"/>
  <c r="L273" i="5" s="1"/>
  <c r="Q273" i="5"/>
  <c r="R273" i="5" s="1"/>
  <c r="S273" i="5"/>
  <c r="W273" i="5"/>
  <c r="X273" i="5" s="1"/>
  <c r="B274" i="5"/>
  <c r="C274" i="5"/>
  <c r="I274" i="5" s="1"/>
  <c r="J274" i="5" s="1"/>
  <c r="K274" i="5" s="1"/>
  <c r="Q274" i="5"/>
  <c r="R274" i="5" s="1"/>
  <c r="S274" i="5"/>
  <c r="W274" i="5"/>
  <c r="X274" i="5" s="1"/>
  <c r="B275" i="5"/>
  <c r="C275" i="5"/>
  <c r="I275" i="5" s="1"/>
  <c r="Q275" i="5"/>
  <c r="R275" i="5" s="1"/>
  <c r="S275" i="5"/>
  <c r="W275" i="5"/>
  <c r="X275" i="5" s="1"/>
  <c r="B276" i="5"/>
  <c r="C276" i="5"/>
  <c r="I276" i="5" s="1"/>
  <c r="J276" i="5" s="1"/>
  <c r="K276" i="5" s="1"/>
  <c r="Q276" i="5"/>
  <c r="R276" i="5" s="1"/>
  <c r="S276" i="5"/>
  <c r="W276" i="5"/>
  <c r="X276" i="5" s="1"/>
  <c r="B277" i="5"/>
  <c r="C277" i="5"/>
  <c r="I277" i="5" s="1"/>
  <c r="Q277" i="5"/>
  <c r="R277" i="5" s="1"/>
  <c r="S277" i="5"/>
  <c r="W277" i="5"/>
  <c r="X277" i="5" s="1"/>
  <c r="B278" i="5"/>
  <c r="C278" i="5"/>
  <c r="I278" i="5"/>
  <c r="J278" i="5" s="1"/>
  <c r="K278" i="5" s="1"/>
  <c r="Q278" i="5"/>
  <c r="R278" i="5" s="1"/>
  <c r="S278" i="5"/>
  <c r="W278" i="5"/>
  <c r="X278" i="5" s="1"/>
  <c r="B279" i="5"/>
  <c r="C279" i="5"/>
  <c r="I279" i="5" s="1"/>
  <c r="J279" i="5" s="1"/>
  <c r="K279" i="5" s="1"/>
  <c r="Q279" i="5"/>
  <c r="R279" i="5"/>
  <c r="S279" i="5"/>
  <c r="W279" i="5"/>
  <c r="X279" i="5" s="1"/>
  <c r="B280" i="5"/>
  <c r="C280" i="5"/>
  <c r="I280" i="5" s="1"/>
  <c r="Q280" i="5"/>
  <c r="R280" i="5" s="1"/>
  <c r="S280" i="5"/>
  <c r="W280" i="5"/>
  <c r="X280" i="5" s="1"/>
  <c r="B281" i="5"/>
  <c r="C281" i="5"/>
  <c r="I281" i="5" s="1"/>
  <c r="L281" i="5" s="1"/>
  <c r="Q281" i="5"/>
  <c r="R281" i="5"/>
  <c r="S281" i="5"/>
  <c r="W281" i="5"/>
  <c r="X281" i="5" s="1"/>
  <c r="B282" i="5"/>
  <c r="C282" i="5"/>
  <c r="I282" i="5" s="1"/>
  <c r="J282" i="5" s="1"/>
  <c r="K282" i="5" s="1"/>
  <c r="Q282" i="5"/>
  <c r="R282" i="5" s="1"/>
  <c r="S282" i="5"/>
  <c r="W282" i="5"/>
  <c r="X282" i="5" s="1"/>
  <c r="B283" i="5"/>
  <c r="C283" i="5"/>
  <c r="I283" i="5" s="1"/>
  <c r="Q283" i="5"/>
  <c r="R283" i="5" s="1"/>
  <c r="S283" i="5"/>
  <c r="W283" i="5"/>
  <c r="X283" i="5" s="1"/>
  <c r="B284" i="5"/>
  <c r="C284" i="5"/>
  <c r="I284" i="5" s="1"/>
  <c r="J284" i="5" s="1"/>
  <c r="K284" i="5" s="1"/>
  <c r="Q284" i="5"/>
  <c r="R284" i="5" s="1"/>
  <c r="S284" i="5"/>
  <c r="W284" i="5"/>
  <c r="X284" i="5" s="1"/>
  <c r="B285" i="5"/>
  <c r="C285" i="5"/>
  <c r="I285" i="5" s="1"/>
  <c r="Q285" i="5"/>
  <c r="R285" i="5" s="1"/>
  <c r="S285" i="5"/>
  <c r="W285" i="5"/>
  <c r="X285" i="5"/>
  <c r="B286" i="5"/>
  <c r="C286" i="5"/>
  <c r="I286" i="5" s="1"/>
  <c r="J286" i="5" s="1"/>
  <c r="K286" i="5" s="1"/>
  <c r="Q286" i="5"/>
  <c r="R286" i="5" s="1"/>
  <c r="S286" i="5"/>
  <c r="W286" i="5"/>
  <c r="X286" i="5" s="1"/>
  <c r="B287" i="5"/>
  <c r="C287" i="5"/>
  <c r="I287" i="5" s="1"/>
  <c r="L287" i="5" s="1"/>
  <c r="Q287" i="5"/>
  <c r="R287" i="5" s="1"/>
  <c r="S287" i="5"/>
  <c r="W287" i="5"/>
  <c r="X287" i="5" s="1"/>
  <c r="B288" i="5"/>
  <c r="C288" i="5"/>
  <c r="I288" i="5" s="1"/>
  <c r="Q288" i="5"/>
  <c r="R288" i="5" s="1"/>
  <c r="S288" i="5"/>
  <c r="W288" i="5"/>
  <c r="X288" i="5" s="1"/>
  <c r="B289" i="5"/>
  <c r="C289" i="5"/>
  <c r="I289" i="5" s="1"/>
  <c r="Q289" i="5"/>
  <c r="R289" i="5" s="1"/>
  <c r="S289" i="5"/>
  <c r="W289" i="5"/>
  <c r="X289" i="5" s="1"/>
  <c r="B290" i="5"/>
  <c r="C290" i="5"/>
  <c r="I290" i="5" s="1"/>
  <c r="L290" i="5" s="1"/>
  <c r="Q290" i="5"/>
  <c r="R290" i="5" s="1"/>
  <c r="S290" i="5"/>
  <c r="W290" i="5"/>
  <c r="X290" i="5" s="1"/>
  <c r="B291" i="5"/>
  <c r="C291" i="5"/>
  <c r="I291" i="5" s="1"/>
  <c r="J291" i="5" s="1"/>
  <c r="K291" i="5" s="1"/>
  <c r="Q291" i="5"/>
  <c r="R291" i="5" s="1"/>
  <c r="S291" i="5"/>
  <c r="W291" i="5"/>
  <c r="X291" i="5" s="1"/>
  <c r="B292" i="5"/>
  <c r="C292" i="5"/>
  <c r="I292" i="5" s="1"/>
  <c r="Q292" i="5"/>
  <c r="R292" i="5" s="1"/>
  <c r="S292" i="5"/>
  <c r="W292" i="5"/>
  <c r="X292" i="5" s="1"/>
  <c r="B293" i="5"/>
  <c r="C293" i="5"/>
  <c r="I293" i="5" s="1"/>
  <c r="Q293" i="5"/>
  <c r="R293" i="5" s="1"/>
  <c r="S293" i="5"/>
  <c r="W293" i="5"/>
  <c r="X293" i="5" s="1"/>
  <c r="B294" i="5"/>
  <c r="C294" i="5"/>
  <c r="I294" i="5" s="1"/>
  <c r="L294" i="5" s="1"/>
  <c r="Q294" i="5"/>
  <c r="R294" i="5" s="1"/>
  <c r="S294" i="5"/>
  <c r="W294" i="5"/>
  <c r="X294" i="5"/>
  <c r="B295" i="5"/>
  <c r="C295" i="5"/>
  <c r="I295" i="5" s="1"/>
  <c r="J295" i="5" s="1"/>
  <c r="K295" i="5" s="1"/>
  <c r="Q295" i="5"/>
  <c r="R295" i="5" s="1"/>
  <c r="S295" i="5"/>
  <c r="W295" i="5"/>
  <c r="X295" i="5"/>
  <c r="B296" i="5"/>
  <c r="C296" i="5"/>
  <c r="I296" i="5" s="1"/>
  <c r="L296" i="5" s="1"/>
  <c r="Q296" i="5"/>
  <c r="R296" i="5" s="1"/>
  <c r="S296" i="5"/>
  <c r="W296" i="5"/>
  <c r="X296" i="5" s="1"/>
  <c r="B297" i="5"/>
  <c r="C297" i="5"/>
  <c r="I297" i="5" s="1"/>
  <c r="J297" i="5" s="1"/>
  <c r="K297" i="5" s="1"/>
  <c r="Q297" i="5"/>
  <c r="R297" i="5" s="1"/>
  <c r="S297" i="5"/>
  <c r="W297" i="5"/>
  <c r="X297" i="5" s="1"/>
  <c r="B298" i="5"/>
  <c r="C298" i="5"/>
  <c r="I298" i="5" s="1"/>
  <c r="Q298" i="5"/>
  <c r="R298" i="5" s="1"/>
  <c r="S298" i="5"/>
  <c r="W298" i="5"/>
  <c r="X298" i="5" s="1"/>
  <c r="B299" i="5"/>
  <c r="C299" i="5"/>
  <c r="I299" i="5"/>
  <c r="Q299" i="5"/>
  <c r="R299" i="5" s="1"/>
  <c r="S299" i="5"/>
  <c r="W299" i="5"/>
  <c r="X299" i="5" s="1"/>
  <c r="B300" i="5"/>
  <c r="C300" i="5"/>
  <c r="I300" i="5" s="1"/>
  <c r="L300" i="5" s="1"/>
  <c r="Q300" i="5"/>
  <c r="R300" i="5" s="1"/>
  <c r="S300" i="5"/>
  <c r="W300" i="5"/>
  <c r="X300" i="5" s="1"/>
  <c r="B301" i="5"/>
  <c r="C301" i="5"/>
  <c r="I301" i="5" s="1"/>
  <c r="J301" i="5" s="1"/>
  <c r="K301" i="5" s="1"/>
  <c r="Q301" i="5"/>
  <c r="R301" i="5" s="1"/>
  <c r="S301" i="5"/>
  <c r="W301" i="5"/>
  <c r="X301" i="5" s="1"/>
  <c r="B302" i="5"/>
  <c r="C302" i="5"/>
  <c r="I302" i="5" s="1"/>
  <c r="L302" i="5" s="1"/>
  <c r="Q302" i="5"/>
  <c r="R302" i="5" s="1"/>
  <c r="S302" i="5"/>
  <c r="W302" i="5"/>
  <c r="X302" i="5" s="1"/>
  <c r="B303" i="5"/>
  <c r="C303" i="5"/>
  <c r="I303" i="5" s="1"/>
  <c r="Q303" i="5"/>
  <c r="R303" i="5" s="1"/>
  <c r="S303" i="5"/>
  <c r="W303" i="5"/>
  <c r="X303" i="5" s="1"/>
  <c r="B304" i="5"/>
  <c r="C304" i="5"/>
  <c r="I304" i="5" s="1"/>
  <c r="Q304" i="5"/>
  <c r="R304" i="5" s="1"/>
  <c r="S304" i="5"/>
  <c r="W304" i="5"/>
  <c r="X304" i="5" s="1"/>
  <c r="B305" i="5"/>
  <c r="C305" i="5"/>
  <c r="I305" i="5" s="1"/>
  <c r="Q305" i="5"/>
  <c r="R305" i="5" s="1"/>
  <c r="S305" i="5"/>
  <c r="W305" i="5"/>
  <c r="X305" i="5" s="1"/>
  <c r="B306" i="5"/>
  <c r="C306" i="5"/>
  <c r="I306" i="5" s="1"/>
  <c r="L306" i="5" s="1"/>
  <c r="Q306" i="5"/>
  <c r="R306" i="5" s="1"/>
  <c r="S306" i="5"/>
  <c r="W306" i="5"/>
  <c r="X306" i="5"/>
  <c r="B307" i="5"/>
  <c r="C307" i="5"/>
  <c r="I307" i="5" s="1"/>
  <c r="L307" i="5" s="1"/>
  <c r="Q307" i="5"/>
  <c r="R307" i="5" s="1"/>
  <c r="S307" i="5"/>
  <c r="W307" i="5"/>
  <c r="X307" i="5"/>
  <c r="B308" i="5"/>
  <c r="C308" i="5"/>
  <c r="I308" i="5" s="1"/>
  <c r="L308" i="5" s="1"/>
  <c r="Q308" i="5"/>
  <c r="R308" i="5" s="1"/>
  <c r="S308" i="5"/>
  <c r="W308" i="5"/>
  <c r="X308" i="5" s="1"/>
  <c r="B309" i="5"/>
  <c r="C309" i="5"/>
  <c r="I309" i="5" s="1"/>
  <c r="J309" i="5" s="1"/>
  <c r="K309" i="5" s="1"/>
  <c r="Q309" i="5"/>
  <c r="R309" i="5" s="1"/>
  <c r="S309" i="5"/>
  <c r="W309" i="5"/>
  <c r="X309" i="5"/>
  <c r="B310" i="5"/>
  <c r="C310" i="5"/>
  <c r="I310" i="5" s="1"/>
  <c r="Q310" i="5"/>
  <c r="R310" i="5" s="1"/>
  <c r="S310" i="5"/>
  <c r="W310" i="5"/>
  <c r="X310" i="5" s="1"/>
  <c r="B311" i="5"/>
  <c r="C311" i="5"/>
  <c r="I311" i="5" s="1"/>
  <c r="Q311" i="5"/>
  <c r="R311" i="5" s="1"/>
  <c r="S311" i="5"/>
  <c r="W311" i="5"/>
  <c r="X311" i="5"/>
  <c r="B312" i="5"/>
  <c r="C312" i="5"/>
  <c r="I312" i="5" s="1"/>
  <c r="Q312" i="5"/>
  <c r="R312" i="5"/>
  <c r="S312" i="5"/>
  <c r="W312" i="5"/>
  <c r="X312" i="5" s="1"/>
  <c r="B313" i="5"/>
  <c r="C313" i="5"/>
  <c r="I313" i="5" s="1"/>
  <c r="Q313" i="5"/>
  <c r="R313" i="5"/>
  <c r="S313" i="5"/>
  <c r="W313" i="5"/>
  <c r="X313" i="5" s="1"/>
  <c r="B314" i="5"/>
  <c r="C314" i="5"/>
  <c r="I314" i="5" s="1"/>
  <c r="L314" i="5" s="1"/>
  <c r="Q314" i="5"/>
  <c r="R314" i="5"/>
  <c r="S314" i="5"/>
  <c r="W314" i="5"/>
  <c r="X314" i="5" s="1"/>
  <c r="B315" i="5"/>
  <c r="C315" i="5"/>
  <c r="I315" i="5" s="1"/>
  <c r="Q315" i="5"/>
  <c r="R315" i="5" s="1"/>
  <c r="S315" i="5"/>
  <c r="W315" i="5"/>
  <c r="X315" i="5" s="1"/>
  <c r="B316" i="5"/>
  <c r="C316" i="5"/>
  <c r="I316" i="5" s="1"/>
  <c r="Q316" i="5"/>
  <c r="R316" i="5" s="1"/>
  <c r="S316" i="5"/>
  <c r="W316" i="5"/>
  <c r="X316" i="5" s="1"/>
  <c r="B317" i="5"/>
  <c r="C317" i="5"/>
  <c r="I317" i="5"/>
  <c r="Q317" i="5"/>
  <c r="R317" i="5" s="1"/>
  <c r="S317" i="5"/>
  <c r="W317" i="5"/>
  <c r="X317" i="5" s="1"/>
  <c r="B318" i="5"/>
  <c r="C318" i="5"/>
  <c r="I318" i="5" s="1"/>
  <c r="Q318" i="5"/>
  <c r="R318" i="5" s="1"/>
  <c r="S318" i="5"/>
  <c r="W318" i="5"/>
  <c r="X318" i="5" s="1"/>
  <c r="B319" i="5"/>
  <c r="C319" i="5"/>
  <c r="I319" i="5" s="1"/>
  <c r="Q319" i="5"/>
  <c r="R319" i="5" s="1"/>
  <c r="S319" i="5"/>
  <c r="W319" i="5"/>
  <c r="X319" i="5" s="1"/>
  <c r="B320" i="5"/>
  <c r="C320" i="5"/>
  <c r="I320" i="5" s="1"/>
  <c r="Q320" i="5"/>
  <c r="R320" i="5"/>
  <c r="S320" i="5"/>
  <c r="W320" i="5"/>
  <c r="X320" i="5" s="1"/>
  <c r="B321" i="5"/>
  <c r="C321" i="5"/>
  <c r="I321" i="5" s="1"/>
  <c r="Q321" i="5"/>
  <c r="R321" i="5" s="1"/>
  <c r="S321" i="5"/>
  <c r="W321" i="5"/>
  <c r="X321" i="5" s="1"/>
  <c r="B322" i="5"/>
  <c r="C322" i="5"/>
  <c r="I322" i="5" s="1"/>
  <c r="Q322" i="5"/>
  <c r="R322" i="5" s="1"/>
  <c r="S322" i="5"/>
  <c r="W322" i="5"/>
  <c r="X322" i="5" s="1"/>
  <c r="B323" i="5"/>
  <c r="C323" i="5"/>
  <c r="I323" i="5" s="1"/>
  <c r="J323" i="5" s="1"/>
  <c r="K323" i="5" s="1"/>
  <c r="Q323" i="5"/>
  <c r="R323" i="5" s="1"/>
  <c r="S323" i="5"/>
  <c r="W323" i="5"/>
  <c r="X323" i="5" s="1"/>
  <c r="B324" i="5"/>
  <c r="C324" i="5"/>
  <c r="I324" i="5" s="1"/>
  <c r="Q324" i="5"/>
  <c r="R324" i="5" s="1"/>
  <c r="S324" i="5"/>
  <c r="W324" i="5"/>
  <c r="X324" i="5" s="1"/>
  <c r="B325" i="5"/>
  <c r="C325" i="5"/>
  <c r="I325" i="5" s="1"/>
  <c r="Q325" i="5"/>
  <c r="R325" i="5" s="1"/>
  <c r="S325" i="5"/>
  <c r="W325" i="5"/>
  <c r="X325" i="5" s="1"/>
  <c r="B326" i="5"/>
  <c r="C326" i="5"/>
  <c r="I326" i="5" s="1"/>
  <c r="Q326" i="5"/>
  <c r="R326" i="5" s="1"/>
  <c r="S326" i="5"/>
  <c r="W326" i="5"/>
  <c r="X326" i="5" s="1"/>
  <c r="B327" i="5"/>
  <c r="C327" i="5"/>
  <c r="I327" i="5" s="1"/>
  <c r="Q327" i="5"/>
  <c r="R327" i="5" s="1"/>
  <c r="S327" i="5"/>
  <c r="W327" i="5"/>
  <c r="X327" i="5" s="1"/>
  <c r="B328" i="5"/>
  <c r="C328" i="5"/>
  <c r="I328" i="5" s="1"/>
  <c r="Q328" i="5"/>
  <c r="R328" i="5" s="1"/>
  <c r="S328" i="5"/>
  <c r="W328" i="5"/>
  <c r="X328" i="5" s="1"/>
  <c r="B329" i="5"/>
  <c r="C329" i="5"/>
  <c r="I329" i="5" s="1"/>
  <c r="J329" i="5" s="1"/>
  <c r="K329" i="5" s="1"/>
  <c r="Q329" i="5"/>
  <c r="R329" i="5" s="1"/>
  <c r="S329" i="5"/>
  <c r="W329" i="5"/>
  <c r="X329" i="5" s="1"/>
  <c r="B330" i="5"/>
  <c r="C330" i="5"/>
  <c r="I330" i="5" s="1"/>
  <c r="Q330" i="5"/>
  <c r="R330" i="5"/>
  <c r="S330" i="5"/>
  <c r="W330" i="5"/>
  <c r="X330" i="5" s="1"/>
  <c r="B331" i="5"/>
  <c r="C331" i="5"/>
  <c r="I331" i="5" s="1"/>
  <c r="J331" i="5" s="1"/>
  <c r="K331" i="5" s="1"/>
  <c r="Q331" i="5"/>
  <c r="R331" i="5" s="1"/>
  <c r="S331" i="5"/>
  <c r="W331" i="5"/>
  <c r="X331" i="5" s="1"/>
  <c r="B332" i="5"/>
  <c r="C332" i="5"/>
  <c r="I332" i="5" s="1"/>
  <c r="Q332" i="5"/>
  <c r="R332" i="5" s="1"/>
  <c r="S332" i="5"/>
  <c r="W332" i="5"/>
  <c r="X332" i="5" s="1"/>
  <c r="B333" i="5"/>
  <c r="C333" i="5"/>
  <c r="I333" i="5" s="1"/>
  <c r="Q333" i="5"/>
  <c r="R333" i="5" s="1"/>
  <c r="S333" i="5"/>
  <c r="W333" i="5"/>
  <c r="X333" i="5" s="1"/>
  <c r="B334" i="5"/>
  <c r="C334" i="5"/>
  <c r="I334" i="5" s="1"/>
  <c r="Q334" i="5"/>
  <c r="R334" i="5"/>
  <c r="S334" i="5"/>
  <c r="W334" i="5"/>
  <c r="X334" i="5" s="1"/>
  <c r="B335" i="5"/>
  <c r="C335" i="5"/>
  <c r="I335" i="5" s="1"/>
  <c r="J335" i="5" s="1"/>
  <c r="K335" i="5" s="1"/>
  <c r="Q335" i="5"/>
  <c r="R335" i="5" s="1"/>
  <c r="S335" i="5"/>
  <c r="W335" i="5"/>
  <c r="X335" i="5" s="1"/>
  <c r="B336" i="5"/>
  <c r="C336" i="5"/>
  <c r="I336" i="5" s="1"/>
  <c r="Q336" i="5"/>
  <c r="R336" i="5"/>
  <c r="S336" i="5"/>
  <c r="W336" i="5"/>
  <c r="X336" i="5" s="1"/>
  <c r="B337" i="5"/>
  <c r="C337" i="5"/>
  <c r="I337" i="5" s="1"/>
  <c r="Q337" i="5"/>
  <c r="R337" i="5" s="1"/>
  <c r="S337" i="5"/>
  <c r="W337" i="5"/>
  <c r="X337" i="5" s="1"/>
  <c r="B338" i="5"/>
  <c r="C338" i="5"/>
  <c r="I338" i="5" s="1"/>
  <c r="Q338" i="5"/>
  <c r="R338" i="5" s="1"/>
  <c r="S338" i="5"/>
  <c r="W338" i="5"/>
  <c r="X338" i="5" s="1"/>
  <c r="B339" i="5"/>
  <c r="C339" i="5"/>
  <c r="I339" i="5" s="1"/>
  <c r="Q339" i="5"/>
  <c r="R339" i="5" s="1"/>
  <c r="S339" i="5"/>
  <c r="W339" i="5"/>
  <c r="X339" i="5" s="1"/>
  <c r="B340" i="5"/>
  <c r="C340" i="5"/>
  <c r="I340" i="5" s="1"/>
  <c r="Q340" i="5"/>
  <c r="R340" i="5"/>
  <c r="S340" i="5"/>
  <c r="W340" i="5"/>
  <c r="X340" i="5" s="1"/>
  <c r="B341" i="5"/>
  <c r="C341" i="5"/>
  <c r="I341" i="5" s="1"/>
  <c r="J341" i="5" s="1"/>
  <c r="K341" i="5" s="1"/>
  <c r="Q341" i="5"/>
  <c r="R341" i="5" s="1"/>
  <c r="S341" i="5"/>
  <c r="W341" i="5"/>
  <c r="X341" i="5" s="1"/>
  <c r="B342" i="5"/>
  <c r="C342" i="5"/>
  <c r="I342" i="5" s="1"/>
  <c r="Q342" i="5"/>
  <c r="R342" i="5" s="1"/>
  <c r="S342" i="5"/>
  <c r="W342" i="5"/>
  <c r="X342" i="5" s="1"/>
  <c r="B343" i="5"/>
  <c r="C343" i="5"/>
  <c r="I343" i="5" s="1"/>
  <c r="J343" i="5" s="1"/>
  <c r="K343" i="5" s="1"/>
  <c r="Q343" i="5"/>
  <c r="R343" i="5" s="1"/>
  <c r="S343" i="5"/>
  <c r="W343" i="5"/>
  <c r="X343" i="5" s="1"/>
  <c r="B344" i="5"/>
  <c r="C344" i="5"/>
  <c r="I344" i="5" s="1"/>
  <c r="Q344" i="5"/>
  <c r="R344" i="5" s="1"/>
  <c r="S344" i="5"/>
  <c r="W344" i="5"/>
  <c r="X344" i="5" s="1"/>
  <c r="B345" i="5"/>
  <c r="C345" i="5"/>
  <c r="I345" i="5" s="1"/>
  <c r="J345" i="5" s="1"/>
  <c r="K345" i="5" s="1"/>
  <c r="Q345" i="5"/>
  <c r="R345" i="5" s="1"/>
  <c r="S345" i="5"/>
  <c r="W345" i="5"/>
  <c r="X345" i="5" s="1"/>
  <c r="B346" i="5"/>
  <c r="C346" i="5"/>
  <c r="I346" i="5" s="1"/>
  <c r="J346" i="5" s="1"/>
  <c r="K346" i="5" s="1"/>
  <c r="Q346" i="5"/>
  <c r="R346" i="5" s="1"/>
  <c r="S346" i="5"/>
  <c r="W346" i="5"/>
  <c r="X346" i="5" s="1"/>
  <c r="B347" i="5"/>
  <c r="C347" i="5"/>
  <c r="I347" i="5" s="1"/>
  <c r="J347" i="5" s="1"/>
  <c r="K347" i="5" s="1"/>
  <c r="Q347" i="5"/>
  <c r="R347" i="5" s="1"/>
  <c r="S347" i="5"/>
  <c r="W347" i="5"/>
  <c r="X347" i="5" s="1"/>
  <c r="B348" i="5"/>
  <c r="C348" i="5"/>
  <c r="I348" i="5" s="1"/>
  <c r="Q348" i="5"/>
  <c r="R348" i="5" s="1"/>
  <c r="S348" i="5"/>
  <c r="W348" i="5"/>
  <c r="X348" i="5" s="1"/>
  <c r="B349" i="5"/>
  <c r="C349" i="5"/>
  <c r="I349" i="5"/>
  <c r="J349" i="5" s="1"/>
  <c r="K349" i="5" s="1"/>
  <c r="Q349" i="5"/>
  <c r="R349" i="5"/>
  <c r="S349" i="5"/>
  <c r="W349" i="5"/>
  <c r="X349" i="5" s="1"/>
  <c r="B350" i="5"/>
  <c r="C350" i="5"/>
  <c r="I350" i="5" s="1"/>
  <c r="Q350" i="5"/>
  <c r="R350" i="5" s="1"/>
  <c r="S350" i="5"/>
  <c r="W350" i="5"/>
  <c r="X350" i="5" s="1"/>
  <c r="B351" i="5"/>
  <c r="C351" i="5"/>
  <c r="I351" i="5" s="1"/>
  <c r="J351" i="5" s="1"/>
  <c r="K351" i="5" s="1"/>
  <c r="Q351" i="5"/>
  <c r="R351" i="5" s="1"/>
  <c r="S351" i="5"/>
  <c r="W351" i="5"/>
  <c r="X351" i="5" s="1"/>
  <c r="B352" i="5"/>
  <c r="C352" i="5"/>
  <c r="I352" i="5"/>
  <c r="J352" i="5" s="1"/>
  <c r="K352" i="5" s="1"/>
  <c r="Q352" i="5"/>
  <c r="R352" i="5" s="1"/>
  <c r="S352" i="5"/>
  <c r="W352" i="5"/>
  <c r="X352" i="5" s="1"/>
  <c r="B353" i="5"/>
  <c r="C353" i="5"/>
  <c r="I353" i="5" s="1"/>
  <c r="Q353" i="5"/>
  <c r="R353" i="5" s="1"/>
  <c r="S353" i="5"/>
  <c r="W353" i="5"/>
  <c r="X353" i="5" s="1"/>
  <c r="B354" i="5"/>
  <c r="C354" i="5"/>
  <c r="I354" i="5"/>
  <c r="J354" i="5" s="1"/>
  <c r="K354" i="5" s="1"/>
  <c r="Q354" i="5"/>
  <c r="R354" i="5" s="1"/>
  <c r="S354" i="5"/>
  <c r="W354" i="5"/>
  <c r="X354" i="5" s="1"/>
  <c r="B355" i="5"/>
  <c r="C355" i="5"/>
  <c r="I355" i="5" s="1"/>
  <c r="Q355" i="5"/>
  <c r="R355" i="5" s="1"/>
  <c r="S355" i="5"/>
  <c r="W355" i="5"/>
  <c r="X355" i="5" s="1"/>
  <c r="B356" i="5"/>
  <c r="C356" i="5"/>
  <c r="I356" i="5" s="1"/>
  <c r="J356" i="5" s="1"/>
  <c r="K356" i="5" s="1"/>
  <c r="Q356" i="5"/>
  <c r="R356" i="5" s="1"/>
  <c r="S356" i="5"/>
  <c r="W356" i="5"/>
  <c r="X356" i="5" s="1"/>
  <c r="B357" i="5"/>
  <c r="C357" i="5"/>
  <c r="I357" i="5" s="1"/>
  <c r="J357" i="5" s="1"/>
  <c r="K357" i="5" s="1"/>
  <c r="Q357" i="5"/>
  <c r="R357" i="5" s="1"/>
  <c r="S357" i="5"/>
  <c r="W357" i="5"/>
  <c r="X357" i="5" s="1"/>
  <c r="B358" i="5"/>
  <c r="C358" i="5"/>
  <c r="I358" i="5" s="1"/>
  <c r="Q358" i="5"/>
  <c r="R358" i="5" s="1"/>
  <c r="S358" i="5"/>
  <c r="W358" i="5"/>
  <c r="X358" i="5" s="1"/>
  <c r="B359" i="5"/>
  <c r="C359" i="5"/>
  <c r="I359" i="5" s="1"/>
  <c r="J359" i="5" s="1"/>
  <c r="K359" i="5" s="1"/>
  <c r="Q359" i="5"/>
  <c r="R359" i="5"/>
  <c r="S359" i="5"/>
  <c r="W359" i="5"/>
  <c r="X359" i="5" s="1"/>
  <c r="B360" i="5"/>
  <c r="C360" i="5"/>
  <c r="I360" i="5"/>
  <c r="Q360" i="5"/>
  <c r="R360" i="5" s="1"/>
  <c r="S360" i="5"/>
  <c r="W360" i="5"/>
  <c r="X360" i="5" s="1"/>
  <c r="B361" i="5"/>
  <c r="C361" i="5"/>
  <c r="I361" i="5" s="1"/>
  <c r="J361" i="5" s="1"/>
  <c r="K361" i="5" s="1"/>
  <c r="Q361" i="5"/>
  <c r="R361" i="5" s="1"/>
  <c r="S361" i="5"/>
  <c r="W361" i="5"/>
  <c r="X361" i="5" s="1"/>
  <c r="B362" i="5"/>
  <c r="C362" i="5"/>
  <c r="I362" i="5" s="1"/>
  <c r="J362" i="5" s="1"/>
  <c r="K362" i="5" s="1"/>
  <c r="S362" i="5"/>
  <c r="W362" i="5"/>
  <c r="X362" i="5" s="1"/>
  <c r="B363" i="5"/>
  <c r="C363" i="5"/>
  <c r="I363" i="5" s="1"/>
  <c r="Q363" i="5"/>
  <c r="R363" i="5" s="1"/>
  <c r="S363" i="5"/>
  <c r="W363" i="5"/>
  <c r="X363" i="5" s="1"/>
  <c r="B364" i="5"/>
  <c r="C364" i="5"/>
  <c r="I364" i="5" s="1"/>
  <c r="J364" i="5" s="1"/>
  <c r="K364" i="5" s="1"/>
  <c r="Q364" i="5"/>
  <c r="R364" i="5" s="1"/>
  <c r="S364" i="5"/>
  <c r="W364" i="5"/>
  <c r="X364" i="5" s="1"/>
  <c r="B365" i="5"/>
  <c r="C365" i="5"/>
  <c r="I365" i="5" s="1"/>
  <c r="Q365" i="5"/>
  <c r="R365" i="5" s="1"/>
  <c r="S365" i="5"/>
  <c r="W365" i="5"/>
  <c r="X365" i="5" s="1"/>
  <c r="B366" i="5"/>
  <c r="C366" i="5"/>
  <c r="I366" i="5" s="1"/>
  <c r="J366" i="5" s="1"/>
  <c r="K366" i="5" s="1"/>
  <c r="Q366" i="5"/>
  <c r="R366" i="5" s="1"/>
  <c r="S366" i="5"/>
  <c r="W366" i="5"/>
  <c r="X366" i="5" s="1"/>
  <c r="B367" i="5"/>
  <c r="C367" i="5"/>
  <c r="I367" i="5" s="1"/>
  <c r="Q367" i="5"/>
  <c r="R367" i="5" s="1"/>
  <c r="S367" i="5"/>
  <c r="W367" i="5"/>
  <c r="X367" i="5"/>
  <c r="B368" i="5"/>
  <c r="C368" i="5"/>
  <c r="I368" i="5" s="1"/>
  <c r="Q368" i="5"/>
  <c r="R368" i="5" s="1"/>
  <c r="S368" i="5"/>
  <c r="W368" i="5"/>
  <c r="X368" i="5" s="1"/>
  <c r="B369" i="5"/>
  <c r="C369" i="5"/>
  <c r="I369" i="5" s="1"/>
  <c r="Q369" i="5"/>
  <c r="R369" i="5" s="1"/>
  <c r="S369" i="5"/>
  <c r="W369" i="5"/>
  <c r="X369" i="5" s="1"/>
  <c r="B370" i="5"/>
  <c r="C370" i="5"/>
  <c r="I370" i="5"/>
  <c r="J370" i="5" s="1"/>
  <c r="K370" i="5" s="1"/>
  <c r="Q370" i="5"/>
  <c r="R370" i="5" s="1"/>
  <c r="S370" i="5"/>
  <c r="W370" i="5"/>
  <c r="X370" i="5" s="1"/>
  <c r="B371" i="5"/>
  <c r="C371" i="5"/>
  <c r="I371" i="5" s="1"/>
  <c r="J371" i="5" s="1"/>
  <c r="K371" i="5" s="1"/>
  <c r="Q371" i="5"/>
  <c r="R371" i="5" s="1"/>
  <c r="S371" i="5"/>
  <c r="W371" i="5"/>
  <c r="X371" i="5" s="1"/>
  <c r="B372" i="5"/>
  <c r="C372" i="5"/>
  <c r="I372" i="5" s="1"/>
  <c r="Q372" i="5"/>
  <c r="R372" i="5" s="1"/>
  <c r="S372" i="5"/>
  <c r="W372" i="5"/>
  <c r="X372" i="5" s="1"/>
  <c r="B373" i="5"/>
  <c r="C373" i="5"/>
  <c r="I373" i="5" s="1"/>
  <c r="Q373" i="5"/>
  <c r="R373" i="5" s="1"/>
  <c r="S373" i="5"/>
  <c r="W373" i="5"/>
  <c r="X373" i="5" s="1"/>
  <c r="B374" i="5"/>
  <c r="C374" i="5"/>
  <c r="I374" i="5" s="1"/>
  <c r="Q374" i="5"/>
  <c r="R374" i="5" s="1"/>
  <c r="S374" i="5"/>
  <c r="W374" i="5"/>
  <c r="X374" i="5" s="1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L5" i="5"/>
  <c r="E3" i="5"/>
  <c r="I3" i="5"/>
  <c r="I4" i="5" s="1"/>
  <c r="E4" i="5"/>
  <c r="C10" i="5"/>
  <c r="I10" i="5" s="1"/>
  <c r="J10" i="5" s="1"/>
  <c r="K10" i="5" s="1"/>
  <c r="Q10" i="5"/>
  <c r="R10" i="5" s="1"/>
  <c r="S10" i="5"/>
  <c r="W10" i="5"/>
  <c r="X10" i="5" s="1"/>
  <c r="C11" i="5"/>
  <c r="I11" i="5" s="1"/>
  <c r="J11" i="5" s="1"/>
  <c r="K11" i="5" s="1"/>
  <c r="Q11" i="5"/>
  <c r="R11" i="5" s="1"/>
  <c r="S11" i="5"/>
  <c r="W11" i="5"/>
  <c r="X11" i="5" s="1"/>
  <c r="C12" i="5"/>
  <c r="I12" i="5" s="1"/>
  <c r="L12" i="5" s="1"/>
  <c r="Q12" i="5"/>
  <c r="R12" i="5" s="1"/>
  <c r="S12" i="5"/>
  <c r="W12" i="5"/>
  <c r="X12" i="5" s="1"/>
  <c r="C13" i="5"/>
  <c r="I13" i="5" s="1"/>
  <c r="J13" i="5" s="1"/>
  <c r="K13" i="5" s="1"/>
  <c r="Q13" i="5"/>
  <c r="R13" i="5" s="1"/>
  <c r="S13" i="5"/>
  <c r="W13" i="5"/>
  <c r="X13" i="5" s="1"/>
  <c r="C14" i="5"/>
  <c r="I14" i="5" s="1"/>
  <c r="L14" i="5" s="1"/>
  <c r="Q14" i="5"/>
  <c r="R14" i="5" s="1"/>
  <c r="S14" i="5"/>
  <c r="W14" i="5"/>
  <c r="X14" i="5" s="1"/>
  <c r="C15" i="5"/>
  <c r="I15" i="5" s="1"/>
  <c r="L15" i="5" s="1"/>
  <c r="Q15" i="5"/>
  <c r="R15" i="5" s="1"/>
  <c r="S15" i="5"/>
  <c r="W15" i="5"/>
  <c r="X15" i="5" s="1"/>
  <c r="C16" i="5"/>
  <c r="I16" i="5" s="1"/>
  <c r="J16" i="5" s="1"/>
  <c r="K16" i="5" s="1"/>
  <c r="Q16" i="5"/>
  <c r="R16" i="5" s="1"/>
  <c r="S16" i="5"/>
  <c r="W16" i="5"/>
  <c r="X16" i="5" s="1"/>
  <c r="C17" i="5"/>
  <c r="I17" i="5" s="1"/>
  <c r="L17" i="5" s="1"/>
  <c r="Q17" i="5"/>
  <c r="R17" i="5" s="1"/>
  <c r="S17" i="5"/>
  <c r="W17" i="5"/>
  <c r="X17" i="5" s="1"/>
  <c r="C18" i="5"/>
  <c r="I18" i="5" s="1"/>
  <c r="L18" i="5" s="1"/>
  <c r="Q18" i="5"/>
  <c r="R18" i="5" s="1"/>
  <c r="S18" i="5"/>
  <c r="W18" i="5"/>
  <c r="X18" i="5" s="1"/>
  <c r="C19" i="5"/>
  <c r="I19" i="5" s="1"/>
  <c r="J19" i="5" s="1"/>
  <c r="K19" i="5" s="1"/>
  <c r="Q19" i="5"/>
  <c r="R19" i="5" s="1"/>
  <c r="S19" i="5"/>
  <c r="W19" i="5"/>
  <c r="X19" i="5" s="1"/>
  <c r="C20" i="5"/>
  <c r="I20" i="5" s="1"/>
  <c r="J20" i="5" s="1"/>
  <c r="K20" i="5" s="1"/>
  <c r="Q20" i="5"/>
  <c r="R20" i="5" s="1"/>
  <c r="S20" i="5"/>
  <c r="W20" i="5"/>
  <c r="X20" i="5" s="1"/>
  <c r="C21" i="5"/>
  <c r="I21" i="5" s="1"/>
  <c r="J21" i="5" s="1"/>
  <c r="K21" i="5" s="1"/>
  <c r="M21" i="5" s="1"/>
  <c r="Q21" i="5"/>
  <c r="R21" i="5" s="1"/>
  <c r="S21" i="5"/>
  <c r="W21" i="5"/>
  <c r="X21" i="5" s="1"/>
  <c r="C22" i="5"/>
  <c r="I22" i="5" s="1"/>
  <c r="J22" i="5" s="1"/>
  <c r="K22" i="5" s="1"/>
  <c r="M22" i="5" s="1"/>
  <c r="N22" i="5" s="1"/>
  <c r="Q22" i="5"/>
  <c r="R22" i="5" s="1"/>
  <c r="S22" i="5"/>
  <c r="W22" i="5"/>
  <c r="X22" i="5" s="1"/>
  <c r="C23" i="5"/>
  <c r="I23" i="5" s="1"/>
  <c r="Q23" i="5"/>
  <c r="R23" i="5" s="1"/>
  <c r="S23" i="5"/>
  <c r="W23" i="5"/>
  <c r="X23" i="5" s="1"/>
  <c r="C24" i="5"/>
  <c r="I24" i="5" s="1"/>
  <c r="J24" i="5" s="1"/>
  <c r="K24" i="5" s="1"/>
  <c r="Q24" i="5"/>
  <c r="R24" i="5" s="1"/>
  <c r="S24" i="5"/>
  <c r="W24" i="5"/>
  <c r="X24" i="5" s="1"/>
  <c r="C25" i="5"/>
  <c r="I25" i="5" s="1"/>
  <c r="J25" i="5" s="1"/>
  <c r="K25" i="5" s="1"/>
  <c r="Q25" i="5"/>
  <c r="R25" i="5" s="1"/>
  <c r="S25" i="5"/>
  <c r="W25" i="5"/>
  <c r="X25" i="5" s="1"/>
  <c r="C26" i="5"/>
  <c r="I26" i="5" s="1"/>
  <c r="L26" i="5" s="1"/>
  <c r="Q26" i="5"/>
  <c r="R26" i="5" s="1"/>
  <c r="S26" i="5"/>
  <c r="W26" i="5"/>
  <c r="X26" i="5" s="1"/>
  <c r="C27" i="5"/>
  <c r="I27" i="5" s="1"/>
  <c r="L27" i="5" s="1"/>
  <c r="Q27" i="5"/>
  <c r="R27" i="5" s="1"/>
  <c r="S27" i="5"/>
  <c r="W27" i="5"/>
  <c r="X27" i="5" s="1"/>
  <c r="C28" i="5"/>
  <c r="I28" i="5" s="1"/>
  <c r="L28" i="5" s="1"/>
  <c r="Q28" i="5"/>
  <c r="R28" i="5" s="1"/>
  <c r="S28" i="5"/>
  <c r="W28" i="5"/>
  <c r="X28" i="5" s="1"/>
  <c r="C29" i="5"/>
  <c r="I29" i="5" s="1"/>
  <c r="J29" i="5" s="1"/>
  <c r="K29" i="5" s="1"/>
  <c r="M29" i="5" s="1"/>
  <c r="N29" i="5" s="1"/>
  <c r="Q29" i="5"/>
  <c r="R29" i="5" s="1"/>
  <c r="S29" i="5"/>
  <c r="W29" i="5"/>
  <c r="X29" i="5" s="1"/>
  <c r="C30" i="5"/>
  <c r="I30" i="5" s="1"/>
  <c r="L30" i="5" s="1"/>
  <c r="Q30" i="5"/>
  <c r="R30" i="5" s="1"/>
  <c r="S30" i="5"/>
  <c r="W30" i="5"/>
  <c r="X30" i="5" s="1"/>
  <c r="C31" i="5"/>
  <c r="I31" i="5" s="1"/>
  <c r="J31" i="5" s="1"/>
  <c r="K31" i="5" s="1"/>
  <c r="M31" i="5" s="1"/>
  <c r="N31" i="5" s="1"/>
  <c r="Q31" i="5"/>
  <c r="R31" i="5" s="1"/>
  <c r="S31" i="5"/>
  <c r="W31" i="5"/>
  <c r="X31" i="5" s="1"/>
  <c r="C32" i="5"/>
  <c r="I32" i="5" s="1"/>
  <c r="Q32" i="5"/>
  <c r="R32" i="5" s="1"/>
  <c r="S32" i="5"/>
  <c r="W32" i="5"/>
  <c r="X32" i="5" s="1"/>
  <c r="C33" i="5"/>
  <c r="I33" i="5" s="1"/>
  <c r="L33" i="5" s="1"/>
  <c r="Q33" i="5"/>
  <c r="R33" i="5" s="1"/>
  <c r="S33" i="5"/>
  <c r="W33" i="5"/>
  <c r="X33" i="5" s="1"/>
  <c r="C34" i="5"/>
  <c r="I34" i="5" s="1"/>
  <c r="J34" i="5" s="1"/>
  <c r="K34" i="5" s="1"/>
  <c r="M34" i="5" s="1"/>
  <c r="N34" i="5" s="1"/>
  <c r="Q34" i="5"/>
  <c r="R34" i="5" s="1"/>
  <c r="S34" i="5"/>
  <c r="W34" i="5"/>
  <c r="X34" i="5" s="1"/>
  <c r="C35" i="5"/>
  <c r="I35" i="5" s="1"/>
  <c r="J35" i="5" s="1"/>
  <c r="K35" i="5" s="1"/>
  <c r="Q35" i="5"/>
  <c r="R35" i="5" s="1"/>
  <c r="S35" i="5"/>
  <c r="W35" i="5"/>
  <c r="X35" i="5" s="1"/>
  <c r="C36" i="5"/>
  <c r="I36" i="5" s="1"/>
  <c r="J36" i="5" s="1"/>
  <c r="K36" i="5" s="1"/>
  <c r="Q36" i="5"/>
  <c r="R36" i="5" s="1"/>
  <c r="S36" i="5"/>
  <c r="W36" i="5"/>
  <c r="X36" i="5" s="1"/>
  <c r="C37" i="5"/>
  <c r="I37" i="5" s="1"/>
  <c r="L37" i="5" s="1"/>
  <c r="Q37" i="5"/>
  <c r="R37" i="5" s="1"/>
  <c r="S37" i="5"/>
  <c r="W37" i="5"/>
  <c r="X37" i="5" s="1"/>
  <c r="C38" i="5"/>
  <c r="I38" i="5" s="1"/>
  <c r="J38" i="5" s="1"/>
  <c r="K38" i="5" s="1"/>
  <c r="Q38" i="5"/>
  <c r="R38" i="5" s="1"/>
  <c r="S38" i="5"/>
  <c r="W38" i="5"/>
  <c r="X38" i="5" s="1"/>
  <c r="C39" i="5"/>
  <c r="I39" i="5" s="1"/>
  <c r="J39" i="5" s="1"/>
  <c r="K39" i="5" s="1"/>
  <c r="Q39" i="5"/>
  <c r="R39" i="5" s="1"/>
  <c r="S39" i="5"/>
  <c r="W39" i="5"/>
  <c r="X39" i="5" s="1"/>
  <c r="I40" i="5"/>
  <c r="L40" i="5" s="1"/>
  <c r="Q40" i="5"/>
  <c r="R40" i="5" s="1"/>
  <c r="S40" i="5"/>
  <c r="W40" i="5"/>
  <c r="X40" i="5" s="1"/>
  <c r="L29" i="5"/>
  <c r="J17" i="5"/>
  <c r="K17" i="5" s="1"/>
  <c r="M17" i="5" s="1"/>
  <c r="N17" i="5" s="1"/>
  <c r="L32" i="5"/>
  <c r="J32" i="5"/>
  <c r="K32" i="5" s="1"/>
  <c r="M32" i="5" s="1"/>
  <c r="Z313" i="5" l="1"/>
  <c r="Z19" i="5"/>
  <c r="L35" i="5"/>
  <c r="L297" i="5"/>
  <c r="L53" i="5"/>
  <c r="J26" i="5"/>
  <c r="K26" i="5" s="1"/>
  <c r="M26" i="5" s="1"/>
  <c r="L38" i="5"/>
  <c r="L80" i="5"/>
  <c r="L276" i="5"/>
  <c r="L166" i="5"/>
  <c r="O166" i="5" s="1"/>
  <c r="L151" i="5"/>
  <c r="L148" i="5"/>
  <c r="Z299" i="5"/>
  <c r="Z280" i="5"/>
  <c r="Z212" i="5"/>
  <c r="Z39" i="5"/>
  <c r="M362" i="5"/>
  <c r="N362" i="5" s="1"/>
  <c r="J33" i="5"/>
  <c r="K33" i="5" s="1"/>
  <c r="M33" i="5" s="1"/>
  <c r="N33" i="5" s="1"/>
  <c r="T33" i="5" s="1"/>
  <c r="Z40" i="5"/>
  <c r="L331" i="5"/>
  <c r="L160" i="5"/>
  <c r="L157" i="5"/>
  <c r="O157" i="5" s="1"/>
  <c r="Z58" i="5"/>
  <c r="C4" i="12"/>
  <c r="C26" i="12" s="1"/>
  <c r="C276" i="12"/>
  <c r="C176" i="12"/>
  <c r="C197" i="12"/>
  <c r="C453" i="12"/>
  <c r="C158" i="12"/>
  <c r="C414" i="12"/>
  <c r="C265" i="12"/>
  <c r="C255" i="12"/>
  <c r="C511" i="12"/>
  <c r="Z69" i="5"/>
  <c r="Z293" i="5"/>
  <c r="Z52" i="5"/>
  <c r="Z350" i="5"/>
  <c r="Z31" i="5"/>
  <c r="Z221" i="5"/>
  <c r="Z195" i="5"/>
  <c r="Z109" i="5"/>
  <c r="Z70" i="5"/>
  <c r="Z51" i="5"/>
  <c r="Z49" i="5"/>
  <c r="Z45" i="5"/>
  <c r="Z295" i="5"/>
  <c r="Z117" i="5"/>
  <c r="Z111" i="5"/>
  <c r="Z63" i="5"/>
  <c r="Z36" i="5"/>
  <c r="Z206" i="5"/>
  <c r="Z103" i="5"/>
  <c r="Z97" i="5"/>
  <c r="Z173" i="5"/>
  <c r="Z105" i="5"/>
  <c r="Z84" i="5"/>
  <c r="Z74" i="5"/>
  <c r="Z64" i="5"/>
  <c r="Z292" i="5"/>
  <c r="Z227" i="5"/>
  <c r="Z203" i="5"/>
  <c r="Z242" i="5"/>
  <c r="Z374" i="5"/>
  <c r="Z330" i="5"/>
  <c r="Z279" i="5"/>
  <c r="Z125" i="5"/>
  <c r="Z115" i="5"/>
  <c r="Z67" i="5"/>
  <c r="Z301" i="5"/>
  <c r="Z171" i="5"/>
  <c r="Z328" i="5"/>
  <c r="Z326" i="5"/>
  <c r="Z324" i="5"/>
  <c r="Z311" i="5"/>
  <c r="Z284" i="5"/>
  <c r="Z283" i="5"/>
  <c r="Z354" i="5"/>
  <c r="Z248" i="5"/>
  <c r="Z305" i="5"/>
  <c r="Z189" i="5"/>
  <c r="Z342" i="5"/>
  <c r="Z322" i="5"/>
  <c r="Z320" i="5"/>
  <c r="Z275" i="5"/>
  <c r="Z230" i="5"/>
  <c r="Z218" i="5"/>
  <c r="Z209" i="5"/>
  <c r="Z179" i="5"/>
  <c r="Z165" i="5"/>
  <c r="Z123" i="5"/>
  <c r="Z113" i="5"/>
  <c r="Z100" i="5"/>
  <c r="Z94" i="5"/>
  <c r="Z93" i="5"/>
  <c r="Z81" i="5"/>
  <c r="Z332" i="5"/>
  <c r="Z236" i="5"/>
  <c r="Z338" i="5"/>
  <c r="Z336" i="5"/>
  <c r="Z334" i="5"/>
  <c r="Z318" i="5"/>
  <c r="Z245" i="5"/>
  <c r="Z200" i="5"/>
  <c r="Z183" i="5"/>
  <c r="Z76" i="5"/>
  <c r="J325" i="5"/>
  <c r="K325" i="5" s="1"/>
  <c r="M325" i="5" s="1"/>
  <c r="N325" i="5" s="1"/>
  <c r="L325" i="5"/>
  <c r="J339" i="5"/>
  <c r="K339" i="5" s="1"/>
  <c r="M339" i="5" s="1"/>
  <c r="N339" i="5" s="1"/>
  <c r="L339" i="5"/>
  <c r="J337" i="5"/>
  <c r="K337" i="5" s="1"/>
  <c r="M337" i="5" s="1"/>
  <c r="N337" i="5" s="1"/>
  <c r="L337" i="5"/>
  <c r="J355" i="5"/>
  <c r="K355" i="5" s="1"/>
  <c r="L355" i="5"/>
  <c r="T362" i="5"/>
  <c r="L137" i="5"/>
  <c r="J137" i="5"/>
  <c r="K137" i="5" s="1"/>
  <c r="M137" i="5" s="1"/>
  <c r="J319" i="5"/>
  <c r="K319" i="5" s="1"/>
  <c r="L319" i="5"/>
  <c r="J83" i="5"/>
  <c r="K83" i="5" s="1"/>
  <c r="L83" i="5"/>
  <c r="L21" i="5"/>
  <c r="O21" i="5" s="1"/>
  <c r="J275" i="5"/>
  <c r="K275" i="5" s="1"/>
  <c r="L275" i="5"/>
  <c r="J263" i="5"/>
  <c r="K263" i="5" s="1"/>
  <c r="L263" i="5"/>
  <c r="J73" i="5"/>
  <c r="K73" i="5" s="1"/>
  <c r="M73" i="5" s="1"/>
  <c r="L73" i="5"/>
  <c r="J333" i="5"/>
  <c r="K333" i="5" s="1"/>
  <c r="M333" i="5" s="1"/>
  <c r="N333" i="5" s="1"/>
  <c r="L333" i="5"/>
  <c r="O333" i="5" s="1"/>
  <c r="J321" i="5"/>
  <c r="K321" i="5" s="1"/>
  <c r="L321" i="5"/>
  <c r="J283" i="5"/>
  <c r="K283" i="5" s="1"/>
  <c r="M283" i="5" s="1"/>
  <c r="L283" i="5"/>
  <c r="L345" i="5"/>
  <c r="J142" i="5"/>
  <c r="K142" i="5" s="1"/>
  <c r="L142" i="5"/>
  <c r="J15" i="5"/>
  <c r="K15" i="5" s="1"/>
  <c r="M15" i="5" s="1"/>
  <c r="J27" i="5"/>
  <c r="K27" i="5" s="1"/>
  <c r="M27" i="5" s="1"/>
  <c r="L11" i="5"/>
  <c r="J327" i="5"/>
  <c r="K327" i="5" s="1"/>
  <c r="L327" i="5"/>
  <c r="J280" i="5"/>
  <c r="K280" i="5" s="1"/>
  <c r="M280" i="5" s="1"/>
  <c r="L280" i="5"/>
  <c r="J272" i="5"/>
  <c r="K272" i="5" s="1"/>
  <c r="M272" i="5" s="1"/>
  <c r="L272" i="5"/>
  <c r="J66" i="5"/>
  <c r="K66" i="5" s="1"/>
  <c r="M66" i="5" s="1"/>
  <c r="L66" i="5"/>
  <c r="L24" i="5"/>
  <c r="L13" i="5"/>
  <c r="J18" i="5"/>
  <c r="K18" i="5" s="1"/>
  <c r="M18" i="5" s="1"/>
  <c r="L343" i="5"/>
  <c r="L289" i="5"/>
  <c r="J289" i="5"/>
  <c r="K289" i="5" s="1"/>
  <c r="J48" i="5"/>
  <c r="K48" i="5" s="1"/>
  <c r="L48" i="5"/>
  <c r="L64" i="5"/>
  <c r="L46" i="5"/>
  <c r="L197" i="5"/>
  <c r="L139" i="5"/>
  <c r="L77" i="5"/>
  <c r="L68" i="5"/>
  <c r="L50" i="5"/>
  <c r="J273" i="5"/>
  <c r="K273" i="5" s="1"/>
  <c r="L163" i="5"/>
  <c r="L154" i="5"/>
  <c r="J369" i="5"/>
  <c r="K369" i="5" s="1"/>
  <c r="M369" i="5" s="1"/>
  <c r="N369" i="5" s="1"/>
  <c r="L369" i="5"/>
  <c r="J303" i="5"/>
  <c r="K303" i="5" s="1"/>
  <c r="M303" i="5" s="1"/>
  <c r="N303" i="5" s="1"/>
  <c r="T303" i="5" s="1"/>
  <c r="L303" i="5"/>
  <c r="J313" i="5"/>
  <c r="K313" i="5" s="1"/>
  <c r="M313" i="5" s="1"/>
  <c r="L313" i="5"/>
  <c r="L312" i="5"/>
  <c r="J312" i="5"/>
  <c r="K312" i="5" s="1"/>
  <c r="M312" i="5" s="1"/>
  <c r="N312" i="5" s="1"/>
  <c r="T312" i="5" s="1"/>
  <c r="L288" i="5"/>
  <c r="J288" i="5"/>
  <c r="K288" i="5" s="1"/>
  <c r="J358" i="5"/>
  <c r="K358" i="5" s="1"/>
  <c r="M358" i="5" s="1"/>
  <c r="L358" i="5"/>
  <c r="J350" i="5"/>
  <c r="K350" i="5" s="1"/>
  <c r="M350" i="5" s="1"/>
  <c r="L350" i="5"/>
  <c r="J374" i="5"/>
  <c r="K374" i="5" s="1"/>
  <c r="L374" i="5"/>
  <c r="L367" i="5"/>
  <c r="J367" i="5"/>
  <c r="K367" i="5" s="1"/>
  <c r="J363" i="5"/>
  <c r="K363" i="5" s="1"/>
  <c r="M363" i="5" s="1"/>
  <c r="N363" i="5" s="1"/>
  <c r="L363" i="5"/>
  <c r="L318" i="5"/>
  <c r="J318" i="5"/>
  <c r="K318" i="5" s="1"/>
  <c r="M318" i="5" s="1"/>
  <c r="N318" i="5" s="1"/>
  <c r="J315" i="5"/>
  <c r="K315" i="5" s="1"/>
  <c r="M315" i="5" s="1"/>
  <c r="L315" i="5"/>
  <c r="Z289" i="5"/>
  <c r="T29" i="5"/>
  <c r="J265" i="5"/>
  <c r="K265" i="5" s="1"/>
  <c r="M265" i="5" s="1"/>
  <c r="N265" i="5" s="1"/>
  <c r="T265" i="5" s="1"/>
  <c r="L265" i="5"/>
  <c r="J257" i="5"/>
  <c r="K257" i="5" s="1"/>
  <c r="M257" i="5" s="1"/>
  <c r="L257" i="5"/>
  <c r="J78" i="5"/>
  <c r="K78" i="5" s="1"/>
  <c r="M78" i="5" s="1"/>
  <c r="N78" i="5" s="1"/>
  <c r="L78" i="5"/>
  <c r="J65" i="5"/>
  <c r="K65" i="5" s="1"/>
  <c r="M65" i="5" s="1"/>
  <c r="L65" i="5"/>
  <c r="J60" i="5"/>
  <c r="K60" i="5" s="1"/>
  <c r="M60" i="5" s="1"/>
  <c r="L60" i="5"/>
  <c r="J47" i="5"/>
  <c r="K47" i="5" s="1"/>
  <c r="M47" i="5" s="1"/>
  <c r="L47" i="5"/>
  <c r="J42" i="5"/>
  <c r="K42" i="5" s="1"/>
  <c r="M42" i="5" s="1"/>
  <c r="L42" i="5"/>
  <c r="M35" i="5"/>
  <c r="N35" i="5" s="1"/>
  <c r="T35" i="5" s="1"/>
  <c r="O17" i="5"/>
  <c r="P17" i="5" s="1"/>
  <c r="U17" i="5" s="1"/>
  <c r="M38" i="5"/>
  <c r="N38" i="5" s="1"/>
  <c r="T38" i="5" s="1"/>
  <c r="L31" i="5"/>
  <c r="O31" i="5" s="1"/>
  <c r="P31" i="5" s="1"/>
  <c r="U31" i="5" s="1"/>
  <c r="M20" i="5"/>
  <c r="N20" i="5" s="1"/>
  <c r="T20" i="5" s="1"/>
  <c r="M10" i="5"/>
  <c r="N10" i="5" s="1"/>
  <c r="L362" i="5"/>
  <c r="L357" i="5"/>
  <c r="L346" i="5"/>
  <c r="J306" i="5"/>
  <c r="K306" i="5" s="1"/>
  <c r="J300" i="5"/>
  <c r="K300" i="5" s="1"/>
  <c r="M300" i="5" s="1"/>
  <c r="N300" i="5" s="1"/>
  <c r="T300" i="5" s="1"/>
  <c r="Z298" i="5"/>
  <c r="J294" i="5"/>
  <c r="K294" i="5" s="1"/>
  <c r="M294" i="5" s="1"/>
  <c r="L291" i="5"/>
  <c r="J287" i="5"/>
  <c r="K287" i="5" s="1"/>
  <c r="M287" i="5" s="1"/>
  <c r="T17" i="5"/>
  <c r="Z27" i="5"/>
  <c r="Z25" i="5"/>
  <c r="Z12" i="5"/>
  <c r="Z362" i="5"/>
  <c r="Z317" i="5"/>
  <c r="Z287" i="5"/>
  <c r="J255" i="5"/>
  <c r="K255" i="5" s="1"/>
  <c r="M255" i="5" s="1"/>
  <c r="L255" i="5"/>
  <c r="J175" i="5"/>
  <c r="K175" i="5" s="1"/>
  <c r="M175" i="5" s="1"/>
  <c r="N175" i="5" s="1"/>
  <c r="L175" i="5"/>
  <c r="J169" i="5"/>
  <c r="K169" i="5" s="1"/>
  <c r="M169" i="5" s="1"/>
  <c r="L169" i="5"/>
  <c r="L370" i="5"/>
  <c r="J307" i="5"/>
  <c r="K307" i="5" s="1"/>
  <c r="M307" i="5" s="1"/>
  <c r="L301" i="5"/>
  <c r="Z296" i="5"/>
  <c r="J269" i="5"/>
  <c r="K269" i="5" s="1"/>
  <c r="M269" i="5" s="1"/>
  <c r="L269" i="5"/>
  <c r="J261" i="5"/>
  <c r="K261" i="5" s="1"/>
  <c r="M261" i="5" s="1"/>
  <c r="L261" i="5"/>
  <c r="Z15" i="5"/>
  <c r="Z29" i="5"/>
  <c r="Z28" i="5"/>
  <c r="Z26" i="5"/>
  <c r="Z23" i="5"/>
  <c r="Z22" i="5"/>
  <c r="Z20" i="5"/>
  <c r="Z17" i="5"/>
  <c r="L351" i="5"/>
  <c r="L341" i="5"/>
  <c r="L335" i="5"/>
  <c r="L329" i="5"/>
  <c r="L323" i="5"/>
  <c r="O323" i="5" s="1"/>
  <c r="Z316" i="5"/>
  <c r="Z307" i="5"/>
  <c r="L295" i="5"/>
  <c r="L285" i="5"/>
  <c r="J285" i="5"/>
  <c r="K285" i="5" s="1"/>
  <c r="M285" i="5" s="1"/>
  <c r="L284" i="5"/>
  <c r="L279" i="5"/>
  <c r="Z276" i="5"/>
  <c r="Z271" i="5"/>
  <c r="J251" i="5"/>
  <c r="K251" i="5" s="1"/>
  <c r="M251" i="5" s="1"/>
  <c r="L251" i="5"/>
  <c r="L190" i="5"/>
  <c r="J190" i="5"/>
  <c r="K190" i="5" s="1"/>
  <c r="M190" i="5" s="1"/>
  <c r="N190" i="5" s="1"/>
  <c r="T190" i="5" s="1"/>
  <c r="Z10" i="5"/>
  <c r="O29" i="5"/>
  <c r="P29" i="5" s="1"/>
  <c r="U29" i="5" s="1"/>
  <c r="Z38" i="5"/>
  <c r="Z32" i="5"/>
  <c r="M19" i="5"/>
  <c r="N19" i="5" s="1"/>
  <c r="M16" i="5"/>
  <c r="N16" i="5" s="1"/>
  <c r="T16" i="5" s="1"/>
  <c r="Z14" i="5"/>
  <c r="Z13" i="5"/>
  <c r="Z310" i="5"/>
  <c r="L309" i="5"/>
  <c r="O309" i="5" s="1"/>
  <c r="L267" i="5"/>
  <c r="L259" i="5"/>
  <c r="Z304" i="5"/>
  <c r="Z224" i="5"/>
  <c r="J181" i="5"/>
  <c r="K181" i="5" s="1"/>
  <c r="L181" i="5"/>
  <c r="J178" i="5"/>
  <c r="K178" i="5" s="1"/>
  <c r="M178" i="5" s="1"/>
  <c r="L172" i="5"/>
  <c r="J172" i="5"/>
  <c r="K172" i="5" s="1"/>
  <c r="M172" i="5" s="1"/>
  <c r="N172" i="5" s="1"/>
  <c r="T172" i="5" s="1"/>
  <c r="L133" i="5"/>
  <c r="Z72" i="5"/>
  <c r="Z55" i="5"/>
  <c r="Z159" i="5"/>
  <c r="J62" i="5"/>
  <c r="K62" i="5" s="1"/>
  <c r="M62" i="5" s="1"/>
  <c r="L62" i="5"/>
  <c r="J44" i="5"/>
  <c r="K44" i="5" s="1"/>
  <c r="M44" i="5" s="1"/>
  <c r="L44" i="5"/>
  <c r="L253" i="5"/>
  <c r="Z197" i="5"/>
  <c r="J127" i="5"/>
  <c r="K127" i="5" s="1"/>
  <c r="M127" i="5" s="1"/>
  <c r="L127" i="5"/>
  <c r="J70" i="5"/>
  <c r="K70" i="5" s="1"/>
  <c r="M70" i="5" s="1"/>
  <c r="L70" i="5"/>
  <c r="J52" i="5"/>
  <c r="K52" i="5" s="1"/>
  <c r="M52" i="5" s="1"/>
  <c r="N52" i="5" s="1"/>
  <c r="T52" i="5" s="1"/>
  <c r="L52" i="5"/>
  <c r="O52" i="5" s="1"/>
  <c r="Z239" i="5"/>
  <c r="Z233" i="5"/>
  <c r="Z215" i="5"/>
  <c r="L196" i="5"/>
  <c r="J196" i="5"/>
  <c r="K196" i="5" s="1"/>
  <c r="M196" i="5" s="1"/>
  <c r="Z191" i="5"/>
  <c r="Z177" i="5"/>
  <c r="Z153" i="5"/>
  <c r="Z119" i="5"/>
  <c r="J85" i="5"/>
  <c r="K85" i="5" s="1"/>
  <c r="M85" i="5" s="1"/>
  <c r="L85" i="5"/>
  <c r="J76" i="5"/>
  <c r="K76" i="5" s="1"/>
  <c r="M76" i="5" s="1"/>
  <c r="L76" i="5"/>
  <c r="J72" i="5"/>
  <c r="K72" i="5" s="1"/>
  <c r="L72" i="5"/>
  <c r="O72" i="5" s="1"/>
  <c r="J67" i="5"/>
  <c r="K67" i="5" s="1"/>
  <c r="M67" i="5" s="1"/>
  <c r="L67" i="5"/>
  <c r="J58" i="5"/>
  <c r="K58" i="5" s="1"/>
  <c r="M58" i="5" s="1"/>
  <c r="N58" i="5" s="1"/>
  <c r="T58" i="5" s="1"/>
  <c r="L58" i="5"/>
  <c r="J54" i="5"/>
  <c r="K54" i="5" s="1"/>
  <c r="M54" i="5" s="1"/>
  <c r="N54" i="5" s="1"/>
  <c r="L54" i="5"/>
  <c r="J49" i="5"/>
  <c r="K49" i="5" s="1"/>
  <c r="M49" i="5" s="1"/>
  <c r="L49" i="5"/>
  <c r="J187" i="5"/>
  <c r="K187" i="5" s="1"/>
  <c r="M187" i="5" s="1"/>
  <c r="N187" i="5" s="1"/>
  <c r="T187" i="5" s="1"/>
  <c r="L187" i="5"/>
  <c r="L184" i="5"/>
  <c r="J184" i="5"/>
  <c r="K184" i="5" s="1"/>
  <c r="M184" i="5" s="1"/>
  <c r="J145" i="5"/>
  <c r="K145" i="5" s="1"/>
  <c r="M145" i="5" s="1"/>
  <c r="L145" i="5"/>
  <c r="J81" i="5"/>
  <c r="K81" i="5" s="1"/>
  <c r="M81" i="5" s="1"/>
  <c r="L81" i="5"/>
  <c r="J74" i="5"/>
  <c r="K74" i="5" s="1"/>
  <c r="M74" i="5" s="1"/>
  <c r="N74" i="5" s="1"/>
  <c r="L74" i="5"/>
  <c r="J56" i="5"/>
  <c r="K56" i="5" s="1"/>
  <c r="M56" i="5" s="1"/>
  <c r="L56" i="5"/>
  <c r="Z176" i="5"/>
  <c r="L126" i="5"/>
  <c r="J87" i="5"/>
  <c r="K87" i="5" s="1"/>
  <c r="M87" i="5" s="1"/>
  <c r="Z186" i="5"/>
  <c r="L185" i="5"/>
  <c r="Z170" i="5"/>
  <c r="Z98" i="5"/>
  <c r="Z95" i="5"/>
  <c r="J93" i="5"/>
  <c r="K93" i="5" s="1"/>
  <c r="M93" i="5" s="1"/>
  <c r="N93" i="5" s="1"/>
  <c r="T93" i="5" s="1"/>
  <c r="J84" i="5"/>
  <c r="K84" i="5" s="1"/>
  <c r="M84" i="5" s="1"/>
  <c r="Z185" i="5"/>
  <c r="Z135" i="5"/>
  <c r="Z61" i="5"/>
  <c r="Z57" i="5"/>
  <c r="Z43" i="5"/>
  <c r="Z134" i="5"/>
  <c r="Z124" i="5"/>
  <c r="Z120" i="5"/>
  <c r="Z104" i="5"/>
  <c r="Z198" i="5"/>
  <c r="Z126" i="5"/>
  <c r="Z118" i="5"/>
  <c r="Z116" i="5"/>
  <c r="Z114" i="5"/>
  <c r="Z112" i="5"/>
  <c r="Z110" i="5"/>
  <c r="Z90" i="5"/>
  <c r="L41" i="5"/>
  <c r="Z21" i="5"/>
  <c r="J40" i="5"/>
  <c r="K40" i="5" s="1"/>
  <c r="M40" i="5" s="1"/>
  <c r="N40" i="5" s="1"/>
  <c r="T40" i="5" s="1"/>
  <c r="J37" i="5"/>
  <c r="K37" i="5" s="1"/>
  <c r="J12" i="5"/>
  <c r="K12" i="5" s="1"/>
  <c r="M12" i="5" s="1"/>
  <c r="N12" i="5" s="1"/>
  <c r="L19" i="5"/>
  <c r="J30" i="5"/>
  <c r="K30" i="5" s="1"/>
  <c r="M30" i="5" s="1"/>
  <c r="N30" i="5" s="1"/>
  <c r="T30" i="5" s="1"/>
  <c r="L39" i="5"/>
  <c r="Z24" i="5"/>
  <c r="M11" i="5"/>
  <c r="N11" i="5" s="1"/>
  <c r="T11" i="5" s="1"/>
  <c r="Z11" i="5"/>
  <c r="L34" i="5"/>
  <c r="O34" i="5" s="1"/>
  <c r="P34" i="5" s="1"/>
  <c r="U34" i="5" s="1"/>
  <c r="Z37" i="5"/>
  <c r="Z33" i="5"/>
  <c r="M36" i="5"/>
  <c r="N36" i="5" s="1"/>
  <c r="M41" i="5"/>
  <c r="N41" i="5" s="1"/>
  <c r="T41" i="5" s="1"/>
  <c r="M43" i="5"/>
  <c r="M53" i="5"/>
  <c r="M55" i="5"/>
  <c r="M59" i="5"/>
  <c r="M61" i="5"/>
  <c r="M71" i="5"/>
  <c r="M46" i="5"/>
  <c r="N46" i="5" s="1"/>
  <c r="M50" i="5"/>
  <c r="N50" i="5" s="1"/>
  <c r="M48" i="5"/>
  <c r="M64" i="5"/>
  <c r="N64" i="5" s="1"/>
  <c r="T64" i="5" s="1"/>
  <c r="M68" i="5"/>
  <c r="N68" i="5" s="1"/>
  <c r="M72" i="5"/>
  <c r="N72" i="5" s="1"/>
  <c r="M77" i="5"/>
  <c r="N77" i="5" s="1"/>
  <c r="T77" i="5" s="1"/>
  <c r="M83" i="5"/>
  <c r="M94" i="5"/>
  <c r="N94" i="5" s="1"/>
  <c r="T94" i="5" s="1"/>
  <c r="M125" i="5"/>
  <c r="N125" i="5" s="1"/>
  <c r="T125" i="5" s="1"/>
  <c r="M133" i="5"/>
  <c r="N133" i="5" s="1"/>
  <c r="M135" i="5"/>
  <c r="N135" i="5" s="1"/>
  <c r="T135" i="5" s="1"/>
  <c r="M80" i="5"/>
  <c r="M136" i="5"/>
  <c r="N136" i="5" s="1"/>
  <c r="T136" i="5" s="1"/>
  <c r="M142" i="5"/>
  <c r="N142" i="5" s="1"/>
  <c r="T142" i="5" s="1"/>
  <c r="M148" i="5"/>
  <c r="N148" i="5" s="1"/>
  <c r="M154" i="5"/>
  <c r="N154" i="5" s="1"/>
  <c r="T154" i="5" s="1"/>
  <c r="M160" i="5"/>
  <c r="M166" i="5"/>
  <c r="N166" i="5" s="1"/>
  <c r="M126" i="5"/>
  <c r="N126" i="5" s="1"/>
  <c r="M139" i="5"/>
  <c r="M151" i="5"/>
  <c r="N151" i="5" s="1"/>
  <c r="M157" i="5"/>
  <c r="N157" i="5" s="1"/>
  <c r="T157" i="5" s="1"/>
  <c r="M163" i="5"/>
  <c r="N163" i="5" s="1"/>
  <c r="T163" i="5" s="1"/>
  <c r="M181" i="5"/>
  <c r="N181" i="5" s="1"/>
  <c r="T181" i="5" s="1"/>
  <c r="M198" i="5"/>
  <c r="N198" i="5" s="1"/>
  <c r="T198" i="5" s="1"/>
  <c r="M203" i="5"/>
  <c r="N203" i="5" s="1"/>
  <c r="T203" i="5" s="1"/>
  <c r="M209" i="5"/>
  <c r="N209" i="5" s="1"/>
  <c r="M215" i="5"/>
  <c r="N215" i="5" s="1"/>
  <c r="M221" i="5"/>
  <c r="N221" i="5" s="1"/>
  <c r="T221" i="5" s="1"/>
  <c r="M227" i="5"/>
  <c r="N227" i="5" s="1"/>
  <c r="M233" i="5"/>
  <c r="N233" i="5" s="1"/>
  <c r="T233" i="5" s="1"/>
  <c r="M239" i="5"/>
  <c r="N239" i="5" s="1"/>
  <c r="T239" i="5" s="1"/>
  <c r="M245" i="5"/>
  <c r="N245" i="5" s="1"/>
  <c r="M185" i="5"/>
  <c r="N185" i="5" s="1"/>
  <c r="T185" i="5" s="1"/>
  <c r="M197" i="5"/>
  <c r="M200" i="5"/>
  <c r="N200" i="5" s="1"/>
  <c r="M206" i="5"/>
  <c r="N206" i="5" s="1"/>
  <c r="M212" i="5"/>
  <c r="N212" i="5" s="1"/>
  <c r="M218" i="5"/>
  <c r="N218" i="5" s="1"/>
  <c r="T218" i="5" s="1"/>
  <c r="M224" i="5"/>
  <c r="N224" i="5" s="1"/>
  <c r="M230" i="5"/>
  <c r="N230" i="5" s="1"/>
  <c r="T230" i="5" s="1"/>
  <c r="M236" i="5"/>
  <c r="N236" i="5" s="1"/>
  <c r="T236" i="5" s="1"/>
  <c r="M242" i="5"/>
  <c r="N242" i="5" s="1"/>
  <c r="M248" i="5"/>
  <c r="N248" i="5" s="1"/>
  <c r="M253" i="5"/>
  <c r="N253" i="5" s="1"/>
  <c r="T253" i="5" s="1"/>
  <c r="M259" i="5"/>
  <c r="N259" i="5" s="1"/>
  <c r="M263" i="5"/>
  <c r="N263" i="5" s="1"/>
  <c r="M267" i="5"/>
  <c r="N267" i="5" s="1"/>
  <c r="T267" i="5" s="1"/>
  <c r="M271" i="5"/>
  <c r="M273" i="5"/>
  <c r="M275" i="5"/>
  <c r="M279" i="5"/>
  <c r="M194" i="5"/>
  <c r="N194" i="5" s="1"/>
  <c r="M291" i="5"/>
  <c r="N291" i="5" s="1"/>
  <c r="M297" i="5"/>
  <c r="N297" i="5" s="1"/>
  <c r="T297" i="5" s="1"/>
  <c r="M309" i="5"/>
  <c r="N309" i="5" s="1"/>
  <c r="M319" i="5"/>
  <c r="N319" i="5" s="1"/>
  <c r="M321" i="5"/>
  <c r="N321" i="5" s="1"/>
  <c r="T321" i="5" s="1"/>
  <c r="M323" i="5"/>
  <c r="N323" i="5" s="1"/>
  <c r="M327" i="5"/>
  <c r="N327" i="5" s="1"/>
  <c r="T327" i="5" s="1"/>
  <c r="M329" i="5"/>
  <c r="N329" i="5" s="1"/>
  <c r="T329" i="5" s="1"/>
  <c r="M331" i="5"/>
  <c r="N331" i="5" s="1"/>
  <c r="T331" i="5" s="1"/>
  <c r="M335" i="5"/>
  <c r="N335" i="5" s="1"/>
  <c r="M341" i="5"/>
  <c r="N341" i="5" s="1"/>
  <c r="T341" i="5" s="1"/>
  <c r="M343" i="5"/>
  <c r="N343" i="5" s="1"/>
  <c r="T343" i="5" s="1"/>
  <c r="M345" i="5"/>
  <c r="N345" i="5" s="1"/>
  <c r="M347" i="5"/>
  <c r="N347" i="5" s="1"/>
  <c r="M349" i="5"/>
  <c r="N349" i="5" s="1"/>
  <c r="M351" i="5"/>
  <c r="N351" i="5" s="1"/>
  <c r="M355" i="5"/>
  <c r="M357" i="5"/>
  <c r="N357" i="5" s="1"/>
  <c r="M359" i="5"/>
  <c r="N359" i="5" s="1"/>
  <c r="M361" i="5"/>
  <c r="N361" i="5" s="1"/>
  <c r="M367" i="5"/>
  <c r="M371" i="5"/>
  <c r="N371" i="5" s="1"/>
  <c r="M274" i="5"/>
  <c r="N274" i="5" s="1"/>
  <c r="T274" i="5" s="1"/>
  <c r="M278" i="5"/>
  <c r="N278" i="5" s="1"/>
  <c r="T278" i="5" s="1"/>
  <c r="M282" i="5"/>
  <c r="N282" i="5" s="1"/>
  <c r="M286" i="5"/>
  <c r="N286" i="5" s="1"/>
  <c r="M276" i="5"/>
  <c r="M284" i="5"/>
  <c r="M289" i="5"/>
  <c r="N289" i="5" s="1"/>
  <c r="M295" i="5"/>
  <c r="N295" i="5" s="1"/>
  <c r="T295" i="5" s="1"/>
  <c r="M301" i="5"/>
  <c r="N301" i="5" s="1"/>
  <c r="T301" i="5" s="1"/>
  <c r="M374" i="5"/>
  <c r="N374" i="5" s="1"/>
  <c r="T374" i="5" s="1"/>
  <c r="M346" i="5"/>
  <c r="N346" i="5" s="1"/>
  <c r="T346" i="5" s="1"/>
  <c r="M370" i="5"/>
  <c r="N370" i="5" s="1"/>
  <c r="T370" i="5" s="1"/>
  <c r="M356" i="5"/>
  <c r="N356" i="5" s="1"/>
  <c r="M188" i="5"/>
  <c r="N188" i="5" s="1"/>
  <c r="T188" i="5" s="1"/>
  <c r="M288" i="5"/>
  <c r="N288" i="5" s="1"/>
  <c r="T288" i="5" s="1"/>
  <c r="M306" i="5"/>
  <c r="N306" i="5" s="1"/>
  <c r="M354" i="5"/>
  <c r="N354" i="5" s="1"/>
  <c r="M366" i="5"/>
  <c r="N366" i="5" s="1"/>
  <c r="M352" i="5"/>
  <c r="N352" i="5" s="1"/>
  <c r="M364" i="5"/>
  <c r="N364" i="5" s="1"/>
  <c r="L16" i="5"/>
  <c r="O16" i="5" s="1"/>
  <c r="P16" i="5" s="1"/>
  <c r="U16" i="5" s="1"/>
  <c r="N21" i="5"/>
  <c r="J14" i="5"/>
  <c r="K14" i="5" s="1"/>
  <c r="M14" i="5" s="1"/>
  <c r="O30" i="5"/>
  <c r="P30" i="5" s="1"/>
  <c r="U30" i="5" s="1"/>
  <c r="Z16" i="5"/>
  <c r="L22" i="5"/>
  <c r="O22" i="5" s="1"/>
  <c r="P22" i="5" s="1"/>
  <c r="U22" i="5" s="1"/>
  <c r="M24" i="5"/>
  <c r="L20" i="5"/>
  <c r="Z35" i="5"/>
  <c r="J365" i="5"/>
  <c r="K365" i="5" s="1"/>
  <c r="M365" i="5" s="1"/>
  <c r="N365" i="5" s="1"/>
  <c r="L365" i="5"/>
  <c r="Z351" i="5"/>
  <c r="J353" i="5"/>
  <c r="K353" i="5" s="1"/>
  <c r="M353" i="5" s="1"/>
  <c r="N353" i="5" s="1"/>
  <c r="L353" i="5"/>
  <c r="Z291" i="5"/>
  <c r="J368" i="5"/>
  <c r="K368" i="5" s="1"/>
  <c r="M368" i="5" s="1"/>
  <c r="N368" i="5" s="1"/>
  <c r="L368" i="5"/>
  <c r="Z257" i="5"/>
  <c r="J372" i="5"/>
  <c r="K372" i="5" s="1"/>
  <c r="M372" i="5" s="1"/>
  <c r="N372" i="5" s="1"/>
  <c r="L372" i="5"/>
  <c r="J348" i="5"/>
  <c r="K348" i="5" s="1"/>
  <c r="M348" i="5" s="1"/>
  <c r="N348" i="5" s="1"/>
  <c r="L348" i="5"/>
  <c r="L277" i="5"/>
  <c r="J277" i="5"/>
  <c r="K277" i="5" s="1"/>
  <c r="M277" i="5" s="1"/>
  <c r="N277" i="5" s="1"/>
  <c r="J360" i="5"/>
  <c r="K360" i="5" s="1"/>
  <c r="M360" i="5" s="1"/>
  <c r="N360" i="5" s="1"/>
  <c r="L360" i="5"/>
  <c r="O346" i="5"/>
  <c r="Z309" i="5"/>
  <c r="Z277" i="5"/>
  <c r="J373" i="5"/>
  <c r="K373" i="5" s="1"/>
  <c r="M373" i="5" s="1"/>
  <c r="N373" i="5" s="1"/>
  <c r="L373" i="5"/>
  <c r="Z371" i="5"/>
  <c r="Z366" i="5"/>
  <c r="Z363" i="5"/>
  <c r="Z339" i="5"/>
  <c r="Z302" i="5"/>
  <c r="Z272" i="5"/>
  <c r="L371" i="5"/>
  <c r="Z368" i="5"/>
  <c r="Z365" i="5"/>
  <c r="L364" i="5"/>
  <c r="L359" i="5"/>
  <c r="Z356" i="5"/>
  <c r="Z353" i="5"/>
  <c r="L352" i="5"/>
  <c r="L347" i="5"/>
  <c r="J344" i="5"/>
  <c r="K344" i="5" s="1"/>
  <c r="M344" i="5" s="1"/>
  <c r="N344" i="5" s="1"/>
  <c r="L344" i="5"/>
  <c r="Z340" i="5"/>
  <c r="Z337" i="5"/>
  <c r="J336" i="5"/>
  <c r="K336" i="5" s="1"/>
  <c r="M336" i="5" s="1"/>
  <c r="N336" i="5" s="1"/>
  <c r="L336" i="5"/>
  <c r="Z333" i="5"/>
  <c r="J332" i="5"/>
  <c r="K332" i="5" s="1"/>
  <c r="M332" i="5" s="1"/>
  <c r="N332" i="5" s="1"/>
  <c r="L332" i="5"/>
  <c r="Z329" i="5"/>
  <c r="J328" i="5"/>
  <c r="K328" i="5" s="1"/>
  <c r="M328" i="5" s="1"/>
  <c r="N328" i="5" s="1"/>
  <c r="L328" i="5"/>
  <c r="Z325" i="5"/>
  <c r="J324" i="5"/>
  <c r="K324" i="5" s="1"/>
  <c r="M324" i="5" s="1"/>
  <c r="N324" i="5" s="1"/>
  <c r="L324" i="5"/>
  <c r="Z321" i="5"/>
  <c r="J320" i="5"/>
  <c r="K320" i="5" s="1"/>
  <c r="M320" i="5" s="1"/>
  <c r="N320" i="5" s="1"/>
  <c r="L320" i="5"/>
  <c r="J316" i="5"/>
  <c r="K316" i="5" s="1"/>
  <c r="M316" i="5" s="1"/>
  <c r="N316" i="5" s="1"/>
  <c r="L316" i="5"/>
  <c r="J311" i="5"/>
  <c r="K311" i="5" s="1"/>
  <c r="M311" i="5" s="1"/>
  <c r="N311" i="5" s="1"/>
  <c r="T311" i="5" s="1"/>
  <c r="L311" i="5"/>
  <c r="J298" i="5"/>
  <c r="K298" i="5" s="1"/>
  <c r="M298" i="5" s="1"/>
  <c r="N298" i="5" s="1"/>
  <c r="T298" i="5" s="1"/>
  <c r="L298" i="5"/>
  <c r="J293" i="5"/>
  <c r="K293" i="5" s="1"/>
  <c r="M293" i="5" s="1"/>
  <c r="N293" i="5" s="1"/>
  <c r="L293" i="5"/>
  <c r="J281" i="5"/>
  <c r="K281" i="5" s="1"/>
  <c r="M281" i="5" s="1"/>
  <c r="Z263" i="5"/>
  <c r="J244" i="5"/>
  <c r="K244" i="5" s="1"/>
  <c r="M244" i="5" s="1"/>
  <c r="N244" i="5" s="1"/>
  <c r="L244" i="5"/>
  <c r="J243" i="5"/>
  <c r="K243" i="5" s="1"/>
  <c r="M243" i="5" s="1"/>
  <c r="N243" i="5" s="1"/>
  <c r="L243" i="5"/>
  <c r="J235" i="5"/>
  <c r="K235" i="5" s="1"/>
  <c r="M235" i="5" s="1"/>
  <c r="N235" i="5" s="1"/>
  <c r="T235" i="5" s="1"/>
  <c r="L235" i="5"/>
  <c r="J234" i="5"/>
  <c r="K234" i="5" s="1"/>
  <c r="M234" i="5" s="1"/>
  <c r="N234" i="5" s="1"/>
  <c r="L234" i="5"/>
  <c r="J226" i="5"/>
  <c r="K226" i="5" s="1"/>
  <c r="M226" i="5" s="1"/>
  <c r="N226" i="5" s="1"/>
  <c r="L226" i="5"/>
  <c r="J225" i="5"/>
  <c r="K225" i="5" s="1"/>
  <c r="M225" i="5" s="1"/>
  <c r="N225" i="5" s="1"/>
  <c r="L225" i="5"/>
  <c r="J217" i="5"/>
  <c r="K217" i="5" s="1"/>
  <c r="M217" i="5" s="1"/>
  <c r="N217" i="5" s="1"/>
  <c r="T217" i="5" s="1"/>
  <c r="L217" i="5"/>
  <c r="J216" i="5"/>
  <c r="K216" i="5" s="1"/>
  <c r="M216" i="5" s="1"/>
  <c r="N216" i="5" s="1"/>
  <c r="T216" i="5" s="1"/>
  <c r="L216" i="5"/>
  <c r="J208" i="5"/>
  <c r="K208" i="5" s="1"/>
  <c r="M208" i="5" s="1"/>
  <c r="N208" i="5" s="1"/>
  <c r="L208" i="5"/>
  <c r="J207" i="5"/>
  <c r="K207" i="5" s="1"/>
  <c r="M207" i="5" s="1"/>
  <c r="N207" i="5" s="1"/>
  <c r="L207" i="5"/>
  <c r="J199" i="5"/>
  <c r="K199" i="5" s="1"/>
  <c r="M199" i="5" s="1"/>
  <c r="N199" i="5" s="1"/>
  <c r="L199" i="5"/>
  <c r="Z370" i="5"/>
  <c r="Z367" i="5"/>
  <c r="L366" i="5"/>
  <c r="L361" i="5"/>
  <c r="O361" i="5" s="1"/>
  <c r="Z358" i="5"/>
  <c r="Z355" i="5"/>
  <c r="L354" i="5"/>
  <c r="L349" i="5"/>
  <c r="Z346" i="5"/>
  <c r="J342" i="5"/>
  <c r="K342" i="5" s="1"/>
  <c r="M342" i="5" s="1"/>
  <c r="N342" i="5" s="1"/>
  <c r="L342" i="5"/>
  <c r="Z314" i="5"/>
  <c r="Z303" i="5"/>
  <c r="Z281" i="5"/>
  <c r="Z269" i="5"/>
  <c r="Z372" i="5"/>
  <c r="Z369" i="5"/>
  <c r="Z360" i="5"/>
  <c r="Z357" i="5"/>
  <c r="L356" i="5"/>
  <c r="Z348" i="5"/>
  <c r="Z345" i="5"/>
  <c r="J340" i="5"/>
  <c r="K340" i="5" s="1"/>
  <c r="M340" i="5" s="1"/>
  <c r="N340" i="5" s="1"/>
  <c r="L340" i="5"/>
  <c r="J310" i="5"/>
  <c r="K310" i="5" s="1"/>
  <c r="M310" i="5" s="1"/>
  <c r="N310" i="5" s="1"/>
  <c r="L310" i="5"/>
  <c r="J305" i="5"/>
  <c r="K305" i="5" s="1"/>
  <c r="M305" i="5" s="1"/>
  <c r="N305" i="5" s="1"/>
  <c r="L305" i="5"/>
  <c r="O305" i="5" s="1"/>
  <c r="O297" i="5"/>
  <c r="P297" i="5" s="1"/>
  <c r="U297" i="5" s="1"/>
  <c r="J292" i="5"/>
  <c r="K292" i="5" s="1"/>
  <c r="M292" i="5" s="1"/>
  <c r="N292" i="5" s="1"/>
  <c r="L292" i="5"/>
  <c r="J249" i="5"/>
  <c r="K249" i="5" s="1"/>
  <c r="M249" i="5" s="1"/>
  <c r="N249" i="5" s="1"/>
  <c r="L249" i="5"/>
  <c r="J241" i="5"/>
  <c r="K241" i="5" s="1"/>
  <c r="M241" i="5" s="1"/>
  <c r="N241" i="5" s="1"/>
  <c r="L241" i="5"/>
  <c r="J240" i="5"/>
  <c r="K240" i="5" s="1"/>
  <c r="M240" i="5" s="1"/>
  <c r="N240" i="5" s="1"/>
  <c r="T240" i="5" s="1"/>
  <c r="L240" i="5"/>
  <c r="J232" i="5"/>
  <c r="K232" i="5" s="1"/>
  <c r="M232" i="5" s="1"/>
  <c r="N232" i="5" s="1"/>
  <c r="T232" i="5" s="1"/>
  <c r="L232" i="5"/>
  <c r="J231" i="5"/>
  <c r="K231" i="5" s="1"/>
  <c r="M231" i="5" s="1"/>
  <c r="N231" i="5" s="1"/>
  <c r="T231" i="5" s="1"/>
  <c r="L231" i="5"/>
  <c r="J223" i="5"/>
  <c r="K223" i="5" s="1"/>
  <c r="M223" i="5" s="1"/>
  <c r="N223" i="5" s="1"/>
  <c r="L223" i="5"/>
  <c r="J222" i="5"/>
  <c r="K222" i="5" s="1"/>
  <c r="M222" i="5" s="1"/>
  <c r="N222" i="5" s="1"/>
  <c r="T222" i="5" s="1"/>
  <c r="L222" i="5"/>
  <c r="J214" i="5"/>
  <c r="K214" i="5" s="1"/>
  <c r="M214" i="5" s="1"/>
  <c r="N214" i="5" s="1"/>
  <c r="T214" i="5" s="1"/>
  <c r="L214" i="5"/>
  <c r="J213" i="5"/>
  <c r="K213" i="5" s="1"/>
  <c r="M213" i="5" s="1"/>
  <c r="N213" i="5" s="1"/>
  <c r="T213" i="5" s="1"/>
  <c r="L213" i="5"/>
  <c r="J205" i="5"/>
  <c r="K205" i="5" s="1"/>
  <c r="M205" i="5" s="1"/>
  <c r="N205" i="5" s="1"/>
  <c r="L205" i="5"/>
  <c r="J204" i="5"/>
  <c r="K204" i="5" s="1"/>
  <c r="M204" i="5" s="1"/>
  <c r="N204" i="5" s="1"/>
  <c r="L204" i="5"/>
  <c r="Z359" i="5"/>
  <c r="Z347" i="5"/>
  <c r="Z343" i="5"/>
  <c r="J338" i="5"/>
  <c r="K338" i="5" s="1"/>
  <c r="M338" i="5" s="1"/>
  <c r="N338" i="5" s="1"/>
  <c r="L338" i="5"/>
  <c r="Z335" i="5"/>
  <c r="J334" i="5"/>
  <c r="K334" i="5" s="1"/>
  <c r="M334" i="5" s="1"/>
  <c r="N334" i="5" s="1"/>
  <c r="L334" i="5"/>
  <c r="Z331" i="5"/>
  <c r="J330" i="5"/>
  <c r="K330" i="5" s="1"/>
  <c r="M330" i="5" s="1"/>
  <c r="N330" i="5" s="1"/>
  <c r="L330" i="5"/>
  <c r="Z327" i="5"/>
  <c r="J326" i="5"/>
  <c r="K326" i="5" s="1"/>
  <c r="M326" i="5" s="1"/>
  <c r="N326" i="5" s="1"/>
  <c r="L326" i="5"/>
  <c r="Z323" i="5"/>
  <c r="J322" i="5"/>
  <c r="K322" i="5" s="1"/>
  <c r="M322" i="5" s="1"/>
  <c r="N322" i="5" s="1"/>
  <c r="L322" i="5"/>
  <c r="Z319" i="5"/>
  <c r="Z315" i="5"/>
  <c r="Z308" i="5"/>
  <c r="Z297" i="5"/>
  <c r="Z290" i="5"/>
  <c r="Z285" i="5"/>
  <c r="Z273" i="5"/>
  <c r="Z373" i="5"/>
  <c r="Z364" i="5"/>
  <c r="Z361" i="5"/>
  <c r="Z352" i="5"/>
  <c r="Z349" i="5"/>
  <c r="Z344" i="5"/>
  <c r="Z341" i="5"/>
  <c r="J317" i="5"/>
  <c r="K317" i="5" s="1"/>
  <c r="M317" i="5" s="1"/>
  <c r="N317" i="5" s="1"/>
  <c r="L317" i="5"/>
  <c r="J304" i="5"/>
  <c r="K304" i="5" s="1"/>
  <c r="M304" i="5" s="1"/>
  <c r="N304" i="5" s="1"/>
  <c r="T304" i="5" s="1"/>
  <c r="L304" i="5"/>
  <c r="J299" i="5"/>
  <c r="K299" i="5" s="1"/>
  <c r="M299" i="5" s="1"/>
  <c r="N299" i="5" s="1"/>
  <c r="L299" i="5"/>
  <c r="Z251" i="5"/>
  <c r="J247" i="5"/>
  <c r="K247" i="5" s="1"/>
  <c r="M247" i="5" s="1"/>
  <c r="N247" i="5" s="1"/>
  <c r="L247" i="5"/>
  <c r="J246" i="5"/>
  <c r="K246" i="5" s="1"/>
  <c r="M246" i="5" s="1"/>
  <c r="N246" i="5" s="1"/>
  <c r="L246" i="5"/>
  <c r="J238" i="5"/>
  <c r="K238" i="5" s="1"/>
  <c r="M238" i="5" s="1"/>
  <c r="N238" i="5" s="1"/>
  <c r="L238" i="5"/>
  <c r="J237" i="5"/>
  <c r="K237" i="5" s="1"/>
  <c r="M237" i="5" s="1"/>
  <c r="N237" i="5" s="1"/>
  <c r="T237" i="5" s="1"/>
  <c r="L237" i="5"/>
  <c r="J229" i="5"/>
  <c r="K229" i="5" s="1"/>
  <c r="M229" i="5" s="1"/>
  <c r="N229" i="5" s="1"/>
  <c r="L229" i="5"/>
  <c r="J228" i="5"/>
  <c r="K228" i="5" s="1"/>
  <c r="M228" i="5" s="1"/>
  <c r="N228" i="5" s="1"/>
  <c r="L228" i="5"/>
  <c r="J220" i="5"/>
  <c r="K220" i="5" s="1"/>
  <c r="M220" i="5" s="1"/>
  <c r="N220" i="5" s="1"/>
  <c r="L220" i="5"/>
  <c r="J219" i="5"/>
  <c r="K219" i="5" s="1"/>
  <c r="M219" i="5" s="1"/>
  <c r="N219" i="5" s="1"/>
  <c r="L219" i="5"/>
  <c r="J211" i="5"/>
  <c r="K211" i="5" s="1"/>
  <c r="M211" i="5" s="1"/>
  <c r="N211" i="5" s="1"/>
  <c r="L211" i="5"/>
  <c r="J210" i="5"/>
  <c r="K210" i="5" s="1"/>
  <c r="M210" i="5" s="1"/>
  <c r="N210" i="5" s="1"/>
  <c r="L210" i="5"/>
  <c r="J202" i="5"/>
  <c r="K202" i="5" s="1"/>
  <c r="M202" i="5" s="1"/>
  <c r="N202" i="5" s="1"/>
  <c r="L202" i="5"/>
  <c r="J201" i="5"/>
  <c r="K201" i="5" s="1"/>
  <c r="M201" i="5" s="1"/>
  <c r="N201" i="5" s="1"/>
  <c r="L201" i="5"/>
  <c r="J171" i="5"/>
  <c r="K171" i="5" s="1"/>
  <c r="M171" i="5" s="1"/>
  <c r="N171" i="5" s="1"/>
  <c r="L171" i="5"/>
  <c r="J314" i="5"/>
  <c r="K314" i="5" s="1"/>
  <c r="M314" i="5" s="1"/>
  <c r="N314" i="5" s="1"/>
  <c r="J308" i="5"/>
  <c r="K308" i="5" s="1"/>
  <c r="M308" i="5" s="1"/>
  <c r="N308" i="5" s="1"/>
  <c r="J302" i="5"/>
  <c r="K302" i="5" s="1"/>
  <c r="M302" i="5" s="1"/>
  <c r="N302" i="5" s="1"/>
  <c r="T302" i="5" s="1"/>
  <c r="J296" i="5"/>
  <c r="K296" i="5" s="1"/>
  <c r="M296" i="5" s="1"/>
  <c r="N296" i="5" s="1"/>
  <c r="T296" i="5" s="1"/>
  <c r="J290" i="5"/>
  <c r="K290" i="5" s="1"/>
  <c r="M290" i="5" s="1"/>
  <c r="N290" i="5" s="1"/>
  <c r="J266" i="5"/>
  <c r="K266" i="5" s="1"/>
  <c r="M266" i="5" s="1"/>
  <c r="N266" i="5" s="1"/>
  <c r="L266" i="5"/>
  <c r="J260" i="5"/>
  <c r="K260" i="5" s="1"/>
  <c r="M260" i="5" s="1"/>
  <c r="N260" i="5" s="1"/>
  <c r="L260" i="5"/>
  <c r="J254" i="5"/>
  <c r="K254" i="5" s="1"/>
  <c r="M254" i="5" s="1"/>
  <c r="N254" i="5" s="1"/>
  <c r="L254" i="5"/>
  <c r="Z175" i="5"/>
  <c r="J150" i="5"/>
  <c r="K150" i="5" s="1"/>
  <c r="M150" i="5" s="1"/>
  <c r="N150" i="5" s="1"/>
  <c r="L150" i="5"/>
  <c r="Z267" i="5"/>
  <c r="Z261" i="5"/>
  <c r="Z255" i="5"/>
  <c r="Z249" i="5"/>
  <c r="Z247" i="5"/>
  <c r="Z246" i="5"/>
  <c r="Z244" i="5"/>
  <c r="Z243" i="5"/>
  <c r="Z241" i="5"/>
  <c r="Z240" i="5"/>
  <c r="Z238" i="5"/>
  <c r="Z237" i="5"/>
  <c r="Z235" i="5"/>
  <c r="Z234" i="5"/>
  <c r="Z232" i="5"/>
  <c r="Z231" i="5"/>
  <c r="Z229" i="5"/>
  <c r="Z228" i="5"/>
  <c r="Z226" i="5"/>
  <c r="Z225" i="5"/>
  <c r="Z223" i="5"/>
  <c r="Z222" i="5"/>
  <c r="Z220" i="5"/>
  <c r="Z219" i="5"/>
  <c r="Z217" i="5"/>
  <c r="Z216" i="5"/>
  <c r="Z214" i="5"/>
  <c r="Z213" i="5"/>
  <c r="Z211" i="5"/>
  <c r="Z210" i="5"/>
  <c r="Z208" i="5"/>
  <c r="Z207" i="5"/>
  <c r="Z205" i="5"/>
  <c r="Z204" i="5"/>
  <c r="Z202" i="5"/>
  <c r="Z201" i="5"/>
  <c r="Z199" i="5"/>
  <c r="Z180" i="5"/>
  <c r="J141" i="5"/>
  <c r="K141" i="5" s="1"/>
  <c r="M141" i="5" s="1"/>
  <c r="N141" i="5" s="1"/>
  <c r="L141" i="5"/>
  <c r="Z312" i="5"/>
  <c r="Z306" i="5"/>
  <c r="Z300" i="5"/>
  <c r="Z294" i="5"/>
  <c r="Z288" i="5"/>
  <c r="Z286" i="5"/>
  <c r="Z282" i="5"/>
  <c r="Z278" i="5"/>
  <c r="Z274" i="5"/>
  <c r="J270" i="5"/>
  <c r="K270" i="5" s="1"/>
  <c r="M270" i="5" s="1"/>
  <c r="N270" i="5" s="1"/>
  <c r="L270" i="5"/>
  <c r="J264" i="5"/>
  <c r="K264" i="5" s="1"/>
  <c r="M264" i="5" s="1"/>
  <c r="N264" i="5" s="1"/>
  <c r="L264" i="5"/>
  <c r="J258" i="5"/>
  <c r="K258" i="5" s="1"/>
  <c r="M258" i="5" s="1"/>
  <c r="N258" i="5" s="1"/>
  <c r="T258" i="5" s="1"/>
  <c r="L258" i="5"/>
  <c r="J252" i="5"/>
  <c r="K252" i="5" s="1"/>
  <c r="M252" i="5" s="1"/>
  <c r="N252" i="5" s="1"/>
  <c r="T252" i="5" s="1"/>
  <c r="L252" i="5"/>
  <c r="J193" i="5"/>
  <c r="K193" i="5" s="1"/>
  <c r="M193" i="5" s="1"/>
  <c r="N193" i="5" s="1"/>
  <c r="L193" i="5"/>
  <c r="Z265" i="5"/>
  <c r="Z259" i="5"/>
  <c r="Z253" i="5"/>
  <c r="L286" i="5"/>
  <c r="L282" i="5"/>
  <c r="L278" i="5"/>
  <c r="L274" i="5"/>
  <c r="J268" i="5"/>
  <c r="K268" i="5" s="1"/>
  <c r="M268" i="5" s="1"/>
  <c r="N268" i="5" s="1"/>
  <c r="T268" i="5" s="1"/>
  <c r="L268" i="5"/>
  <c r="O268" i="5" s="1"/>
  <c r="P268" i="5" s="1"/>
  <c r="U268" i="5" s="1"/>
  <c r="J262" i="5"/>
  <c r="K262" i="5" s="1"/>
  <c r="M262" i="5" s="1"/>
  <c r="N262" i="5" s="1"/>
  <c r="L262" i="5"/>
  <c r="J256" i="5"/>
  <c r="K256" i="5" s="1"/>
  <c r="M256" i="5" s="1"/>
  <c r="N256" i="5" s="1"/>
  <c r="L256" i="5"/>
  <c r="J250" i="5"/>
  <c r="K250" i="5" s="1"/>
  <c r="M250" i="5" s="1"/>
  <c r="N250" i="5" s="1"/>
  <c r="L250" i="5"/>
  <c r="J191" i="5"/>
  <c r="K191" i="5" s="1"/>
  <c r="M191" i="5" s="1"/>
  <c r="N191" i="5" s="1"/>
  <c r="T191" i="5" s="1"/>
  <c r="L191" i="5"/>
  <c r="J168" i="5"/>
  <c r="K168" i="5" s="1"/>
  <c r="M168" i="5" s="1"/>
  <c r="N168" i="5" s="1"/>
  <c r="L168" i="5"/>
  <c r="Z146" i="5"/>
  <c r="Z270" i="5"/>
  <c r="Z268" i="5"/>
  <c r="Z266" i="5"/>
  <c r="Z264" i="5"/>
  <c r="Z262" i="5"/>
  <c r="Z260" i="5"/>
  <c r="Z258" i="5"/>
  <c r="Z256" i="5"/>
  <c r="Z254" i="5"/>
  <c r="Z252" i="5"/>
  <c r="Z250" i="5"/>
  <c r="L248" i="5"/>
  <c r="L245" i="5"/>
  <c r="O245" i="5" s="1"/>
  <c r="L242" i="5"/>
  <c r="L239" i="5"/>
  <c r="L236" i="5"/>
  <c r="O236" i="5" s="1"/>
  <c r="P236" i="5" s="1"/>
  <c r="U236" i="5" s="1"/>
  <c r="L233" i="5"/>
  <c r="L230" i="5"/>
  <c r="O230" i="5" s="1"/>
  <c r="L227" i="5"/>
  <c r="O227" i="5" s="1"/>
  <c r="L224" i="5"/>
  <c r="L221" i="5"/>
  <c r="O221" i="5" s="1"/>
  <c r="L218" i="5"/>
  <c r="L215" i="5"/>
  <c r="L212" i="5"/>
  <c r="O212" i="5" s="1"/>
  <c r="L209" i="5"/>
  <c r="L206" i="5"/>
  <c r="O206" i="5" s="1"/>
  <c r="L203" i="5"/>
  <c r="O203" i="5" s="1"/>
  <c r="L200" i="5"/>
  <c r="L198" i="5"/>
  <c r="Z193" i="5"/>
  <c r="Z188" i="5"/>
  <c r="L188" i="5"/>
  <c r="Z182" i="5"/>
  <c r="J170" i="5"/>
  <c r="K170" i="5" s="1"/>
  <c r="M170" i="5" s="1"/>
  <c r="N170" i="5" s="1"/>
  <c r="L170" i="5"/>
  <c r="J153" i="5"/>
  <c r="K153" i="5" s="1"/>
  <c r="M153" i="5" s="1"/>
  <c r="N153" i="5" s="1"/>
  <c r="L153" i="5"/>
  <c r="Z150" i="5"/>
  <c r="Z141" i="5"/>
  <c r="Z137" i="5"/>
  <c r="Z194" i="5"/>
  <c r="L194" i="5"/>
  <c r="Z181" i="5"/>
  <c r="J177" i="5"/>
  <c r="K177" i="5" s="1"/>
  <c r="M177" i="5" s="1"/>
  <c r="N177" i="5" s="1"/>
  <c r="L177" i="5"/>
  <c r="J173" i="5"/>
  <c r="K173" i="5" s="1"/>
  <c r="M173" i="5" s="1"/>
  <c r="N173" i="5" s="1"/>
  <c r="T173" i="5" s="1"/>
  <c r="L173" i="5"/>
  <c r="Z168" i="5"/>
  <c r="J156" i="5"/>
  <c r="K156" i="5" s="1"/>
  <c r="M156" i="5" s="1"/>
  <c r="N156" i="5" s="1"/>
  <c r="L156" i="5"/>
  <c r="O156" i="5" s="1"/>
  <c r="Z149" i="5"/>
  <c r="J144" i="5"/>
  <c r="K144" i="5" s="1"/>
  <c r="M144" i="5" s="1"/>
  <c r="N144" i="5" s="1"/>
  <c r="T144" i="5" s="1"/>
  <c r="L144" i="5"/>
  <c r="Z140" i="5"/>
  <c r="Z192" i="5"/>
  <c r="Z190" i="5"/>
  <c r="J189" i="5"/>
  <c r="K189" i="5" s="1"/>
  <c r="M189" i="5" s="1"/>
  <c r="N189" i="5" s="1"/>
  <c r="L189" i="5"/>
  <c r="J176" i="5"/>
  <c r="K176" i="5" s="1"/>
  <c r="M176" i="5" s="1"/>
  <c r="N176" i="5" s="1"/>
  <c r="L176" i="5"/>
  <c r="J159" i="5"/>
  <c r="K159" i="5" s="1"/>
  <c r="M159" i="5" s="1"/>
  <c r="N159" i="5" s="1"/>
  <c r="L159" i="5"/>
  <c r="O159" i="5" s="1"/>
  <c r="Z156" i="5"/>
  <c r="Z144" i="5"/>
  <c r="Z136" i="5"/>
  <c r="L135" i="5"/>
  <c r="O135" i="5" s="1"/>
  <c r="Z106" i="5"/>
  <c r="Z196" i="5"/>
  <c r="J195" i="5"/>
  <c r="K195" i="5" s="1"/>
  <c r="M195" i="5" s="1"/>
  <c r="N195" i="5" s="1"/>
  <c r="L195" i="5"/>
  <c r="J183" i="5"/>
  <c r="K183" i="5" s="1"/>
  <c r="M183" i="5" s="1"/>
  <c r="N183" i="5" s="1"/>
  <c r="L183" i="5"/>
  <c r="J179" i="5"/>
  <c r="K179" i="5" s="1"/>
  <c r="M179" i="5" s="1"/>
  <c r="N179" i="5" s="1"/>
  <c r="L179" i="5"/>
  <c r="O179" i="5" s="1"/>
  <c r="Z174" i="5"/>
  <c r="Z169" i="5"/>
  <c r="J162" i="5"/>
  <c r="K162" i="5" s="1"/>
  <c r="M162" i="5" s="1"/>
  <c r="N162" i="5" s="1"/>
  <c r="L162" i="5"/>
  <c r="O162" i="5" s="1"/>
  <c r="J147" i="5"/>
  <c r="K147" i="5" s="1"/>
  <c r="M147" i="5" s="1"/>
  <c r="N147" i="5" s="1"/>
  <c r="L147" i="5"/>
  <c r="O147" i="5" s="1"/>
  <c r="Z143" i="5"/>
  <c r="J134" i="5"/>
  <c r="K134" i="5" s="1"/>
  <c r="M134" i="5" s="1"/>
  <c r="N134" i="5" s="1"/>
  <c r="L134" i="5"/>
  <c r="L122" i="5"/>
  <c r="J122" i="5"/>
  <c r="K122" i="5" s="1"/>
  <c r="M122" i="5" s="1"/>
  <c r="N122" i="5" s="1"/>
  <c r="R99" i="5"/>
  <c r="L192" i="5"/>
  <c r="J192" i="5"/>
  <c r="K192" i="5" s="1"/>
  <c r="M192" i="5" s="1"/>
  <c r="N192" i="5" s="1"/>
  <c r="Z187" i="5"/>
  <c r="L186" i="5"/>
  <c r="J186" i="5"/>
  <c r="K186" i="5" s="1"/>
  <c r="M186" i="5" s="1"/>
  <c r="N186" i="5" s="1"/>
  <c r="J182" i="5"/>
  <c r="K182" i="5" s="1"/>
  <c r="M182" i="5" s="1"/>
  <c r="N182" i="5" s="1"/>
  <c r="L182" i="5"/>
  <c r="J165" i="5"/>
  <c r="K165" i="5" s="1"/>
  <c r="M165" i="5" s="1"/>
  <c r="N165" i="5" s="1"/>
  <c r="L165" i="5"/>
  <c r="Z162" i="5"/>
  <c r="Z147" i="5"/>
  <c r="Z138" i="5"/>
  <c r="J180" i="5"/>
  <c r="K180" i="5" s="1"/>
  <c r="M180" i="5" s="1"/>
  <c r="N180" i="5" s="1"/>
  <c r="J174" i="5"/>
  <c r="K174" i="5" s="1"/>
  <c r="M174" i="5" s="1"/>
  <c r="N174" i="5" s="1"/>
  <c r="Z166" i="5"/>
  <c r="Z163" i="5"/>
  <c r="Z160" i="5"/>
  <c r="Z157" i="5"/>
  <c r="Z154" i="5"/>
  <c r="Z151" i="5"/>
  <c r="Z148" i="5"/>
  <c r="Z145" i="5"/>
  <c r="Z142" i="5"/>
  <c r="Z139" i="5"/>
  <c r="L136" i="5"/>
  <c r="Z128" i="5"/>
  <c r="J128" i="5"/>
  <c r="K128" i="5" s="1"/>
  <c r="M128" i="5" s="1"/>
  <c r="N128" i="5" s="1"/>
  <c r="L128" i="5"/>
  <c r="L109" i="5"/>
  <c r="J109" i="5"/>
  <c r="K109" i="5" s="1"/>
  <c r="M109" i="5" s="1"/>
  <c r="N109" i="5" s="1"/>
  <c r="Z102" i="5"/>
  <c r="L91" i="5"/>
  <c r="J91" i="5"/>
  <c r="K91" i="5" s="1"/>
  <c r="M91" i="5" s="1"/>
  <c r="N91" i="5" s="1"/>
  <c r="J90" i="5"/>
  <c r="K90" i="5" s="1"/>
  <c r="M90" i="5" s="1"/>
  <c r="N90" i="5" s="1"/>
  <c r="T90" i="5" s="1"/>
  <c r="L90" i="5"/>
  <c r="Z167" i="5"/>
  <c r="Z164" i="5"/>
  <c r="O163" i="5"/>
  <c r="Z161" i="5"/>
  <c r="Z158" i="5"/>
  <c r="Z155" i="5"/>
  <c r="Z152" i="5"/>
  <c r="O148" i="5"/>
  <c r="L118" i="5"/>
  <c r="J118" i="5"/>
  <c r="K118" i="5" s="1"/>
  <c r="M118" i="5" s="1"/>
  <c r="N118" i="5" s="1"/>
  <c r="L114" i="5"/>
  <c r="J114" i="5"/>
  <c r="K114" i="5" s="1"/>
  <c r="M114" i="5" s="1"/>
  <c r="N114" i="5" s="1"/>
  <c r="Z101" i="5"/>
  <c r="Z184" i="5"/>
  <c r="Z178" i="5"/>
  <c r="Z172" i="5"/>
  <c r="J138" i="5"/>
  <c r="K138" i="5" s="1"/>
  <c r="M138" i="5" s="1"/>
  <c r="N138" i="5" s="1"/>
  <c r="T138" i="5" s="1"/>
  <c r="L138" i="5"/>
  <c r="Z133" i="5"/>
  <c r="J130" i="5"/>
  <c r="K130" i="5" s="1"/>
  <c r="M130" i="5" s="1"/>
  <c r="N130" i="5" s="1"/>
  <c r="L130" i="5"/>
  <c r="Z121" i="5"/>
  <c r="L120" i="5"/>
  <c r="J120" i="5"/>
  <c r="K120" i="5" s="1"/>
  <c r="M120" i="5" s="1"/>
  <c r="N120" i="5" s="1"/>
  <c r="Z108" i="5"/>
  <c r="J167" i="5"/>
  <c r="K167" i="5" s="1"/>
  <c r="M167" i="5" s="1"/>
  <c r="N167" i="5" s="1"/>
  <c r="L167" i="5"/>
  <c r="J164" i="5"/>
  <c r="K164" i="5" s="1"/>
  <c r="M164" i="5" s="1"/>
  <c r="N164" i="5" s="1"/>
  <c r="L164" i="5"/>
  <c r="J161" i="5"/>
  <c r="K161" i="5" s="1"/>
  <c r="M161" i="5" s="1"/>
  <c r="N161" i="5" s="1"/>
  <c r="L161" i="5"/>
  <c r="J158" i="5"/>
  <c r="K158" i="5" s="1"/>
  <c r="M158" i="5" s="1"/>
  <c r="N158" i="5" s="1"/>
  <c r="L158" i="5"/>
  <c r="J155" i="5"/>
  <c r="K155" i="5" s="1"/>
  <c r="M155" i="5" s="1"/>
  <c r="N155" i="5" s="1"/>
  <c r="T155" i="5" s="1"/>
  <c r="L155" i="5"/>
  <c r="J152" i="5"/>
  <c r="K152" i="5" s="1"/>
  <c r="M152" i="5" s="1"/>
  <c r="N152" i="5" s="1"/>
  <c r="L152" i="5"/>
  <c r="J149" i="5"/>
  <c r="K149" i="5" s="1"/>
  <c r="M149" i="5" s="1"/>
  <c r="N149" i="5" s="1"/>
  <c r="L149" i="5"/>
  <c r="J146" i="5"/>
  <c r="K146" i="5" s="1"/>
  <c r="M146" i="5" s="1"/>
  <c r="N146" i="5" s="1"/>
  <c r="L146" i="5"/>
  <c r="J143" i="5"/>
  <c r="K143" i="5" s="1"/>
  <c r="M143" i="5" s="1"/>
  <c r="N143" i="5" s="1"/>
  <c r="T143" i="5" s="1"/>
  <c r="L143" i="5"/>
  <c r="J140" i="5"/>
  <c r="K140" i="5" s="1"/>
  <c r="M140" i="5" s="1"/>
  <c r="N140" i="5" s="1"/>
  <c r="L140" i="5"/>
  <c r="Z132" i="5"/>
  <c r="J131" i="5"/>
  <c r="K131" i="5" s="1"/>
  <c r="M131" i="5" s="1"/>
  <c r="N131" i="5" s="1"/>
  <c r="J129" i="5"/>
  <c r="K129" i="5" s="1"/>
  <c r="M129" i="5" s="1"/>
  <c r="N129" i="5" s="1"/>
  <c r="L129" i="5"/>
  <c r="Z127" i="5"/>
  <c r="L123" i="5"/>
  <c r="J123" i="5"/>
  <c r="K123" i="5" s="1"/>
  <c r="M123" i="5" s="1"/>
  <c r="N123" i="5" s="1"/>
  <c r="Z96" i="5"/>
  <c r="J132" i="5"/>
  <c r="K132" i="5" s="1"/>
  <c r="M132" i="5" s="1"/>
  <c r="N132" i="5" s="1"/>
  <c r="L132" i="5"/>
  <c r="Z129" i="5"/>
  <c r="L116" i="5"/>
  <c r="J116" i="5"/>
  <c r="K116" i="5" s="1"/>
  <c r="M116" i="5" s="1"/>
  <c r="N116" i="5" s="1"/>
  <c r="Z107" i="5"/>
  <c r="L103" i="5"/>
  <c r="J103" i="5"/>
  <c r="K103" i="5" s="1"/>
  <c r="M103" i="5" s="1"/>
  <c r="N103" i="5" s="1"/>
  <c r="Z130" i="5"/>
  <c r="Z122" i="5"/>
  <c r="L121" i="5"/>
  <c r="J121" i="5"/>
  <c r="K121" i="5" s="1"/>
  <c r="M121" i="5" s="1"/>
  <c r="N121" i="5" s="1"/>
  <c r="L119" i="5"/>
  <c r="J119" i="5"/>
  <c r="K119" i="5" s="1"/>
  <c r="M119" i="5" s="1"/>
  <c r="N119" i="5" s="1"/>
  <c r="L115" i="5"/>
  <c r="J115" i="5"/>
  <c r="K115" i="5" s="1"/>
  <c r="M115" i="5" s="1"/>
  <c r="N115" i="5" s="1"/>
  <c r="L107" i="5"/>
  <c r="J107" i="5"/>
  <c r="K107" i="5" s="1"/>
  <c r="M107" i="5" s="1"/>
  <c r="N107" i="5" s="1"/>
  <c r="T107" i="5" s="1"/>
  <c r="L101" i="5"/>
  <c r="J101" i="5"/>
  <c r="K101" i="5" s="1"/>
  <c r="M101" i="5" s="1"/>
  <c r="N101" i="5" s="1"/>
  <c r="L95" i="5"/>
  <c r="J95" i="5"/>
  <c r="K95" i="5" s="1"/>
  <c r="M95" i="5" s="1"/>
  <c r="N95" i="5" s="1"/>
  <c r="T95" i="5" s="1"/>
  <c r="Z92" i="5"/>
  <c r="L89" i="5"/>
  <c r="J89" i="5"/>
  <c r="K89" i="5" s="1"/>
  <c r="M89" i="5" s="1"/>
  <c r="N89" i="5" s="1"/>
  <c r="T89" i="5" s="1"/>
  <c r="J82" i="5"/>
  <c r="K82" i="5" s="1"/>
  <c r="M82" i="5" s="1"/>
  <c r="N82" i="5" s="1"/>
  <c r="T82" i="5" s="1"/>
  <c r="L82" i="5"/>
  <c r="L97" i="5"/>
  <c r="J97" i="5"/>
  <c r="K97" i="5" s="1"/>
  <c r="M97" i="5" s="1"/>
  <c r="N97" i="5" s="1"/>
  <c r="O94" i="5"/>
  <c r="P94" i="5" s="1"/>
  <c r="U94" i="5" s="1"/>
  <c r="V94" i="5" s="1"/>
  <c r="Y94" i="5" s="1"/>
  <c r="L57" i="5"/>
  <c r="J57" i="5"/>
  <c r="K57" i="5" s="1"/>
  <c r="M57" i="5" s="1"/>
  <c r="N57" i="5" s="1"/>
  <c r="Z88" i="5"/>
  <c r="Z131" i="5"/>
  <c r="L124" i="5"/>
  <c r="J124" i="5"/>
  <c r="K124" i="5" s="1"/>
  <c r="M124" i="5" s="1"/>
  <c r="N124" i="5" s="1"/>
  <c r="L111" i="5"/>
  <c r="J111" i="5"/>
  <c r="K111" i="5" s="1"/>
  <c r="M111" i="5" s="1"/>
  <c r="N111" i="5" s="1"/>
  <c r="L105" i="5"/>
  <c r="J105" i="5"/>
  <c r="K105" i="5" s="1"/>
  <c r="M105" i="5" s="1"/>
  <c r="N105" i="5" s="1"/>
  <c r="L99" i="5"/>
  <c r="J99" i="5"/>
  <c r="K99" i="5" s="1"/>
  <c r="M99" i="5" s="1"/>
  <c r="N99" i="5" s="1"/>
  <c r="J86" i="5"/>
  <c r="K86" i="5" s="1"/>
  <c r="M86" i="5" s="1"/>
  <c r="N86" i="5" s="1"/>
  <c r="L86" i="5"/>
  <c r="J117" i="5"/>
  <c r="K117" i="5" s="1"/>
  <c r="M117" i="5" s="1"/>
  <c r="N117" i="5" s="1"/>
  <c r="J113" i="5"/>
  <c r="K113" i="5" s="1"/>
  <c r="M113" i="5" s="1"/>
  <c r="N113" i="5" s="1"/>
  <c r="Z83" i="5"/>
  <c r="Z78" i="5"/>
  <c r="L92" i="5"/>
  <c r="J92" i="5"/>
  <c r="K92" i="5" s="1"/>
  <c r="M92" i="5" s="1"/>
  <c r="N92" i="5" s="1"/>
  <c r="Z89" i="5"/>
  <c r="L45" i="5"/>
  <c r="J45" i="5"/>
  <c r="K45" i="5" s="1"/>
  <c r="M45" i="5" s="1"/>
  <c r="N45" i="5" s="1"/>
  <c r="L112" i="5"/>
  <c r="J112" i="5"/>
  <c r="K112" i="5" s="1"/>
  <c r="M112" i="5" s="1"/>
  <c r="N112" i="5" s="1"/>
  <c r="L110" i="5"/>
  <c r="J110" i="5"/>
  <c r="K110" i="5" s="1"/>
  <c r="M110" i="5" s="1"/>
  <c r="N110" i="5" s="1"/>
  <c r="T110" i="5" s="1"/>
  <c r="L108" i="5"/>
  <c r="J108" i="5"/>
  <c r="K108" i="5" s="1"/>
  <c r="M108" i="5" s="1"/>
  <c r="N108" i="5" s="1"/>
  <c r="L106" i="5"/>
  <c r="J106" i="5"/>
  <c r="K106" i="5" s="1"/>
  <c r="M106" i="5" s="1"/>
  <c r="N106" i="5" s="1"/>
  <c r="L104" i="5"/>
  <c r="J104" i="5"/>
  <c r="K104" i="5" s="1"/>
  <c r="M104" i="5" s="1"/>
  <c r="N104" i="5" s="1"/>
  <c r="L102" i="5"/>
  <c r="J102" i="5"/>
  <c r="K102" i="5" s="1"/>
  <c r="M102" i="5" s="1"/>
  <c r="N102" i="5" s="1"/>
  <c r="L100" i="5"/>
  <c r="J100" i="5"/>
  <c r="K100" i="5" s="1"/>
  <c r="M100" i="5" s="1"/>
  <c r="N100" i="5" s="1"/>
  <c r="T100" i="5" s="1"/>
  <c r="L98" i="5"/>
  <c r="J98" i="5"/>
  <c r="K98" i="5" s="1"/>
  <c r="M98" i="5" s="1"/>
  <c r="N98" i="5" s="1"/>
  <c r="L96" i="5"/>
  <c r="J96" i="5"/>
  <c r="K96" i="5" s="1"/>
  <c r="M96" i="5" s="1"/>
  <c r="N96" i="5" s="1"/>
  <c r="Z91" i="5"/>
  <c r="L88" i="5"/>
  <c r="J88" i="5"/>
  <c r="K88" i="5" s="1"/>
  <c r="M88" i="5" s="1"/>
  <c r="N88" i="5" s="1"/>
  <c r="Z82" i="5"/>
  <c r="L79" i="5"/>
  <c r="J79" i="5"/>
  <c r="K79" i="5" s="1"/>
  <c r="M79" i="5" s="1"/>
  <c r="N79" i="5" s="1"/>
  <c r="L63" i="5"/>
  <c r="J63" i="5"/>
  <c r="K63" i="5" s="1"/>
  <c r="M63" i="5" s="1"/>
  <c r="N63" i="5" s="1"/>
  <c r="R87" i="5"/>
  <c r="Z86" i="5"/>
  <c r="Z85" i="5"/>
  <c r="Z73" i="5"/>
  <c r="L69" i="5"/>
  <c r="J69" i="5"/>
  <c r="K69" i="5" s="1"/>
  <c r="M69" i="5" s="1"/>
  <c r="N69" i="5" s="1"/>
  <c r="Z79" i="5"/>
  <c r="Z75" i="5"/>
  <c r="L75" i="5"/>
  <c r="J75" i="5"/>
  <c r="K75" i="5" s="1"/>
  <c r="M75" i="5" s="1"/>
  <c r="N75" i="5" s="1"/>
  <c r="L51" i="5"/>
  <c r="J51" i="5"/>
  <c r="K51" i="5" s="1"/>
  <c r="M51" i="5" s="1"/>
  <c r="N51" i="5" s="1"/>
  <c r="Z77" i="5"/>
  <c r="Z71" i="5"/>
  <c r="Z65" i="5"/>
  <c r="Z59" i="5"/>
  <c r="Z53" i="5"/>
  <c r="Z47" i="5"/>
  <c r="Z80" i="5"/>
  <c r="Z68" i="5"/>
  <c r="Z66" i="5"/>
  <c r="Z62" i="5"/>
  <c r="Z60" i="5"/>
  <c r="Z56" i="5"/>
  <c r="Z54" i="5"/>
  <c r="Z50" i="5"/>
  <c r="Z48" i="5"/>
  <c r="Z44" i="5"/>
  <c r="Z41" i="5"/>
  <c r="L10" i="5"/>
  <c r="O10" i="5" s="1"/>
  <c r="P10" i="5" s="1"/>
  <c r="U10" i="5" s="1"/>
  <c r="T36" i="5"/>
  <c r="Z30" i="5"/>
  <c r="Z18" i="5"/>
  <c r="T34" i="5"/>
  <c r="Z34" i="5"/>
  <c r="T31" i="5"/>
  <c r="T10" i="5"/>
  <c r="J28" i="5"/>
  <c r="K28" i="5" s="1"/>
  <c r="M28" i="5" s="1"/>
  <c r="N28" i="5" s="1"/>
  <c r="M39" i="5"/>
  <c r="L25" i="5"/>
  <c r="L36" i="5"/>
  <c r="T22" i="5"/>
  <c r="M25" i="5"/>
  <c r="N25" i="5" s="1"/>
  <c r="M37" i="5"/>
  <c r="M13" i="5"/>
  <c r="N13" i="5" s="1"/>
  <c r="T13" i="5" s="1"/>
  <c r="O33" i="5"/>
  <c r="P33" i="5" s="1"/>
  <c r="U33" i="5" s="1"/>
  <c r="L23" i="5"/>
  <c r="J23" i="5"/>
  <c r="K23" i="5" s="1"/>
  <c r="M23" i="5" s="1"/>
  <c r="N23" i="5" s="1"/>
  <c r="O32" i="5"/>
  <c r="N32" i="5"/>
  <c r="V34" i="5" l="1"/>
  <c r="Y34" i="5" s="1"/>
  <c r="AB34" i="5" s="1"/>
  <c r="N269" i="5"/>
  <c r="T269" i="5" s="1"/>
  <c r="O269" i="5"/>
  <c r="P269" i="5" s="1"/>
  <c r="U269" i="5" s="1"/>
  <c r="N18" i="5"/>
  <c r="T18" i="5" s="1"/>
  <c r="O18" i="5"/>
  <c r="P18" i="5" s="1"/>
  <c r="U18" i="5" s="1"/>
  <c r="N66" i="5"/>
  <c r="O66" i="5"/>
  <c r="N350" i="5"/>
  <c r="T350" i="5" s="1"/>
  <c r="O350" i="5"/>
  <c r="P350" i="5" s="1"/>
  <c r="U350" i="5" s="1"/>
  <c r="N27" i="5"/>
  <c r="T27" i="5" s="1"/>
  <c r="O27" i="5"/>
  <c r="P27" i="5" s="1"/>
  <c r="U27" i="5" s="1"/>
  <c r="O362" i="5"/>
  <c r="P362" i="5" s="1"/>
  <c r="U362" i="5" s="1"/>
  <c r="O77" i="5"/>
  <c r="P77" i="5" s="1"/>
  <c r="U77" i="5" s="1"/>
  <c r="V77" i="5" s="1"/>
  <c r="Y77" i="5" s="1"/>
  <c r="O142" i="5"/>
  <c r="P142" i="5" s="1"/>
  <c r="U142" i="5" s="1"/>
  <c r="V142" i="5" s="1"/>
  <c r="Y142" i="5" s="1"/>
  <c r="O331" i="5"/>
  <c r="P331" i="5" s="1"/>
  <c r="U331" i="5" s="1"/>
  <c r="V331" i="5" s="1"/>
  <c r="Y331" i="5" s="1"/>
  <c r="AB331" i="5" s="1"/>
  <c r="O39" i="5"/>
  <c r="O292" i="5"/>
  <c r="P292" i="5" s="1"/>
  <c r="U292" i="5" s="1"/>
  <c r="O356" i="5"/>
  <c r="O320" i="5"/>
  <c r="O353" i="5"/>
  <c r="O19" i="5"/>
  <c r="O74" i="5"/>
  <c r="O187" i="5"/>
  <c r="P187" i="5" s="1"/>
  <c r="U187" i="5" s="1"/>
  <c r="O54" i="5"/>
  <c r="O133" i="5"/>
  <c r="P133" i="5" s="1"/>
  <c r="U133" i="5" s="1"/>
  <c r="O259" i="5"/>
  <c r="O341" i="5"/>
  <c r="C447" i="12"/>
  <c r="C191" i="12"/>
  <c r="C512" i="12"/>
  <c r="C350" i="12"/>
  <c r="C94" i="12"/>
  <c r="C389" i="12"/>
  <c r="C133" i="12"/>
  <c r="C468" i="12"/>
  <c r="C212" i="12"/>
  <c r="C57" i="12"/>
  <c r="C371" i="12"/>
  <c r="C107" i="12"/>
  <c r="C282" i="12"/>
  <c r="C435" i="12"/>
  <c r="C410" i="12"/>
  <c r="C201" i="12"/>
  <c r="C383" i="12"/>
  <c r="C127" i="12"/>
  <c r="C200" i="12"/>
  <c r="C286" i="12"/>
  <c r="C30" i="12"/>
  <c r="C325" i="12"/>
  <c r="C69" i="12"/>
  <c r="C404" i="12"/>
  <c r="C148" i="12"/>
  <c r="C224" i="12"/>
  <c r="C307" i="12"/>
  <c r="C217" i="12"/>
  <c r="C154" i="12"/>
  <c r="C20" i="12"/>
  <c r="C179" i="12"/>
  <c r="C384" i="12"/>
  <c r="C319" i="12"/>
  <c r="C63" i="12"/>
  <c r="C478" i="12"/>
  <c r="C222" i="12"/>
  <c r="C96" i="12"/>
  <c r="C261" i="12"/>
  <c r="C257" i="12"/>
  <c r="C340" i="12"/>
  <c r="C84" i="12"/>
  <c r="C499" i="12"/>
  <c r="C243" i="12"/>
  <c r="C112" i="12"/>
  <c r="N285" i="5"/>
  <c r="O285" i="5"/>
  <c r="P285" i="5" s="1"/>
  <c r="U285" i="5" s="1"/>
  <c r="N87" i="5"/>
  <c r="T87" i="5" s="1"/>
  <c r="O87" i="5"/>
  <c r="P87" i="5" s="1"/>
  <c r="U87" i="5" s="1"/>
  <c r="V87" i="5" s="1"/>
  <c r="Y87" i="5" s="1"/>
  <c r="AB87" i="5" s="1"/>
  <c r="N178" i="5"/>
  <c r="T178" i="5" s="1"/>
  <c r="O178" i="5"/>
  <c r="P178" i="5" s="1"/>
  <c r="U178" i="5" s="1"/>
  <c r="C337" i="12"/>
  <c r="C361" i="12"/>
  <c r="C425" i="12"/>
  <c r="C489" i="12"/>
  <c r="C329" i="12"/>
  <c r="C457" i="12"/>
  <c r="C417" i="12"/>
  <c r="C321" i="12"/>
  <c r="C385" i="12"/>
  <c r="C449" i="12"/>
  <c r="C393" i="12"/>
  <c r="C353" i="12"/>
  <c r="C481" i="12"/>
  <c r="C505" i="12"/>
  <c r="C497" i="12"/>
  <c r="C473" i="12"/>
  <c r="C401" i="12"/>
  <c r="C34" i="12"/>
  <c r="C66" i="12"/>
  <c r="C98" i="12"/>
  <c r="C130" i="12"/>
  <c r="C162" i="12"/>
  <c r="C194" i="12"/>
  <c r="C226" i="12"/>
  <c r="C258" i="12"/>
  <c r="C290" i="12"/>
  <c r="C322" i="12"/>
  <c r="C354" i="12"/>
  <c r="C386" i="12"/>
  <c r="C418" i="12"/>
  <c r="C450" i="12"/>
  <c r="C482" i="12"/>
  <c r="C16" i="12"/>
  <c r="C144" i="12"/>
  <c r="C288" i="12"/>
  <c r="C480" i="12"/>
  <c r="C113" i="12"/>
  <c r="C241" i="12"/>
  <c r="C27" i="12"/>
  <c r="C59" i="12"/>
  <c r="C91" i="12"/>
  <c r="C123" i="12"/>
  <c r="C155" i="12"/>
  <c r="C187" i="12"/>
  <c r="C219" i="12"/>
  <c r="C251" i="12"/>
  <c r="C283" i="12"/>
  <c r="C315" i="12"/>
  <c r="C347" i="12"/>
  <c r="C379" i="12"/>
  <c r="C411" i="12"/>
  <c r="C443" i="12"/>
  <c r="C475" i="12"/>
  <c r="C507" i="12"/>
  <c r="C136" i="12"/>
  <c r="C264" i="12"/>
  <c r="C456" i="12"/>
  <c r="C89" i="12"/>
  <c r="C249" i="12"/>
  <c r="C28" i="12"/>
  <c r="C60" i="12"/>
  <c r="C92" i="12"/>
  <c r="C124" i="12"/>
  <c r="C156" i="12"/>
  <c r="C188" i="12"/>
  <c r="C220" i="12"/>
  <c r="C252" i="12"/>
  <c r="C284" i="12"/>
  <c r="C316" i="12"/>
  <c r="C348" i="12"/>
  <c r="C380" i="12"/>
  <c r="C412" i="12"/>
  <c r="C444" i="12"/>
  <c r="C476" i="12"/>
  <c r="C508" i="12"/>
  <c r="C232" i="12"/>
  <c r="C448" i="12"/>
  <c r="C13" i="12"/>
  <c r="C45" i="12"/>
  <c r="C77" i="12"/>
  <c r="C109" i="12"/>
  <c r="C141" i="12"/>
  <c r="C173" i="12"/>
  <c r="C205" i="12"/>
  <c r="C237" i="12"/>
  <c r="C269" i="12"/>
  <c r="C301" i="12"/>
  <c r="C333" i="12"/>
  <c r="C365" i="12"/>
  <c r="C397" i="12"/>
  <c r="C429" i="12"/>
  <c r="C461" i="12"/>
  <c r="C493" i="12"/>
  <c r="C296" i="12"/>
  <c r="C177" i="12"/>
  <c r="C38" i="12"/>
  <c r="C70" i="12"/>
  <c r="C102" i="12"/>
  <c r="C134" i="12"/>
  <c r="C166" i="12"/>
  <c r="C198" i="12"/>
  <c r="C230" i="12"/>
  <c r="C262" i="12"/>
  <c r="C294" i="12"/>
  <c r="C326" i="12"/>
  <c r="C358" i="12"/>
  <c r="C390" i="12"/>
  <c r="C422" i="12"/>
  <c r="C454" i="12"/>
  <c r="C486" i="12"/>
  <c r="C32" i="12"/>
  <c r="C240" i="12"/>
  <c r="C392" i="12"/>
  <c r="C9" i="12"/>
  <c r="C153" i="12"/>
  <c r="C313" i="12"/>
  <c r="C39" i="12"/>
  <c r="C71" i="12"/>
  <c r="C103" i="12"/>
  <c r="C135" i="12"/>
  <c r="C167" i="12"/>
  <c r="C199" i="12"/>
  <c r="C231" i="12"/>
  <c r="C263" i="12"/>
  <c r="C295" i="12"/>
  <c r="C327" i="12"/>
  <c r="C359" i="12"/>
  <c r="C391" i="12"/>
  <c r="C423" i="12"/>
  <c r="C455" i="12"/>
  <c r="C487" i="12"/>
  <c r="C48" i="12"/>
  <c r="C248" i="12"/>
  <c r="C432" i="12"/>
  <c r="C105" i="12"/>
  <c r="C233" i="12"/>
  <c r="C369" i="12"/>
  <c r="C82" i="12"/>
  <c r="C146" i="12"/>
  <c r="C210" i="12"/>
  <c r="C274" i="12"/>
  <c r="C338" i="12"/>
  <c r="C370" i="12"/>
  <c r="C434" i="12"/>
  <c r="C498" i="12"/>
  <c r="C216" i="12"/>
  <c r="C49" i="12"/>
  <c r="C185" i="12"/>
  <c r="C43" i="12"/>
  <c r="C441" i="12"/>
  <c r="C433" i="12"/>
  <c r="C409" i="12"/>
  <c r="C10" i="12"/>
  <c r="C42" i="12"/>
  <c r="C74" i="12"/>
  <c r="C106" i="12"/>
  <c r="C138" i="12"/>
  <c r="C170" i="12"/>
  <c r="C202" i="12"/>
  <c r="C234" i="12"/>
  <c r="C266" i="12"/>
  <c r="C298" i="12"/>
  <c r="C330" i="12"/>
  <c r="C362" i="12"/>
  <c r="C394" i="12"/>
  <c r="C426" i="12"/>
  <c r="C458" i="12"/>
  <c r="C490" i="12"/>
  <c r="C64" i="12"/>
  <c r="C184" i="12"/>
  <c r="C328" i="12"/>
  <c r="C25" i="12"/>
  <c r="C145" i="12"/>
  <c r="C8" i="12"/>
  <c r="C35" i="12"/>
  <c r="C67" i="12"/>
  <c r="C99" i="12"/>
  <c r="C131" i="12"/>
  <c r="C163" i="12"/>
  <c r="C195" i="12"/>
  <c r="C227" i="12"/>
  <c r="C259" i="12"/>
  <c r="C291" i="12"/>
  <c r="C323" i="12"/>
  <c r="C355" i="12"/>
  <c r="C387" i="12"/>
  <c r="C419" i="12"/>
  <c r="C451" i="12"/>
  <c r="C483" i="12"/>
  <c r="C24" i="12"/>
  <c r="C152" i="12"/>
  <c r="C312" i="12"/>
  <c r="C504" i="12"/>
  <c r="C129" i="12"/>
  <c r="C289" i="12"/>
  <c r="C36" i="12"/>
  <c r="C68" i="12"/>
  <c r="C100" i="12"/>
  <c r="C132" i="12"/>
  <c r="C164" i="12"/>
  <c r="C196" i="12"/>
  <c r="C228" i="12"/>
  <c r="C260" i="12"/>
  <c r="C292" i="12"/>
  <c r="C324" i="12"/>
  <c r="C356" i="12"/>
  <c r="C388" i="12"/>
  <c r="C420" i="12"/>
  <c r="C452" i="12"/>
  <c r="C484" i="12"/>
  <c r="C40" i="12"/>
  <c r="C280" i="12"/>
  <c r="C496" i="12"/>
  <c r="C21" i="12"/>
  <c r="C53" i="12"/>
  <c r="C85" i="12"/>
  <c r="C117" i="12"/>
  <c r="C149" i="12"/>
  <c r="C181" i="12"/>
  <c r="C213" i="12"/>
  <c r="C245" i="12"/>
  <c r="C277" i="12"/>
  <c r="C309" i="12"/>
  <c r="C341" i="12"/>
  <c r="C373" i="12"/>
  <c r="C405" i="12"/>
  <c r="C437" i="12"/>
  <c r="C469" i="12"/>
  <c r="C501" i="12"/>
  <c r="C368" i="12"/>
  <c r="C14" i="12"/>
  <c r="C46" i="12"/>
  <c r="C78" i="12"/>
  <c r="C110" i="12"/>
  <c r="C142" i="12"/>
  <c r="C174" i="12"/>
  <c r="C206" i="12"/>
  <c r="C238" i="12"/>
  <c r="C270" i="12"/>
  <c r="C302" i="12"/>
  <c r="C334" i="12"/>
  <c r="C366" i="12"/>
  <c r="C398" i="12"/>
  <c r="C430" i="12"/>
  <c r="C462" i="12"/>
  <c r="C494" i="12"/>
  <c r="C104" i="12"/>
  <c r="C272" i="12"/>
  <c r="C440" i="12"/>
  <c r="C41" i="12"/>
  <c r="C193" i="12"/>
  <c r="C15" i="12"/>
  <c r="C47" i="12"/>
  <c r="C79" i="12"/>
  <c r="C111" i="12"/>
  <c r="C143" i="12"/>
  <c r="C175" i="12"/>
  <c r="C207" i="12"/>
  <c r="C239" i="12"/>
  <c r="C271" i="12"/>
  <c r="C303" i="12"/>
  <c r="C335" i="12"/>
  <c r="C367" i="12"/>
  <c r="C399" i="12"/>
  <c r="C431" i="12"/>
  <c r="C463" i="12"/>
  <c r="C495" i="12"/>
  <c r="C120" i="12"/>
  <c r="C304" i="12"/>
  <c r="C488" i="12"/>
  <c r="C137" i="12"/>
  <c r="C273" i="12"/>
  <c r="C377" i="12"/>
  <c r="C345" i="12"/>
  <c r="C18" i="12"/>
  <c r="C50" i="12"/>
  <c r="C114" i="12"/>
  <c r="C178" i="12"/>
  <c r="C242" i="12"/>
  <c r="C306" i="12"/>
  <c r="C402" i="12"/>
  <c r="C466" i="12"/>
  <c r="C80" i="12"/>
  <c r="C376" i="12"/>
  <c r="C11" i="12"/>
  <c r="C75" i="12"/>
  <c r="C139" i="12"/>
  <c r="N273" i="5"/>
  <c r="T273" i="5" s="1"/>
  <c r="O273" i="5"/>
  <c r="N139" i="5"/>
  <c r="T139" i="5" s="1"/>
  <c r="O139" i="5"/>
  <c r="N48" i="5"/>
  <c r="T48" i="5" s="1"/>
  <c r="O48" i="5"/>
  <c r="C169" i="12"/>
  <c r="C336" i="12"/>
  <c r="C503" i="12"/>
  <c r="C439" i="12"/>
  <c r="C375" i="12"/>
  <c r="C311" i="12"/>
  <c r="C247" i="12"/>
  <c r="C183" i="12"/>
  <c r="C119" i="12"/>
  <c r="C55" i="12"/>
  <c r="C225" i="12"/>
  <c r="C464" i="12"/>
  <c r="C160" i="12"/>
  <c r="C470" i="12"/>
  <c r="C406" i="12"/>
  <c r="C342" i="12"/>
  <c r="C278" i="12"/>
  <c r="C214" i="12"/>
  <c r="C150" i="12"/>
  <c r="C86" i="12"/>
  <c r="C22" i="12"/>
  <c r="C509" i="12"/>
  <c r="C445" i="12"/>
  <c r="C381" i="12"/>
  <c r="C317" i="12"/>
  <c r="C253" i="12"/>
  <c r="C189" i="12"/>
  <c r="C125" i="12"/>
  <c r="C61" i="12"/>
  <c r="C97" i="12"/>
  <c r="C128" i="12"/>
  <c r="C460" i="12"/>
  <c r="C396" i="12"/>
  <c r="C332" i="12"/>
  <c r="C268" i="12"/>
  <c r="C204" i="12"/>
  <c r="C140" i="12"/>
  <c r="C76" i="12"/>
  <c r="C12" i="12"/>
  <c r="C17" i="12"/>
  <c r="C192" i="12"/>
  <c r="C491" i="12"/>
  <c r="C427" i="12"/>
  <c r="C363" i="12"/>
  <c r="C299" i="12"/>
  <c r="C235" i="12"/>
  <c r="C171" i="12"/>
  <c r="C83" i="12"/>
  <c r="C73" i="12"/>
  <c r="C506" i="12"/>
  <c r="C378" i="12"/>
  <c r="C250" i="12"/>
  <c r="C122" i="12"/>
  <c r="C465" i="12"/>
  <c r="O93" i="5"/>
  <c r="P93" i="5" s="1"/>
  <c r="U93" i="5" s="1"/>
  <c r="V93" i="5" s="1"/>
  <c r="Y93" i="5" s="1"/>
  <c r="O102" i="5"/>
  <c r="O46" i="5"/>
  <c r="P46" i="5" s="1"/>
  <c r="U46" i="5" s="1"/>
  <c r="O125" i="5"/>
  <c r="O209" i="5"/>
  <c r="P209" i="5" s="1"/>
  <c r="U209" i="5" s="1"/>
  <c r="O263" i="5"/>
  <c r="O274" i="5"/>
  <c r="P274" i="5" s="1"/>
  <c r="U274" i="5" s="1"/>
  <c r="V274" i="5" s="1"/>
  <c r="Y274" i="5" s="1"/>
  <c r="O319" i="5"/>
  <c r="O78" i="5"/>
  <c r="P78" i="5" s="1"/>
  <c r="U78" i="5" s="1"/>
  <c r="O374" i="5"/>
  <c r="P374" i="5" s="1"/>
  <c r="U374" i="5" s="1"/>
  <c r="O154" i="5"/>
  <c r="P154" i="5" s="1"/>
  <c r="U154" i="5" s="1"/>
  <c r="O68" i="5"/>
  <c r="N15" i="5"/>
  <c r="T15" i="5" s="1"/>
  <c r="O15" i="5"/>
  <c r="C72" i="12"/>
  <c r="C65" i="12"/>
  <c r="C208" i="12"/>
  <c r="C479" i="12"/>
  <c r="C415" i="12"/>
  <c r="C351" i="12"/>
  <c r="C287" i="12"/>
  <c r="C223" i="12"/>
  <c r="C159" i="12"/>
  <c r="C95" i="12"/>
  <c r="C31" i="12"/>
  <c r="C121" i="12"/>
  <c r="C360" i="12"/>
  <c r="C510" i="12"/>
  <c r="C446" i="12"/>
  <c r="C382" i="12"/>
  <c r="C318" i="12"/>
  <c r="C254" i="12"/>
  <c r="C190" i="12"/>
  <c r="C126" i="12"/>
  <c r="C62" i="12"/>
  <c r="C472" i="12"/>
  <c r="C485" i="12"/>
  <c r="C421" i="12"/>
  <c r="C357" i="12"/>
  <c r="C293" i="12"/>
  <c r="C229" i="12"/>
  <c r="C165" i="12"/>
  <c r="C101" i="12"/>
  <c r="C37" i="12"/>
  <c r="C400" i="12"/>
  <c r="C500" i="12"/>
  <c r="C436" i="12"/>
  <c r="C372" i="12"/>
  <c r="C308" i="12"/>
  <c r="C244" i="12"/>
  <c r="C180" i="12"/>
  <c r="C116" i="12"/>
  <c r="C52" i="12"/>
  <c r="C209" i="12"/>
  <c r="C408" i="12"/>
  <c r="C88" i="12"/>
  <c r="C467" i="12"/>
  <c r="C403" i="12"/>
  <c r="C339" i="12"/>
  <c r="C275" i="12"/>
  <c r="C211" i="12"/>
  <c r="C147" i="12"/>
  <c r="C51" i="12"/>
  <c r="C424" i="12"/>
  <c r="C474" i="12"/>
  <c r="C346" i="12"/>
  <c r="C218" i="12"/>
  <c r="C90" i="12"/>
  <c r="C281" i="12"/>
  <c r="O24" i="5"/>
  <c r="N24" i="5"/>
  <c r="N160" i="5"/>
  <c r="T160" i="5" s="1"/>
  <c r="O160" i="5"/>
  <c r="P160" i="5" s="1"/>
  <c r="U160" i="5" s="1"/>
  <c r="O181" i="5"/>
  <c r="P181" i="5" s="1"/>
  <c r="U181" i="5" s="1"/>
  <c r="V181" i="5" s="1"/>
  <c r="Y181" i="5" s="1"/>
  <c r="O151" i="5"/>
  <c r="P151" i="5" s="1"/>
  <c r="U151" i="5" s="1"/>
  <c r="O200" i="5"/>
  <c r="O248" i="5"/>
  <c r="P248" i="5" s="1"/>
  <c r="U248" i="5" s="1"/>
  <c r="N281" i="5"/>
  <c r="O281" i="5"/>
  <c r="O11" i="5"/>
  <c r="O335" i="5"/>
  <c r="P335" i="5" s="1"/>
  <c r="U335" i="5" s="1"/>
  <c r="N137" i="5"/>
  <c r="T137" i="5" s="1"/>
  <c r="O137" i="5"/>
  <c r="C305" i="12"/>
  <c r="C33" i="12"/>
  <c r="C168" i="12"/>
  <c r="C471" i="12"/>
  <c r="C407" i="12"/>
  <c r="C343" i="12"/>
  <c r="C279" i="12"/>
  <c r="C215" i="12"/>
  <c r="C151" i="12"/>
  <c r="C87" i="12"/>
  <c r="C23" i="12"/>
  <c r="C81" i="12"/>
  <c r="C320" i="12"/>
  <c r="C502" i="12"/>
  <c r="C438" i="12"/>
  <c r="C374" i="12"/>
  <c r="C310" i="12"/>
  <c r="C246" i="12"/>
  <c r="C182" i="12"/>
  <c r="C118" i="12"/>
  <c r="C54" i="12"/>
  <c r="C416" i="12"/>
  <c r="C477" i="12"/>
  <c r="C413" i="12"/>
  <c r="C349" i="12"/>
  <c r="C285" i="12"/>
  <c r="C221" i="12"/>
  <c r="C157" i="12"/>
  <c r="C93" i="12"/>
  <c r="C29" i="12"/>
  <c r="C344" i="12"/>
  <c r="C492" i="12"/>
  <c r="C428" i="12"/>
  <c r="C364" i="12"/>
  <c r="C300" i="12"/>
  <c r="C236" i="12"/>
  <c r="C172" i="12"/>
  <c r="C108" i="12"/>
  <c r="C44" i="12"/>
  <c r="C161" i="12"/>
  <c r="C352" i="12"/>
  <c r="C56" i="12"/>
  <c r="C459" i="12"/>
  <c r="C395" i="12"/>
  <c r="C331" i="12"/>
  <c r="C267" i="12"/>
  <c r="C203" i="12"/>
  <c r="C115" i="12"/>
  <c r="C19" i="12"/>
  <c r="C256" i="12"/>
  <c r="C442" i="12"/>
  <c r="C314" i="12"/>
  <c r="C186" i="12"/>
  <c r="C58" i="12"/>
  <c r="C297" i="12"/>
  <c r="V27" i="5"/>
  <c r="Y27" i="5" s="1"/>
  <c r="AA27" i="5" s="1"/>
  <c r="O174" i="5"/>
  <c r="O354" i="5"/>
  <c r="P354" i="5" s="1"/>
  <c r="U354" i="5" s="1"/>
  <c r="O267" i="5"/>
  <c r="P267" i="5" s="1"/>
  <c r="U267" i="5" s="1"/>
  <c r="V267" i="5" s="1"/>
  <c r="Y267" i="5" s="1"/>
  <c r="O343" i="5"/>
  <c r="P343" i="5" s="1"/>
  <c r="U343" i="5" s="1"/>
  <c r="O36" i="5"/>
  <c r="P36" i="5" s="1"/>
  <c r="U36" i="5" s="1"/>
  <c r="V36" i="5" s="1"/>
  <c r="Y36" i="5" s="1"/>
  <c r="O96" i="5"/>
  <c r="P96" i="5" s="1"/>
  <c r="U96" i="5" s="1"/>
  <c r="O108" i="5"/>
  <c r="P108" i="5" s="1"/>
  <c r="U108" i="5" s="1"/>
  <c r="O165" i="5"/>
  <c r="O176" i="5"/>
  <c r="O218" i="5"/>
  <c r="P218" i="5" s="1"/>
  <c r="U218" i="5" s="1"/>
  <c r="V218" i="5" s="1"/>
  <c r="Y218" i="5" s="1"/>
  <c r="O286" i="5"/>
  <c r="P286" i="5" s="1"/>
  <c r="U286" i="5" s="1"/>
  <c r="O258" i="5"/>
  <c r="P258" i="5" s="1"/>
  <c r="U258" i="5" s="1"/>
  <c r="O322" i="5"/>
  <c r="O338" i="5"/>
  <c r="P338" i="5" s="1"/>
  <c r="U338" i="5" s="1"/>
  <c r="O359" i="5"/>
  <c r="O371" i="5"/>
  <c r="O348" i="5"/>
  <c r="O41" i="5"/>
  <c r="P41" i="5" s="1"/>
  <c r="U41" i="5" s="1"/>
  <c r="V41" i="5" s="1"/>
  <c r="Y41" i="5" s="1"/>
  <c r="O370" i="5"/>
  <c r="V22" i="5"/>
  <c r="Y22" i="5" s="1"/>
  <c r="AA22" i="5" s="1"/>
  <c r="V17" i="5"/>
  <c r="Y17" i="5" s="1"/>
  <c r="AA17" i="5" s="1"/>
  <c r="V33" i="5"/>
  <c r="Y33" i="5" s="1"/>
  <c r="AA33" i="5" s="1"/>
  <c r="V374" i="5"/>
  <c r="Y374" i="5" s="1"/>
  <c r="AA374" i="5" s="1"/>
  <c r="V29" i="5"/>
  <c r="Y29" i="5" s="1"/>
  <c r="AB29" i="5" s="1"/>
  <c r="V343" i="5"/>
  <c r="Y343" i="5" s="1"/>
  <c r="AB343" i="5" s="1"/>
  <c r="V154" i="5"/>
  <c r="Y154" i="5" s="1"/>
  <c r="AB154" i="5" s="1"/>
  <c r="V268" i="5"/>
  <c r="Y268" i="5" s="1"/>
  <c r="AA268" i="5" s="1"/>
  <c r="V187" i="5"/>
  <c r="Y187" i="5" s="1"/>
  <c r="AB187" i="5" s="1"/>
  <c r="V297" i="5"/>
  <c r="Y297" i="5" s="1"/>
  <c r="AB297" i="5" s="1"/>
  <c r="V236" i="5"/>
  <c r="Y236" i="5" s="1"/>
  <c r="AA236" i="5" s="1"/>
  <c r="V269" i="5"/>
  <c r="Y269" i="5" s="1"/>
  <c r="AA269" i="5" s="1"/>
  <c r="V258" i="5"/>
  <c r="Y258" i="5" s="1"/>
  <c r="AB258" i="5" s="1"/>
  <c r="N56" i="5"/>
  <c r="O56" i="5"/>
  <c r="N145" i="5"/>
  <c r="T145" i="5" s="1"/>
  <c r="O145" i="5"/>
  <c r="N85" i="5"/>
  <c r="T85" i="5" s="1"/>
  <c r="O85" i="5"/>
  <c r="N307" i="5"/>
  <c r="O307" i="5"/>
  <c r="N84" i="5"/>
  <c r="T84" i="5" s="1"/>
  <c r="O84" i="5"/>
  <c r="N272" i="5"/>
  <c r="T272" i="5" s="1"/>
  <c r="O272" i="5"/>
  <c r="O295" i="5"/>
  <c r="P295" i="5" s="1"/>
  <c r="U295" i="5" s="1"/>
  <c r="V295" i="5" s="1"/>
  <c r="Y295" i="5" s="1"/>
  <c r="AA295" i="5" s="1"/>
  <c r="O50" i="5"/>
  <c r="P50" i="5" s="1"/>
  <c r="U50" i="5" s="1"/>
  <c r="O124" i="5"/>
  <c r="P124" i="5" s="1"/>
  <c r="U124" i="5" s="1"/>
  <c r="O103" i="5"/>
  <c r="O172" i="5"/>
  <c r="O198" i="5"/>
  <c r="O233" i="5"/>
  <c r="O256" i="5"/>
  <c r="P256" i="5" s="1"/>
  <c r="U256" i="5" s="1"/>
  <c r="O291" i="5"/>
  <c r="O301" i="5"/>
  <c r="P301" i="5" s="1"/>
  <c r="U301" i="5" s="1"/>
  <c r="V301" i="5" s="1"/>
  <c r="Y301" i="5" s="1"/>
  <c r="AB301" i="5" s="1"/>
  <c r="O205" i="5"/>
  <c r="P205" i="5" s="1"/>
  <c r="U205" i="5" s="1"/>
  <c r="O222" i="5"/>
  <c r="P222" i="5" s="1"/>
  <c r="U222" i="5" s="1"/>
  <c r="V222" i="5" s="1"/>
  <c r="Y222" i="5" s="1"/>
  <c r="AA222" i="5" s="1"/>
  <c r="O232" i="5"/>
  <c r="P232" i="5" s="1"/>
  <c r="U232" i="5" s="1"/>
  <c r="V232" i="5" s="1"/>
  <c r="Y232" i="5" s="1"/>
  <c r="AA232" i="5" s="1"/>
  <c r="O249" i="5"/>
  <c r="O366" i="5"/>
  <c r="P366" i="5" s="1"/>
  <c r="U366" i="5" s="1"/>
  <c r="O347" i="5"/>
  <c r="P347" i="5" s="1"/>
  <c r="U347" i="5" s="1"/>
  <c r="O321" i="5"/>
  <c r="P321" i="5" s="1"/>
  <c r="U321" i="5" s="1"/>
  <c r="V321" i="5" s="1"/>
  <c r="Y321" i="5" s="1"/>
  <c r="AA321" i="5" s="1"/>
  <c r="O318" i="5"/>
  <c r="P318" i="5" s="1"/>
  <c r="U318" i="5" s="1"/>
  <c r="O270" i="5"/>
  <c r="O306" i="5"/>
  <c r="P306" i="5" s="1"/>
  <c r="U306" i="5" s="1"/>
  <c r="O340" i="5"/>
  <c r="P340" i="5" s="1"/>
  <c r="U340" i="5" s="1"/>
  <c r="O208" i="5"/>
  <c r="P208" i="5" s="1"/>
  <c r="U208" i="5" s="1"/>
  <c r="O225" i="5"/>
  <c r="P225" i="5" s="1"/>
  <c r="U225" i="5" s="1"/>
  <c r="O235" i="5"/>
  <c r="P235" i="5" s="1"/>
  <c r="U235" i="5" s="1"/>
  <c r="V235" i="5" s="1"/>
  <c r="Y235" i="5" s="1"/>
  <c r="AB235" i="5" s="1"/>
  <c r="O329" i="5"/>
  <c r="V30" i="5"/>
  <c r="Y30" i="5" s="1"/>
  <c r="AB30" i="5" s="1"/>
  <c r="O92" i="5"/>
  <c r="O339" i="5"/>
  <c r="P339" i="5" s="1"/>
  <c r="U339" i="5" s="1"/>
  <c r="N39" i="5"/>
  <c r="O126" i="5"/>
  <c r="O136" i="5"/>
  <c r="P136" i="5" s="1"/>
  <c r="U136" i="5" s="1"/>
  <c r="V136" i="5" s="1"/>
  <c r="Y136" i="5" s="1"/>
  <c r="O175" i="5"/>
  <c r="P175" i="5" s="1"/>
  <c r="U175" i="5" s="1"/>
  <c r="O242" i="5"/>
  <c r="O288" i="5"/>
  <c r="P288" i="5" s="1"/>
  <c r="U288" i="5" s="1"/>
  <c r="V288" i="5" s="1"/>
  <c r="Y288" i="5" s="1"/>
  <c r="AB288" i="5" s="1"/>
  <c r="O300" i="5"/>
  <c r="O20" i="5"/>
  <c r="P20" i="5" s="1"/>
  <c r="U20" i="5" s="1"/>
  <c r="V20" i="5" s="1"/>
  <c r="O140" i="5"/>
  <c r="O149" i="5"/>
  <c r="P149" i="5" s="1"/>
  <c r="U149" i="5" s="1"/>
  <c r="O158" i="5"/>
  <c r="P158" i="5" s="1"/>
  <c r="U158" i="5" s="1"/>
  <c r="O167" i="5"/>
  <c r="P167" i="5" s="1"/>
  <c r="U167" i="5" s="1"/>
  <c r="O282" i="5"/>
  <c r="O204" i="5"/>
  <c r="P204" i="5" s="1"/>
  <c r="U204" i="5" s="1"/>
  <c r="O214" i="5"/>
  <c r="P214" i="5" s="1"/>
  <c r="U214" i="5" s="1"/>
  <c r="V214" i="5" s="1"/>
  <c r="Y214" i="5" s="1"/>
  <c r="AB214" i="5" s="1"/>
  <c r="O231" i="5"/>
  <c r="P231" i="5" s="1"/>
  <c r="U231" i="5" s="1"/>
  <c r="V231" i="5" s="1"/>
  <c r="Y231" i="5" s="1"/>
  <c r="AB231" i="5" s="1"/>
  <c r="O241" i="5"/>
  <c r="P241" i="5" s="1"/>
  <c r="U241" i="5" s="1"/>
  <c r="O342" i="5"/>
  <c r="P342" i="5" s="1"/>
  <c r="U342" i="5" s="1"/>
  <c r="O344" i="5"/>
  <c r="O373" i="5"/>
  <c r="P373" i="5" s="1"/>
  <c r="U373" i="5" s="1"/>
  <c r="AA142" i="5"/>
  <c r="AB142" i="5"/>
  <c r="AB22" i="5"/>
  <c r="AA94" i="5"/>
  <c r="AB94" i="5"/>
  <c r="N127" i="5"/>
  <c r="T127" i="5" s="1"/>
  <c r="O127" i="5"/>
  <c r="N62" i="5"/>
  <c r="T62" i="5" s="1"/>
  <c r="O62" i="5"/>
  <c r="N169" i="5"/>
  <c r="T169" i="5" s="1"/>
  <c r="O169" i="5"/>
  <c r="N196" i="5"/>
  <c r="T196" i="5" s="1"/>
  <c r="O196" i="5"/>
  <c r="N251" i="5"/>
  <c r="P251" i="5" s="1"/>
  <c r="U251" i="5" s="1"/>
  <c r="O251" i="5"/>
  <c r="N294" i="5"/>
  <c r="O294" i="5"/>
  <c r="N60" i="5"/>
  <c r="T60" i="5" s="1"/>
  <c r="O60" i="5"/>
  <c r="N257" i="5"/>
  <c r="T257" i="5" s="1"/>
  <c r="O257" i="5"/>
  <c r="N315" i="5"/>
  <c r="T315" i="5" s="1"/>
  <c r="O315" i="5"/>
  <c r="N358" i="5"/>
  <c r="T358" i="5" s="1"/>
  <c r="O358" i="5"/>
  <c r="N313" i="5"/>
  <c r="T313" i="5" s="1"/>
  <c r="O313" i="5"/>
  <c r="N184" i="5"/>
  <c r="O184" i="5"/>
  <c r="N70" i="5"/>
  <c r="T70" i="5" s="1"/>
  <c r="O70" i="5"/>
  <c r="N44" i="5"/>
  <c r="O44" i="5"/>
  <c r="N261" i="5"/>
  <c r="T261" i="5" s="1"/>
  <c r="O261" i="5"/>
  <c r="N255" i="5"/>
  <c r="T255" i="5" s="1"/>
  <c r="O255" i="5"/>
  <c r="N76" i="5"/>
  <c r="T76" i="5" s="1"/>
  <c r="O76" i="5"/>
  <c r="O35" i="5"/>
  <c r="O64" i="5"/>
  <c r="O58" i="5"/>
  <c r="P58" i="5" s="1"/>
  <c r="U58" i="5" s="1"/>
  <c r="V58" i="5" s="1"/>
  <c r="Y58" i="5" s="1"/>
  <c r="O86" i="5"/>
  <c r="O97" i="5"/>
  <c r="O107" i="5"/>
  <c r="P107" i="5" s="1"/>
  <c r="U107" i="5" s="1"/>
  <c r="V107" i="5" s="1"/>
  <c r="Y107" i="5" s="1"/>
  <c r="O121" i="5"/>
  <c r="P121" i="5" s="1"/>
  <c r="U121" i="5" s="1"/>
  <c r="O90" i="5"/>
  <c r="P90" i="5" s="1"/>
  <c r="U90" i="5" s="1"/>
  <c r="V90" i="5" s="1"/>
  <c r="Y90" i="5" s="1"/>
  <c r="O134" i="5"/>
  <c r="P134" i="5" s="1"/>
  <c r="U134" i="5" s="1"/>
  <c r="O173" i="5"/>
  <c r="P173" i="5" s="1"/>
  <c r="U173" i="5" s="1"/>
  <c r="V173" i="5" s="1"/>
  <c r="Y173" i="5" s="1"/>
  <c r="O194" i="5"/>
  <c r="P194" i="5" s="1"/>
  <c r="U194" i="5" s="1"/>
  <c r="O188" i="5"/>
  <c r="P188" i="5" s="1"/>
  <c r="U188" i="5" s="1"/>
  <c r="V188" i="5" s="1"/>
  <c r="Y188" i="5" s="1"/>
  <c r="O239" i="5"/>
  <c r="P239" i="5" s="1"/>
  <c r="U239" i="5" s="1"/>
  <c r="V239" i="5" s="1"/>
  <c r="Y239" i="5" s="1"/>
  <c r="O191" i="5"/>
  <c r="P191" i="5" s="1"/>
  <c r="U191" i="5" s="1"/>
  <c r="V191" i="5" s="1"/>
  <c r="Y191" i="5" s="1"/>
  <c r="O252" i="5"/>
  <c r="P252" i="5" s="1"/>
  <c r="U252" i="5" s="1"/>
  <c r="V252" i="5" s="1"/>
  <c r="Y252" i="5" s="1"/>
  <c r="O264" i="5"/>
  <c r="P264" i="5" s="1"/>
  <c r="U264" i="5" s="1"/>
  <c r="O150" i="5"/>
  <c r="O171" i="5"/>
  <c r="P171" i="5" s="1"/>
  <c r="U171" i="5" s="1"/>
  <c r="O210" i="5"/>
  <c r="P210" i="5" s="1"/>
  <c r="U210" i="5" s="1"/>
  <c r="O220" i="5"/>
  <c r="O237" i="5"/>
  <c r="P237" i="5" s="1"/>
  <c r="U237" i="5" s="1"/>
  <c r="V237" i="5" s="1"/>
  <c r="Y237" i="5" s="1"/>
  <c r="O247" i="5"/>
  <c r="O326" i="5"/>
  <c r="P326" i="5" s="1"/>
  <c r="U326" i="5" s="1"/>
  <c r="O334" i="5"/>
  <c r="P334" i="5" s="1"/>
  <c r="U334" i="5" s="1"/>
  <c r="O345" i="5"/>
  <c r="P345" i="5" s="1"/>
  <c r="U345" i="5" s="1"/>
  <c r="O327" i="5"/>
  <c r="P327" i="5" s="1"/>
  <c r="U327" i="5" s="1"/>
  <c r="V327" i="5" s="1"/>
  <c r="Y327" i="5" s="1"/>
  <c r="O207" i="5"/>
  <c r="P207" i="5" s="1"/>
  <c r="U207" i="5" s="1"/>
  <c r="O217" i="5"/>
  <c r="P217" i="5" s="1"/>
  <c r="U217" i="5" s="1"/>
  <c r="V217" i="5" s="1"/>
  <c r="Y217" i="5" s="1"/>
  <c r="AB217" i="5" s="1"/>
  <c r="O234" i="5"/>
  <c r="O244" i="5"/>
  <c r="P244" i="5" s="1"/>
  <c r="U244" i="5" s="1"/>
  <c r="O296" i="5"/>
  <c r="P296" i="5" s="1"/>
  <c r="U296" i="5" s="1"/>
  <c r="V296" i="5" s="1"/>
  <c r="Y296" i="5" s="1"/>
  <c r="O314" i="5"/>
  <c r="P314" i="5" s="1"/>
  <c r="U314" i="5" s="1"/>
  <c r="O352" i="5"/>
  <c r="P352" i="5" s="1"/>
  <c r="U352" i="5" s="1"/>
  <c r="O351" i="5"/>
  <c r="P351" i="5" s="1"/>
  <c r="U351" i="5" s="1"/>
  <c r="O357" i="5"/>
  <c r="P357" i="5" s="1"/>
  <c r="U357" i="5" s="1"/>
  <c r="O368" i="5"/>
  <c r="P368" i="5" s="1"/>
  <c r="U368" i="5" s="1"/>
  <c r="O38" i="5"/>
  <c r="P38" i="5" s="1"/>
  <c r="U38" i="5" s="1"/>
  <c r="V38" i="5" s="1"/>
  <c r="Y38" i="5" s="1"/>
  <c r="O146" i="5"/>
  <c r="O155" i="5"/>
  <c r="P155" i="5" s="1"/>
  <c r="U155" i="5" s="1"/>
  <c r="V155" i="5" s="1"/>
  <c r="Y155" i="5" s="1"/>
  <c r="O164" i="5"/>
  <c r="O128" i="5"/>
  <c r="O185" i="5"/>
  <c r="P185" i="5" s="1"/>
  <c r="U185" i="5" s="1"/>
  <c r="V185" i="5" s="1"/>
  <c r="Y185" i="5" s="1"/>
  <c r="O189" i="5"/>
  <c r="P189" i="5" s="1"/>
  <c r="U189" i="5" s="1"/>
  <c r="O170" i="5"/>
  <c r="O224" i="5"/>
  <c r="P224" i="5" s="1"/>
  <c r="U224" i="5" s="1"/>
  <c r="O260" i="5"/>
  <c r="P260" i="5" s="1"/>
  <c r="U260" i="5" s="1"/>
  <c r="O290" i="5"/>
  <c r="P290" i="5" s="1"/>
  <c r="U290" i="5" s="1"/>
  <c r="O310" i="5"/>
  <c r="P310" i="5" s="1"/>
  <c r="U310" i="5" s="1"/>
  <c r="AA331" i="5"/>
  <c r="AC331" i="5" s="1"/>
  <c r="AD331" i="5" s="1"/>
  <c r="O316" i="5"/>
  <c r="P316" i="5" s="1"/>
  <c r="U316" i="5" s="1"/>
  <c r="O324" i="5"/>
  <c r="P324" i="5" s="1"/>
  <c r="U324" i="5" s="1"/>
  <c r="O332" i="5"/>
  <c r="O360" i="5"/>
  <c r="O363" i="5"/>
  <c r="P363" i="5" s="1"/>
  <c r="U363" i="5" s="1"/>
  <c r="O195" i="5"/>
  <c r="P195" i="5" s="1"/>
  <c r="U195" i="5" s="1"/>
  <c r="O250" i="5"/>
  <c r="O262" i="5"/>
  <c r="P262" i="5" s="1"/>
  <c r="U262" i="5" s="1"/>
  <c r="O253" i="5"/>
  <c r="P253" i="5" s="1"/>
  <c r="U253" i="5" s="1"/>
  <c r="V253" i="5" s="1"/>
  <c r="O265" i="5"/>
  <c r="O141" i="5"/>
  <c r="P141" i="5" s="1"/>
  <c r="U141" i="5" s="1"/>
  <c r="O349" i="5"/>
  <c r="P349" i="5" s="1"/>
  <c r="U349" i="5" s="1"/>
  <c r="T99" i="5"/>
  <c r="O278" i="5"/>
  <c r="P278" i="5" s="1"/>
  <c r="U278" i="5" s="1"/>
  <c r="V278" i="5" s="1"/>
  <c r="Y278" i="5" s="1"/>
  <c r="O190" i="5"/>
  <c r="P190" i="5" s="1"/>
  <c r="U190" i="5" s="1"/>
  <c r="V190" i="5" s="1"/>
  <c r="Y190" i="5" s="1"/>
  <c r="O312" i="5"/>
  <c r="P312" i="5" s="1"/>
  <c r="U312" i="5" s="1"/>
  <c r="V312" i="5" s="1"/>
  <c r="Y312" i="5" s="1"/>
  <c r="O303" i="5"/>
  <c r="P303" i="5" s="1"/>
  <c r="U303" i="5" s="1"/>
  <c r="V303" i="5" s="1"/>
  <c r="Y303" i="5" s="1"/>
  <c r="O337" i="5"/>
  <c r="O325" i="5"/>
  <c r="P325" i="5" s="1"/>
  <c r="U325" i="5" s="1"/>
  <c r="V31" i="5"/>
  <c r="Y31" i="5" s="1"/>
  <c r="O79" i="5"/>
  <c r="P79" i="5" s="1"/>
  <c r="U79" i="5" s="1"/>
  <c r="O117" i="5"/>
  <c r="O119" i="5"/>
  <c r="P119" i="5" s="1"/>
  <c r="U119" i="5" s="1"/>
  <c r="O132" i="5"/>
  <c r="P132" i="5" s="1"/>
  <c r="U132" i="5" s="1"/>
  <c r="O186" i="5"/>
  <c r="P186" i="5" s="1"/>
  <c r="U186" i="5" s="1"/>
  <c r="O215" i="5"/>
  <c r="O168" i="5"/>
  <c r="O193" i="5"/>
  <c r="P193" i="5" s="1"/>
  <c r="U193" i="5" s="1"/>
  <c r="O254" i="5"/>
  <c r="P254" i="5" s="1"/>
  <c r="U254" i="5" s="1"/>
  <c r="O266" i="5"/>
  <c r="P266" i="5" s="1"/>
  <c r="U266" i="5" s="1"/>
  <c r="O202" i="5"/>
  <c r="O219" i="5"/>
  <c r="P219" i="5" s="1"/>
  <c r="U219" i="5" s="1"/>
  <c r="O229" i="5"/>
  <c r="P229" i="5" s="1"/>
  <c r="U229" i="5" s="1"/>
  <c r="O246" i="5"/>
  <c r="P246" i="5" s="1"/>
  <c r="U246" i="5" s="1"/>
  <c r="O317" i="5"/>
  <c r="O289" i="5"/>
  <c r="P289" i="5" s="1"/>
  <c r="U289" i="5" s="1"/>
  <c r="O293" i="5"/>
  <c r="P293" i="5" s="1"/>
  <c r="U293" i="5" s="1"/>
  <c r="O311" i="5"/>
  <c r="P311" i="5" s="1"/>
  <c r="U311" i="5" s="1"/>
  <c r="V311" i="5" s="1"/>
  <c r="Y311" i="5" s="1"/>
  <c r="O336" i="5"/>
  <c r="P336" i="5" s="1"/>
  <c r="U336" i="5" s="1"/>
  <c r="O364" i="5"/>
  <c r="P364" i="5" s="1"/>
  <c r="U364" i="5" s="1"/>
  <c r="O369" i="5"/>
  <c r="P369" i="5" s="1"/>
  <c r="U369" i="5" s="1"/>
  <c r="O365" i="5"/>
  <c r="T201" i="5"/>
  <c r="T211" i="5"/>
  <c r="T228" i="5"/>
  <c r="T238" i="5"/>
  <c r="T299" i="5"/>
  <c r="T223" i="5"/>
  <c r="T199" i="5"/>
  <c r="T226" i="5"/>
  <c r="T243" i="5"/>
  <c r="T328" i="5"/>
  <c r="T372" i="5"/>
  <c r="T130" i="5"/>
  <c r="O75" i="5"/>
  <c r="P75" i="5" s="1"/>
  <c r="U75" i="5" s="1"/>
  <c r="T88" i="5"/>
  <c r="T98" i="5"/>
  <c r="T104" i="5"/>
  <c r="O45" i="5"/>
  <c r="P45" i="5" s="1"/>
  <c r="U45" i="5" s="1"/>
  <c r="T113" i="5"/>
  <c r="T105" i="5"/>
  <c r="O89" i="5"/>
  <c r="P89" i="5" s="1"/>
  <c r="U89" i="5" s="1"/>
  <c r="V89" i="5" s="1"/>
  <c r="Y89" i="5" s="1"/>
  <c r="T101" i="5"/>
  <c r="P140" i="5"/>
  <c r="U140" i="5" s="1"/>
  <c r="T140" i="5"/>
  <c r="T149" i="5"/>
  <c r="T158" i="5"/>
  <c r="T167" i="5"/>
  <c r="T114" i="5"/>
  <c r="T109" i="5"/>
  <c r="O180" i="5"/>
  <c r="P180" i="5" s="1"/>
  <c r="U180" i="5" s="1"/>
  <c r="T122" i="5"/>
  <c r="P159" i="5"/>
  <c r="U159" i="5" s="1"/>
  <c r="T159" i="5"/>
  <c r="T256" i="5"/>
  <c r="T193" i="5"/>
  <c r="P270" i="5"/>
  <c r="U270" i="5" s="1"/>
  <c r="T270" i="5"/>
  <c r="T254" i="5"/>
  <c r="T266" i="5"/>
  <c r="T308" i="5"/>
  <c r="O302" i="5"/>
  <c r="P302" i="5" s="1"/>
  <c r="U302" i="5" s="1"/>
  <c r="V302" i="5" s="1"/>
  <c r="Y302" i="5" s="1"/>
  <c r="P322" i="5"/>
  <c r="U322" i="5" s="1"/>
  <c r="T322" i="5"/>
  <c r="T334" i="5"/>
  <c r="P305" i="5"/>
  <c r="U305" i="5" s="1"/>
  <c r="T305" i="5"/>
  <c r="T340" i="5"/>
  <c r="T373" i="5"/>
  <c r="P365" i="5"/>
  <c r="U365" i="5" s="1"/>
  <c r="T365" i="5"/>
  <c r="T183" i="5"/>
  <c r="T79" i="5"/>
  <c r="O88" i="5"/>
  <c r="P88" i="5" s="1"/>
  <c r="U88" i="5" s="1"/>
  <c r="O98" i="5"/>
  <c r="P98" i="5" s="1"/>
  <c r="U98" i="5" s="1"/>
  <c r="O104" i="5"/>
  <c r="P104" i="5" s="1"/>
  <c r="U104" i="5" s="1"/>
  <c r="O110" i="5"/>
  <c r="P110" i="5" s="1"/>
  <c r="U110" i="5" s="1"/>
  <c r="V110" i="5" s="1"/>
  <c r="Y110" i="5" s="1"/>
  <c r="O113" i="5"/>
  <c r="P113" i="5" s="1"/>
  <c r="U113" i="5" s="1"/>
  <c r="P117" i="5"/>
  <c r="U117" i="5" s="1"/>
  <c r="T117" i="5"/>
  <c r="P86" i="5"/>
  <c r="U86" i="5" s="1"/>
  <c r="T86" i="5"/>
  <c r="O105" i="5"/>
  <c r="P105" i="5" s="1"/>
  <c r="U105" i="5" s="1"/>
  <c r="T124" i="5"/>
  <c r="O82" i="5"/>
  <c r="P82" i="5" s="1"/>
  <c r="U82" i="5" s="1"/>
  <c r="V82" i="5" s="1"/>
  <c r="Y82" i="5" s="1"/>
  <c r="O101" i="5"/>
  <c r="P101" i="5" s="1"/>
  <c r="U101" i="5" s="1"/>
  <c r="T119" i="5"/>
  <c r="O131" i="5"/>
  <c r="O129" i="5"/>
  <c r="P129" i="5" s="1"/>
  <c r="U129" i="5" s="1"/>
  <c r="O143" i="5"/>
  <c r="P143" i="5" s="1"/>
  <c r="U143" i="5" s="1"/>
  <c r="V143" i="5" s="1"/>
  <c r="Y143" i="5" s="1"/>
  <c r="O152" i="5"/>
  <c r="P152" i="5" s="1"/>
  <c r="U152" i="5" s="1"/>
  <c r="O161" i="5"/>
  <c r="O114" i="5"/>
  <c r="P114" i="5" s="1"/>
  <c r="U114" i="5" s="1"/>
  <c r="O109" i="5"/>
  <c r="P109" i="5" s="1"/>
  <c r="U109" i="5" s="1"/>
  <c r="O182" i="5"/>
  <c r="P182" i="5" s="1"/>
  <c r="U182" i="5" s="1"/>
  <c r="O122" i="5"/>
  <c r="P122" i="5" s="1"/>
  <c r="U122" i="5" s="1"/>
  <c r="P147" i="5"/>
  <c r="U147" i="5" s="1"/>
  <c r="T147" i="5"/>
  <c r="O177" i="5"/>
  <c r="P177" i="5" s="1"/>
  <c r="U177" i="5" s="1"/>
  <c r="O153" i="5"/>
  <c r="T314" i="5"/>
  <c r="P202" i="5"/>
  <c r="U202" i="5" s="1"/>
  <c r="T202" i="5"/>
  <c r="T219" i="5"/>
  <c r="T229" i="5"/>
  <c r="T246" i="5"/>
  <c r="O304" i="5"/>
  <c r="P304" i="5" s="1"/>
  <c r="U304" i="5" s="1"/>
  <c r="V304" i="5" s="1"/>
  <c r="Y304" i="5" s="1"/>
  <c r="P317" i="5"/>
  <c r="U317" i="5" s="1"/>
  <c r="T317" i="5"/>
  <c r="O330" i="5"/>
  <c r="P330" i="5" s="1"/>
  <c r="U330" i="5" s="1"/>
  <c r="T204" i="5"/>
  <c r="T241" i="5"/>
  <c r="T292" i="5"/>
  <c r="O308" i="5"/>
  <c r="P308" i="5" s="1"/>
  <c r="U308" i="5" s="1"/>
  <c r="T207" i="5"/>
  <c r="P234" i="5"/>
  <c r="U234" i="5" s="1"/>
  <c r="T234" i="5"/>
  <c r="T244" i="5"/>
  <c r="T293" i="5"/>
  <c r="T316" i="5"/>
  <c r="T324" i="5"/>
  <c r="T336" i="5"/>
  <c r="P344" i="5"/>
  <c r="U344" i="5" s="1"/>
  <c r="T344" i="5"/>
  <c r="P348" i="5"/>
  <c r="U348" i="5" s="1"/>
  <c r="T348" i="5"/>
  <c r="T368" i="5"/>
  <c r="T51" i="5"/>
  <c r="T112" i="5"/>
  <c r="T116" i="5"/>
  <c r="T123" i="5"/>
  <c r="T129" i="5"/>
  <c r="T152" i="5"/>
  <c r="P161" i="5"/>
  <c r="U161" i="5" s="1"/>
  <c r="T161" i="5"/>
  <c r="T118" i="5"/>
  <c r="T91" i="5"/>
  <c r="T182" i="5"/>
  <c r="T192" i="5"/>
  <c r="T177" i="5"/>
  <c r="P153" i="5"/>
  <c r="U153" i="5" s="1"/>
  <c r="T153" i="5"/>
  <c r="T330" i="5"/>
  <c r="T277" i="5"/>
  <c r="T180" i="5"/>
  <c r="T63" i="5"/>
  <c r="T106" i="5"/>
  <c r="V16" i="5"/>
  <c r="Y16" i="5" s="1"/>
  <c r="O51" i="5"/>
  <c r="P51" i="5" s="1"/>
  <c r="U51" i="5" s="1"/>
  <c r="O69" i="5"/>
  <c r="P69" i="5" s="1"/>
  <c r="U69" i="5" s="1"/>
  <c r="O63" i="5"/>
  <c r="P63" i="5" s="1"/>
  <c r="U63" i="5" s="1"/>
  <c r="O100" i="5"/>
  <c r="P100" i="5" s="1"/>
  <c r="U100" i="5" s="1"/>
  <c r="V100" i="5" s="1"/>
  <c r="Y100" i="5" s="1"/>
  <c r="O106" i="5"/>
  <c r="P106" i="5" s="1"/>
  <c r="U106" i="5" s="1"/>
  <c r="O112" i="5"/>
  <c r="P112" i="5" s="1"/>
  <c r="U112" i="5" s="1"/>
  <c r="T111" i="5"/>
  <c r="T57" i="5"/>
  <c r="O95" i="5"/>
  <c r="P95" i="5" s="1"/>
  <c r="U95" i="5" s="1"/>
  <c r="V95" i="5" s="1"/>
  <c r="Y95" i="5" s="1"/>
  <c r="T115" i="5"/>
  <c r="O116" i="5"/>
  <c r="P116" i="5" s="1"/>
  <c r="U116" i="5" s="1"/>
  <c r="T132" i="5"/>
  <c r="O123" i="5"/>
  <c r="P123" i="5" s="1"/>
  <c r="U123" i="5" s="1"/>
  <c r="P131" i="5"/>
  <c r="U131" i="5" s="1"/>
  <c r="T131" i="5"/>
  <c r="T120" i="5"/>
  <c r="O118" i="5"/>
  <c r="P118" i="5" s="1"/>
  <c r="U118" i="5" s="1"/>
  <c r="O91" i="5"/>
  <c r="P91" i="5" s="1"/>
  <c r="U91" i="5" s="1"/>
  <c r="O192" i="5"/>
  <c r="P192" i="5" s="1"/>
  <c r="U192" i="5" s="1"/>
  <c r="T134" i="5"/>
  <c r="P162" i="5"/>
  <c r="U162" i="5" s="1"/>
  <c r="T162" i="5"/>
  <c r="P179" i="5"/>
  <c r="U179" i="5" s="1"/>
  <c r="T179" i="5"/>
  <c r="T195" i="5"/>
  <c r="P156" i="5"/>
  <c r="U156" i="5" s="1"/>
  <c r="T156" i="5"/>
  <c r="P250" i="5"/>
  <c r="U250" i="5" s="1"/>
  <c r="T250" i="5"/>
  <c r="T262" i="5"/>
  <c r="T264" i="5"/>
  <c r="T141" i="5"/>
  <c r="AA231" i="5"/>
  <c r="T260" i="5"/>
  <c r="T290" i="5"/>
  <c r="T171" i="5"/>
  <c r="T210" i="5"/>
  <c r="P220" i="5"/>
  <c r="U220" i="5" s="1"/>
  <c r="T220" i="5"/>
  <c r="P247" i="5"/>
  <c r="U247" i="5" s="1"/>
  <c r="T247" i="5"/>
  <c r="T205" i="5"/>
  <c r="P249" i="5"/>
  <c r="U249" i="5" s="1"/>
  <c r="T249" i="5"/>
  <c r="T310" i="5"/>
  <c r="T208" i="5"/>
  <c r="T225" i="5"/>
  <c r="P320" i="5"/>
  <c r="U320" i="5" s="1"/>
  <c r="T320" i="5"/>
  <c r="P332" i="5"/>
  <c r="U332" i="5" s="1"/>
  <c r="T332" i="5"/>
  <c r="O277" i="5"/>
  <c r="P277" i="5" s="1"/>
  <c r="U277" i="5" s="1"/>
  <c r="N14" i="5"/>
  <c r="O14" i="5"/>
  <c r="T75" i="5"/>
  <c r="T45" i="5"/>
  <c r="T69" i="5"/>
  <c r="O25" i="5"/>
  <c r="P25" i="5" s="1"/>
  <c r="U25" i="5" s="1"/>
  <c r="Z87" i="5"/>
  <c r="T96" i="5"/>
  <c r="P102" i="5"/>
  <c r="U102" i="5" s="1"/>
  <c r="T102" i="5"/>
  <c r="T108" i="5"/>
  <c r="P92" i="5"/>
  <c r="U92" i="5" s="1"/>
  <c r="T92" i="5"/>
  <c r="O99" i="5"/>
  <c r="P99" i="5" s="1"/>
  <c r="U99" i="5" s="1"/>
  <c r="O111" i="5"/>
  <c r="P111" i="5" s="1"/>
  <c r="U111" i="5" s="1"/>
  <c r="O57" i="5"/>
  <c r="P57" i="5" s="1"/>
  <c r="U57" i="5" s="1"/>
  <c r="P97" i="5"/>
  <c r="U97" i="5" s="1"/>
  <c r="T97" i="5"/>
  <c r="O115" i="5"/>
  <c r="P115" i="5" s="1"/>
  <c r="U115" i="5" s="1"/>
  <c r="T121" i="5"/>
  <c r="P103" i="5"/>
  <c r="U103" i="5" s="1"/>
  <c r="T103" i="5"/>
  <c r="P146" i="5"/>
  <c r="U146" i="5" s="1"/>
  <c r="T146" i="5"/>
  <c r="P164" i="5"/>
  <c r="U164" i="5" s="1"/>
  <c r="T164" i="5"/>
  <c r="O120" i="5"/>
  <c r="P120" i="5" s="1"/>
  <c r="U120" i="5" s="1"/>
  <c r="O130" i="5"/>
  <c r="P130" i="5" s="1"/>
  <c r="U130" i="5" s="1"/>
  <c r="O138" i="5"/>
  <c r="P138" i="5" s="1"/>
  <c r="U138" i="5" s="1"/>
  <c r="V138" i="5" s="1"/>
  <c r="Y138" i="5" s="1"/>
  <c r="P128" i="5"/>
  <c r="U128" i="5" s="1"/>
  <c r="T128" i="5"/>
  <c r="P174" i="5"/>
  <c r="U174" i="5" s="1"/>
  <c r="T174" i="5"/>
  <c r="P165" i="5"/>
  <c r="U165" i="5" s="1"/>
  <c r="T165" i="5"/>
  <c r="T186" i="5"/>
  <c r="Z99" i="5"/>
  <c r="O183" i="5"/>
  <c r="P183" i="5" s="1"/>
  <c r="U183" i="5" s="1"/>
  <c r="P176" i="5"/>
  <c r="U176" i="5" s="1"/>
  <c r="T176" i="5"/>
  <c r="T189" i="5"/>
  <c r="O144" i="5"/>
  <c r="P144" i="5" s="1"/>
  <c r="U144" i="5" s="1"/>
  <c r="V144" i="5" s="1"/>
  <c r="Y144" i="5" s="1"/>
  <c r="P170" i="5"/>
  <c r="U170" i="5" s="1"/>
  <c r="T170" i="5"/>
  <c r="P168" i="5"/>
  <c r="U168" i="5" s="1"/>
  <c r="T168" i="5"/>
  <c r="P150" i="5"/>
  <c r="U150" i="5" s="1"/>
  <c r="T150" i="5"/>
  <c r="O201" i="5"/>
  <c r="P201" i="5" s="1"/>
  <c r="U201" i="5" s="1"/>
  <c r="O211" i="5"/>
  <c r="P211" i="5" s="1"/>
  <c r="U211" i="5" s="1"/>
  <c r="O228" i="5"/>
  <c r="P228" i="5" s="1"/>
  <c r="U228" i="5" s="1"/>
  <c r="O238" i="5"/>
  <c r="P238" i="5" s="1"/>
  <c r="U238" i="5" s="1"/>
  <c r="O299" i="5"/>
  <c r="P299" i="5" s="1"/>
  <c r="U299" i="5" s="1"/>
  <c r="T326" i="5"/>
  <c r="T338" i="5"/>
  <c r="O213" i="5"/>
  <c r="P213" i="5" s="1"/>
  <c r="U213" i="5" s="1"/>
  <c r="V213" i="5" s="1"/>
  <c r="Y213" i="5" s="1"/>
  <c r="O223" i="5"/>
  <c r="P223" i="5" s="1"/>
  <c r="U223" i="5" s="1"/>
  <c r="O240" i="5"/>
  <c r="P240" i="5" s="1"/>
  <c r="U240" i="5" s="1"/>
  <c r="V240" i="5" s="1"/>
  <c r="Y240" i="5" s="1"/>
  <c r="T342" i="5"/>
  <c r="O199" i="5"/>
  <c r="P199" i="5" s="1"/>
  <c r="U199" i="5" s="1"/>
  <c r="O216" i="5"/>
  <c r="P216" i="5" s="1"/>
  <c r="U216" i="5" s="1"/>
  <c r="V216" i="5" s="1"/>
  <c r="Y216" i="5" s="1"/>
  <c r="O226" i="5"/>
  <c r="P226" i="5" s="1"/>
  <c r="U226" i="5" s="1"/>
  <c r="O243" i="5"/>
  <c r="P243" i="5" s="1"/>
  <c r="U243" i="5" s="1"/>
  <c r="T281" i="5"/>
  <c r="O298" i="5"/>
  <c r="P298" i="5" s="1"/>
  <c r="U298" i="5" s="1"/>
  <c r="V298" i="5" s="1"/>
  <c r="Y298" i="5" s="1"/>
  <c r="O328" i="5"/>
  <c r="P328" i="5" s="1"/>
  <c r="U328" i="5" s="1"/>
  <c r="P360" i="5"/>
  <c r="U360" i="5" s="1"/>
  <c r="T360" i="5"/>
  <c r="O372" i="5"/>
  <c r="P372" i="5" s="1"/>
  <c r="U372" i="5" s="1"/>
  <c r="P353" i="5"/>
  <c r="U353" i="5" s="1"/>
  <c r="T353" i="5"/>
  <c r="T21" i="5"/>
  <c r="P21" i="5"/>
  <c r="U21" i="5" s="1"/>
  <c r="N276" i="5"/>
  <c r="O276" i="5"/>
  <c r="P309" i="5"/>
  <c r="U309" i="5" s="1"/>
  <c r="N287" i="5"/>
  <c r="O287" i="5"/>
  <c r="N275" i="5"/>
  <c r="O275" i="5"/>
  <c r="P263" i="5"/>
  <c r="U263" i="5" s="1"/>
  <c r="P72" i="5"/>
  <c r="U72" i="5" s="1"/>
  <c r="P74" i="5"/>
  <c r="U74" i="5" s="1"/>
  <c r="N67" i="5"/>
  <c r="O67" i="5"/>
  <c r="N55" i="5"/>
  <c r="O55" i="5"/>
  <c r="N43" i="5"/>
  <c r="O43" i="5"/>
  <c r="P356" i="5"/>
  <c r="U356" i="5" s="1"/>
  <c r="P361" i="5"/>
  <c r="U361" i="5" s="1"/>
  <c r="P337" i="5"/>
  <c r="U337" i="5" s="1"/>
  <c r="P273" i="5"/>
  <c r="U273" i="5" s="1"/>
  <c r="P212" i="5"/>
  <c r="U212" i="5" s="1"/>
  <c r="P200" i="5"/>
  <c r="U200" i="5" s="1"/>
  <c r="P227" i="5"/>
  <c r="U227" i="5" s="1"/>
  <c r="P215" i="5"/>
  <c r="U215" i="5" s="1"/>
  <c r="P203" i="5"/>
  <c r="U203" i="5" s="1"/>
  <c r="V203" i="5" s="1"/>
  <c r="Y203" i="5" s="1"/>
  <c r="P163" i="5"/>
  <c r="U163" i="5" s="1"/>
  <c r="V163" i="5" s="1"/>
  <c r="Y163" i="5" s="1"/>
  <c r="P166" i="5"/>
  <c r="U166" i="5" s="1"/>
  <c r="P68" i="5"/>
  <c r="U68" i="5" s="1"/>
  <c r="P44" i="5"/>
  <c r="U44" i="5" s="1"/>
  <c r="N65" i="5"/>
  <c r="O65" i="5"/>
  <c r="N53" i="5"/>
  <c r="O53" i="5"/>
  <c r="T363" i="5"/>
  <c r="T351" i="5"/>
  <c r="T339" i="5"/>
  <c r="T309" i="5"/>
  <c r="T200" i="5"/>
  <c r="T74" i="5"/>
  <c r="T50" i="5"/>
  <c r="P11" i="5"/>
  <c r="U11" i="5" s="1"/>
  <c r="V11" i="5" s="1"/>
  <c r="Y11" i="5" s="1"/>
  <c r="T12" i="5"/>
  <c r="P300" i="5"/>
  <c r="U300" i="5" s="1"/>
  <c r="V300" i="5" s="1"/>
  <c r="Y300" i="5" s="1"/>
  <c r="P282" i="5"/>
  <c r="U282" i="5" s="1"/>
  <c r="P371" i="5"/>
  <c r="U371" i="5" s="1"/>
  <c r="P359" i="5"/>
  <c r="U359" i="5" s="1"/>
  <c r="P323" i="5"/>
  <c r="U323" i="5" s="1"/>
  <c r="N283" i="5"/>
  <c r="O283" i="5"/>
  <c r="N271" i="5"/>
  <c r="O271" i="5"/>
  <c r="P259" i="5"/>
  <c r="U259" i="5" s="1"/>
  <c r="N197" i="5"/>
  <c r="O197" i="5"/>
  <c r="P126" i="5"/>
  <c r="U126" i="5" s="1"/>
  <c r="P85" i="5"/>
  <c r="U85" i="5" s="1"/>
  <c r="N83" i="5"/>
  <c r="T83" i="5" s="1"/>
  <c r="O83" i="5"/>
  <c r="P83" i="5" s="1"/>
  <c r="U83" i="5" s="1"/>
  <c r="P64" i="5"/>
  <c r="U64" i="5" s="1"/>
  <c r="V64" i="5" s="1"/>
  <c r="Y64" i="5" s="1"/>
  <c r="P66" i="5"/>
  <c r="U66" i="5" s="1"/>
  <c r="N42" i="5"/>
  <c r="O42" i="5"/>
  <c r="T361" i="5"/>
  <c r="T349" i="5"/>
  <c r="T337" i="5"/>
  <c r="T325" i="5"/>
  <c r="T286" i="5"/>
  <c r="T215" i="5"/>
  <c r="T72" i="5"/>
  <c r="O12" i="5"/>
  <c r="P12" i="5" s="1"/>
  <c r="U12" i="5" s="1"/>
  <c r="P370" i="5"/>
  <c r="U370" i="5" s="1"/>
  <c r="V370" i="5" s="1"/>
  <c r="Y370" i="5" s="1"/>
  <c r="P333" i="5"/>
  <c r="U333" i="5" s="1"/>
  <c r="P291" i="5"/>
  <c r="U291" i="5" s="1"/>
  <c r="P257" i="5"/>
  <c r="U257" i="5" s="1"/>
  <c r="P137" i="5"/>
  <c r="U137" i="5" s="1"/>
  <c r="P125" i="5"/>
  <c r="U125" i="5" s="1"/>
  <c r="V125" i="5" s="1"/>
  <c r="Y125" i="5" s="1"/>
  <c r="P84" i="5"/>
  <c r="U84" i="5" s="1"/>
  <c r="N73" i="5"/>
  <c r="O73" i="5"/>
  <c r="N61" i="5"/>
  <c r="O61" i="5"/>
  <c r="N49" i="5"/>
  <c r="T49" i="5" s="1"/>
  <c r="O49" i="5"/>
  <c r="T356" i="5"/>
  <c r="T371" i="5"/>
  <c r="T359" i="5"/>
  <c r="T347" i="5"/>
  <c r="T335" i="5"/>
  <c r="T323" i="5"/>
  <c r="T248" i="5"/>
  <c r="T212" i="5"/>
  <c r="T263" i="5"/>
  <c r="T175" i="5"/>
  <c r="T126" i="5"/>
  <c r="T184" i="5"/>
  <c r="T46" i="5"/>
  <c r="P358" i="5"/>
  <c r="U358" i="5" s="1"/>
  <c r="N284" i="5"/>
  <c r="O284" i="5"/>
  <c r="N367" i="5"/>
  <c r="O367" i="5"/>
  <c r="N355" i="5"/>
  <c r="O355" i="5"/>
  <c r="P319" i="5"/>
  <c r="U319" i="5" s="1"/>
  <c r="P196" i="5"/>
  <c r="U196" i="5" s="1"/>
  <c r="N279" i="5"/>
  <c r="O279" i="5"/>
  <c r="P255" i="5"/>
  <c r="U255" i="5" s="1"/>
  <c r="P242" i="5"/>
  <c r="U242" i="5" s="1"/>
  <c r="P230" i="5"/>
  <c r="U230" i="5" s="1"/>
  <c r="V230" i="5" s="1"/>
  <c r="Y230" i="5" s="1"/>
  <c r="P206" i="5"/>
  <c r="U206" i="5" s="1"/>
  <c r="P245" i="5"/>
  <c r="U245" i="5" s="1"/>
  <c r="P233" i="5"/>
  <c r="U233" i="5" s="1"/>
  <c r="V233" i="5" s="1"/>
  <c r="Y233" i="5" s="1"/>
  <c r="P221" i="5"/>
  <c r="U221" i="5" s="1"/>
  <c r="V221" i="5" s="1"/>
  <c r="Y221" i="5" s="1"/>
  <c r="P198" i="5"/>
  <c r="U198" i="5" s="1"/>
  <c r="V198" i="5" s="1"/>
  <c r="Y198" i="5" s="1"/>
  <c r="P157" i="5"/>
  <c r="U157" i="5" s="1"/>
  <c r="V157" i="5" s="1"/>
  <c r="Y157" i="5" s="1"/>
  <c r="P148" i="5"/>
  <c r="U148" i="5" s="1"/>
  <c r="P135" i="5"/>
  <c r="U135" i="5" s="1"/>
  <c r="V135" i="5" s="1"/>
  <c r="Y135" i="5" s="1"/>
  <c r="N81" i="5"/>
  <c r="O81" i="5"/>
  <c r="P56" i="5"/>
  <c r="U56" i="5" s="1"/>
  <c r="N71" i="5"/>
  <c r="O71" i="5"/>
  <c r="N59" i="5"/>
  <c r="O59" i="5"/>
  <c r="N47" i="5"/>
  <c r="O47" i="5"/>
  <c r="T307" i="5"/>
  <c r="T366" i="5"/>
  <c r="T354" i="5"/>
  <c r="T369" i="5"/>
  <c r="T357" i="5"/>
  <c r="T345" i="5"/>
  <c r="T333" i="5"/>
  <c r="T291" i="5"/>
  <c r="T318" i="5"/>
  <c r="T306" i="5"/>
  <c r="T294" i="5"/>
  <c r="T282" i="5"/>
  <c r="T245" i="5"/>
  <c r="T227" i="5"/>
  <c r="T209" i="5"/>
  <c r="T151" i="5"/>
  <c r="T194" i="5"/>
  <c r="T68" i="5"/>
  <c r="T56" i="5"/>
  <c r="T44" i="5"/>
  <c r="P346" i="5"/>
  <c r="U346" i="5" s="1"/>
  <c r="V346" i="5" s="1"/>
  <c r="Y346" i="5" s="1"/>
  <c r="N280" i="5"/>
  <c r="O280" i="5"/>
  <c r="P341" i="5"/>
  <c r="U341" i="5" s="1"/>
  <c r="V341" i="5" s="1"/>
  <c r="Y341" i="5" s="1"/>
  <c r="P329" i="5"/>
  <c r="U329" i="5" s="1"/>
  <c r="V329" i="5" s="1"/>
  <c r="Y329" i="5" s="1"/>
  <c r="P172" i="5"/>
  <c r="U172" i="5" s="1"/>
  <c r="V172" i="5" s="1"/>
  <c r="Y172" i="5" s="1"/>
  <c r="P265" i="5"/>
  <c r="U265" i="5" s="1"/>
  <c r="V265" i="5" s="1"/>
  <c r="Y265" i="5" s="1"/>
  <c r="N80" i="5"/>
  <c r="O80" i="5"/>
  <c r="P52" i="5"/>
  <c r="U52" i="5" s="1"/>
  <c r="V52" i="5" s="1"/>
  <c r="Y52" i="5" s="1"/>
  <c r="P54" i="5"/>
  <c r="U54" i="5" s="1"/>
  <c r="T289" i="5"/>
  <c r="T364" i="5"/>
  <c r="T352" i="5"/>
  <c r="T319" i="5"/>
  <c r="T285" i="5"/>
  <c r="T242" i="5"/>
  <c r="T224" i="5"/>
  <c r="T206" i="5"/>
  <c r="T259" i="5"/>
  <c r="T166" i="5"/>
  <c r="T148" i="5"/>
  <c r="T133" i="5"/>
  <c r="T78" i="5"/>
  <c r="T66" i="5"/>
  <c r="T54" i="5"/>
  <c r="O40" i="5"/>
  <c r="P40" i="5" s="1"/>
  <c r="U40" i="5" s="1"/>
  <c r="V40" i="5" s="1"/>
  <c r="V10" i="5"/>
  <c r="Y10" i="5" s="1"/>
  <c r="AA10" i="5" s="1"/>
  <c r="O13" i="5"/>
  <c r="P13" i="5" s="1"/>
  <c r="U13" i="5" s="1"/>
  <c r="V13" i="5" s="1"/>
  <c r="Y13" i="5" s="1"/>
  <c r="N37" i="5"/>
  <c r="O37" i="5"/>
  <c r="T25" i="5"/>
  <c r="T19" i="5"/>
  <c r="P19" i="5"/>
  <c r="U19" i="5" s="1"/>
  <c r="T28" i="5"/>
  <c r="AA34" i="5"/>
  <c r="AC34" i="5" s="1"/>
  <c r="AD34" i="5" s="1"/>
  <c r="O23" i="5"/>
  <c r="P23" i="5" s="1"/>
  <c r="U23" i="5" s="1"/>
  <c r="O28" i="5"/>
  <c r="P28" i="5" s="1"/>
  <c r="U28" i="5" s="1"/>
  <c r="T23" i="5"/>
  <c r="P39" i="5"/>
  <c r="U39" i="5" s="1"/>
  <c r="T39" i="5"/>
  <c r="T24" i="5"/>
  <c r="P35" i="5"/>
  <c r="T32" i="5"/>
  <c r="P32" i="5"/>
  <c r="N26" i="5"/>
  <c r="O26" i="5"/>
  <c r="AB17" i="5" l="1"/>
  <c r="V160" i="5"/>
  <c r="Y160" i="5" s="1"/>
  <c r="V178" i="5"/>
  <c r="Y178" i="5" s="1"/>
  <c r="AB178" i="5" s="1"/>
  <c r="V350" i="5"/>
  <c r="Y350" i="5" s="1"/>
  <c r="AB350" i="5" s="1"/>
  <c r="V18" i="5"/>
  <c r="Y18" i="5" s="1"/>
  <c r="AB18" i="5" s="1"/>
  <c r="T251" i="5"/>
  <c r="P48" i="5"/>
  <c r="U48" i="5" s="1"/>
  <c r="V48" i="5" s="1"/>
  <c r="Y48" i="5" s="1"/>
  <c r="AB33" i="5"/>
  <c r="AC33" i="5" s="1"/>
  <c r="AD33" i="5" s="1"/>
  <c r="P307" i="5"/>
  <c r="U307" i="5" s="1"/>
  <c r="V307" i="5" s="1"/>
  <c r="Y307" i="5" s="1"/>
  <c r="V228" i="5"/>
  <c r="Y228" i="5" s="1"/>
  <c r="P281" i="5"/>
  <c r="U281" i="5" s="1"/>
  <c r="P24" i="5"/>
  <c r="U24" i="5" s="1"/>
  <c r="V24" i="5" s="1"/>
  <c r="P315" i="5"/>
  <c r="U315" i="5" s="1"/>
  <c r="V315" i="5" s="1"/>
  <c r="Y315" i="5" s="1"/>
  <c r="AA315" i="5" s="1"/>
  <c r="P261" i="5"/>
  <c r="U261" i="5" s="1"/>
  <c r="P70" i="5"/>
  <c r="U70" i="5" s="1"/>
  <c r="V70" i="5" s="1"/>
  <c r="Y70" i="5" s="1"/>
  <c r="AB70" i="5" s="1"/>
  <c r="P313" i="5"/>
  <c r="U313" i="5" s="1"/>
  <c r="P60" i="5"/>
  <c r="U60" i="5" s="1"/>
  <c r="V60" i="5" s="1"/>
  <c r="Y60" i="5" s="1"/>
  <c r="AB60" i="5" s="1"/>
  <c r="P169" i="5"/>
  <c r="U169" i="5" s="1"/>
  <c r="P127" i="5"/>
  <c r="U127" i="5" s="1"/>
  <c r="V127" i="5" s="1"/>
  <c r="Y127" i="5" s="1"/>
  <c r="P15" i="5"/>
  <c r="U15" i="5" s="1"/>
  <c r="V15" i="5" s="1"/>
  <c r="Y15" i="5" s="1"/>
  <c r="AA15" i="5" s="1"/>
  <c r="AB181" i="5"/>
  <c r="AA181" i="5"/>
  <c r="P184" i="5"/>
  <c r="U184" i="5" s="1"/>
  <c r="V184" i="5" s="1"/>
  <c r="Y184" i="5" s="1"/>
  <c r="P294" i="5"/>
  <c r="U294" i="5" s="1"/>
  <c r="V294" i="5" s="1"/>
  <c r="Y294" i="5" s="1"/>
  <c r="P62" i="5"/>
  <c r="U62" i="5" s="1"/>
  <c r="V62" i="5" s="1"/>
  <c r="Y62" i="5" s="1"/>
  <c r="AB27" i="5"/>
  <c r="AA30" i="5"/>
  <c r="AC30" i="5" s="1"/>
  <c r="AD30" i="5" s="1"/>
  <c r="P76" i="5"/>
  <c r="U76" i="5" s="1"/>
  <c r="V76" i="5" s="1"/>
  <c r="Y76" i="5" s="1"/>
  <c r="AA76" i="5" s="1"/>
  <c r="P145" i="5"/>
  <c r="U145" i="5" s="1"/>
  <c r="V145" i="5" s="1"/>
  <c r="Y145" i="5" s="1"/>
  <c r="AB145" i="5" s="1"/>
  <c r="P49" i="5"/>
  <c r="U49" i="5" s="1"/>
  <c r="P272" i="5"/>
  <c r="U272" i="5" s="1"/>
  <c r="V272" i="5" s="1"/>
  <c r="Y272" i="5" s="1"/>
  <c r="AA272" i="5" s="1"/>
  <c r="P139" i="5"/>
  <c r="U139" i="5" s="1"/>
  <c r="V139" i="5" s="1"/>
  <c r="Y139" i="5" s="1"/>
  <c r="AB139" i="5" s="1"/>
  <c r="AA18" i="5"/>
  <c r="AC18" i="5" s="1"/>
  <c r="AD18" i="5" s="1"/>
  <c r="AB268" i="5"/>
  <c r="AC27" i="5"/>
  <c r="AD27" i="5" s="1"/>
  <c r="AB232" i="5"/>
  <c r="AC232" i="5" s="1"/>
  <c r="AD232" i="5" s="1"/>
  <c r="V257" i="5"/>
  <c r="Y257" i="5" s="1"/>
  <c r="AA257" i="5" s="1"/>
  <c r="V226" i="5"/>
  <c r="Y226" i="5" s="1"/>
  <c r="AA226" i="5" s="1"/>
  <c r="AA154" i="5"/>
  <c r="AC154" i="5" s="1"/>
  <c r="AD154" i="5" s="1"/>
  <c r="V313" i="5"/>
  <c r="Y313" i="5" s="1"/>
  <c r="AA313" i="5" s="1"/>
  <c r="V84" i="5"/>
  <c r="Y84" i="5" s="1"/>
  <c r="AA84" i="5" s="1"/>
  <c r="AB374" i="5"/>
  <c r="AC374" i="5" s="1"/>
  <c r="AD374" i="5" s="1"/>
  <c r="AB321" i="5"/>
  <c r="AC321" i="5" s="1"/>
  <c r="AD321" i="5" s="1"/>
  <c r="AC22" i="5"/>
  <c r="AD22" i="5" s="1"/>
  <c r="AB236" i="5"/>
  <c r="AC236" i="5" s="1"/>
  <c r="AD236" i="5" s="1"/>
  <c r="V85" i="5"/>
  <c r="Y85" i="5" s="1"/>
  <c r="V122" i="5"/>
  <c r="Y122" i="5" s="1"/>
  <c r="AA122" i="5" s="1"/>
  <c r="AA178" i="5"/>
  <c r="AC178" i="5" s="1"/>
  <c r="AD178" i="5" s="1"/>
  <c r="AA29" i="5"/>
  <c r="AC29" i="5" s="1"/>
  <c r="AD29" i="5" s="1"/>
  <c r="V372" i="5"/>
  <c r="Y372" i="5" s="1"/>
  <c r="AA372" i="5" s="1"/>
  <c r="AA187" i="5"/>
  <c r="AC187" i="5" s="1"/>
  <c r="AD187" i="5" s="1"/>
  <c r="AC17" i="5"/>
  <c r="AD17" i="5" s="1"/>
  <c r="AC142" i="5"/>
  <c r="AD142" i="5" s="1"/>
  <c r="V158" i="5"/>
  <c r="Y158" i="5" s="1"/>
  <c r="AB158" i="5" s="1"/>
  <c r="V75" i="5"/>
  <c r="Y75" i="5" s="1"/>
  <c r="AA75" i="5" s="1"/>
  <c r="V114" i="5"/>
  <c r="Y114" i="5" s="1"/>
  <c r="AA114" i="5" s="1"/>
  <c r="V132" i="5"/>
  <c r="Y132" i="5" s="1"/>
  <c r="AA132" i="5" s="1"/>
  <c r="V308" i="5"/>
  <c r="Y308" i="5" s="1"/>
  <c r="AB308" i="5" s="1"/>
  <c r="V104" i="5"/>
  <c r="Y104" i="5" s="1"/>
  <c r="AB104" i="5" s="1"/>
  <c r="AA301" i="5"/>
  <c r="AC301" i="5" s="1"/>
  <c r="AD301" i="5" s="1"/>
  <c r="V255" i="5"/>
  <c r="Y255" i="5" s="1"/>
  <c r="AA255" i="5" s="1"/>
  <c r="V99" i="5"/>
  <c r="Y99" i="5" s="1"/>
  <c r="AA99" i="5" s="1"/>
  <c r="AA235" i="5"/>
  <c r="AC235" i="5" s="1"/>
  <c r="AD235" i="5" s="1"/>
  <c r="V101" i="5"/>
  <c r="Y101" i="5" s="1"/>
  <c r="AA101" i="5" s="1"/>
  <c r="V98" i="5"/>
  <c r="Y98" i="5" s="1"/>
  <c r="AA98" i="5" s="1"/>
  <c r="AA297" i="5"/>
  <c r="AC297" i="5" s="1"/>
  <c r="AD297" i="5" s="1"/>
  <c r="AA343" i="5"/>
  <c r="AC343" i="5" s="1"/>
  <c r="AD343" i="5" s="1"/>
  <c r="AC268" i="5"/>
  <c r="AD268" i="5" s="1"/>
  <c r="AB295" i="5"/>
  <c r="AC295" i="5" s="1"/>
  <c r="AD295" i="5" s="1"/>
  <c r="V241" i="5"/>
  <c r="Y241" i="5" s="1"/>
  <c r="AA241" i="5" s="1"/>
  <c r="V69" i="5"/>
  <c r="Y69" i="5" s="1"/>
  <c r="AB69" i="5" s="1"/>
  <c r="V106" i="5"/>
  <c r="Y106" i="5" s="1"/>
  <c r="AB106" i="5" s="1"/>
  <c r="AA258" i="5"/>
  <c r="AC258" i="5" s="1"/>
  <c r="AD258" i="5" s="1"/>
  <c r="V171" i="5"/>
  <c r="Y171" i="5" s="1"/>
  <c r="AB171" i="5" s="1"/>
  <c r="V153" i="5"/>
  <c r="Y153" i="5" s="1"/>
  <c r="AA153" i="5" s="1"/>
  <c r="V161" i="5"/>
  <c r="Y161" i="5" s="1"/>
  <c r="AB161" i="5" s="1"/>
  <c r="V223" i="5"/>
  <c r="Y223" i="5" s="1"/>
  <c r="AA223" i="5" s="1"/>
  <c r="V238" i="5"/>
  <c r="Y238" i="5" s="1"/>
  <c r="AA238" i="5" s="1"/>
  <c r="V249" i="5"/>
  <c r="Y249" i="5" s="1"/>
  <c r="AB249" i="5" s="1"/>
  <c r="V220" i="5"/>
  <c r="Y220" i="5" s="1"/>
  <c r="AB220" i="5" s="1"/>
  <c r="V290" i="5"/>
  <c r="Y290" i="5" s="1"/>
  <c r="AB290" i="5" s="1"/>
  <c r="V182" i="5"/>
  <c r="Y182" i="5" s="1"/>
  <c r="AA182" i="5" s="1"/>
  <c r="V124" i="5"/>
  <c r="Y124" i="5" s="1"/>
  <c r="AA124" i="5" s="1"/>
  <c r="V113" i="5"/>
  <c r="Y113" i="5" s="1"/>
  <c r="AA113" i="5" s="1"/>
  <c r="V79" i="5"/>
  <c r="Y79" i="5" s="1"/>
  <c r="AA79" i="5" s="1"/>
  <c r="AA288" i="5"/>
  <c r="AC288" i="5" s="1"/>
  <c r="AD288" i="5" s="1"/>
  <c r="V246" i="5"/>
  <c r="Y246" i="5" s="1"/>
  <c r="AB246" i="5" s="1"/>
  <c r="AA214" i="5"/>
  <c r="AC214" i="5" s="1"/>
  <c r="AD214" i="5" s="1"/>
  <c r="AB222" i="5"/>
  <c r="AC222" i="5" s="1"/>
  <c r="AD222" i="5" s="1"/>
  <c r="AC94" i="5"/>
  <c r="AD94" i="5" s="1"/>
  <c r="AB269" i="5"/>
  <c r="AC269" i="5" s="1"/>
  <c r="AD269" i="5" s="1"/>
  <c r="V219" i="5"/>
  <c r="Y219" i="5" s="1"/>
  <c r="AB219" i="5" s="1"/>
  <c r="V102" i="5"/>
  <c r="Y102" i="5" s="1"/>
  <c r="AB102" i="5" s="1"/>
  <c r="V247" i="5"/>
  <c r="Y247" i="5" s="1"/>
  <c r="AA247" i="5" s="1"/>
  <c r="V358" i="5"/>
  <c r="Y358" i="5" s="1"/>
  <c r="AB358" i="5" s="1"/>
  <c r="V196" i="5"/>
  <c r="Y196" i="5" s="1"/>
  <c r="AA196" i="5" s="1"/>
  <c r="V328" i="5"/>
  <c r="Y328" i="5" s="1"/>
  <c r="AA328" i="5" s="1"/>
  <c r="V130" i="5"/>
  <c r="Y130" i="5" s="1"/>
  <c r="AA130" i="5" s="1"/>
  <c r="V225" i="5"/>
  <c r="Y225" i="5" s="1"/>
  <c r="AA225" i="5" s="1"/>
  <c r="V12" i="5"/>
  <c r="Y12" i="5" s="1"/>
  <c r="AA12" i="5" s="1"/>
  <c r="V199" i="5"/>
  <c r="Y199" i="5" s="1"/>
  <c r="AB199" i="5" s="1"/>
  <c r="V120" i="5"/>
  <c r="Y120" i="5" s="1"/>
  <c r="AB120" i="5" s="1"/>
  <c r="V111" i="5"/>
  <c r="Y111" i="5" s="1"/>
  <c r="AA111" i="5" s="1"/>
  <c r="V277" i="5"/>
  <c r="Y277" i="5" s="1"/>
  <c r="AA277" i="5" s="1"/>
  <c r="V131" i="5"/>
  <c r="Y131" i="5" s="1"/>
  <c r="AA131" i="5" s="1"/>
  <c r="V63" i="5"/>
  <c r="Y63" i="5" s="1"/>
  <c r="AA63" i="5" s="1"/>
  <c r="V330" i="5"/>
  <c r="Y330" i="5" s="1"/>
  <c r="AB330" i="5" s="1"/>
  <c r="V177" i="5"/>
  <c r="Y177" i="5" s="1"/>
  <c r="AA177" i="5" s="1"/>
  <c r="V109" i="5"/>
  <c r="Y109" i="5" s="1"/>
  <c r="AB109" i="5" s="1"/>
  <c r="V105" i="5"/>
  <c r="Y105" i="5" s="1"/>
  <c r="AB105" i="5" s="1"/>
  <c r="V314" i="5"/>
  <c r="Y314" i="5" s="1"/>
  <c r="AB314" i="5" s="1"/>
  <c r="AC231" i="5"/>
  <c r="AD231" i="5" s="1"/>
  <c r="V201" i="5"/>
  <c r="Y201" i="5" s="1"/>
  <c r="AA201" i="5" s="1"/>
  <c r="V123" i="5"/>
  <c r="Y123" i="5" s="1"/>
  <c r="AA123" i="5" s="1"/>
  <c r="V45" i="5"/>
  <c r="Y45" i="5" s="1"/>
  <c r="AA45" i="5" s="1"/>
  <c r="V310" i="5"/>
  <c r="Y310" i="5" s="1"/>
  <c r="AA310" i="5" s="1"/>
  <c r="V121" i="5"/>
  <c r="Y121" i="5" s="1"/>
  <c r="AA121" i="5" s="1"/>
  <c r="V209" i="5"/>
  <c r="Y209" i="5" s="1"/>
  <c r="AB209" i="5" s="1"/>
  <c r="V83" i="5"/>
  <c r="Y83" i="5" s="1"/>
  <c r="AB83" i="5" s="1"/>
  <c r="V164" i="5"/>
  <c r="Y164" i="5" s="1"/>
  <c r="AA164" i="5" s="1"/>
  <c r="V115" i="5"/>
  <c r="Y115" i="5" s="1"/>
  <c r="AA115" i="5" s="1"/>
  <c r="V332" i="5"/>
  <c r="Y332" i="5" s="1"/>
  <c r="AA332" i="5" s="1"/>
  <c r="V118" i="5"/>
  <c r="Y118" i="5" s="1"/>
  <c r="AB118" i="5" s="1"/>
  <c r="V112" i="5"/>
  <c r="Y112" i="5" s="1"/>
  <c r="AA112" i="5" s="1"/>
  <c r="V152" i="5"/>
  <c r="Y152" i="5" s="1"/>
  <c r="AB152" i="5" s="1"/>
  <c r="V119" i="5"/>
  <c r="Y119" i="5" s="1"/>
  <c r="AB119" i="5" s="1"/>
  <c r="V326" i="5"/>
  <c r="Y326" i="5" s="1"/>
  <c r="AA326" i="5" s="1"/>
  <c r="V360" i="5"/>
  <c r="Y360" i="5" s="1"/>
  <c r="AA360" i="5" s="1"/>
  <c r="V320" i="5"/>
  <c r="Y320" i="5" s="1"/>
  <c r="AA320" i="5" s="1"/>
  <c r="V229" i="5"/>
  <c r="Y229" i="5" s="1"/>
  <c r="AA229" i="5" s="1"/>
  <c r="V264" i="5"/>
  <c r="Y264" i="5" s="1"/>
  <c r="AA264" i="5" s="1"/>
  <c r="V362" i="5"/>
  <c r="Y362" i="5" s="1"/>
  <c r="AA312" i="5"/>
  <c r="AB312" i="5"/>
  <c r="AA90" i="5"/>
  <c r="AB90" i="5"/>
  <c r="Y253" i="5"/>
  <c r="AB253" i="5" s="1"/>
  <c r="AA198" i="5"/>
  <c r="AB198" i="5"/>
  <c r="AA218" i="5"/>
  <c r="AB218" i="5"/>
  <c r="AA125" i="5"/>
  <c r="AB125" i="5"/>
  <c r="AA216" i="5"/>
  <c r="AB216" i="5"/>
  <c r="AA213" i="5"/>
  <c r="AB213" i="5"/>
  <c r="AA228" i="5"/>
  <c r="AB228" i="5"/>
  <c r="AA106" i="5"/>
  <c r="AA143" i="5"/>
  <c r="AB143" i="5"/>
  <c r="AA89" i="5"/>
  <c r="AB89" i="5"/>
  <c r="AA311" i="5"/>
  <c r="AB311" i="5"/>
  <c r="AA173" i="5"/>
  <c r="AB173" i="5"/>
  <c r="AA52" i="5"/>
  <c r="AB52" i="5"/>
  <c r="AA265" i="5"/>
  <c r="AB265" i="5"/>
  <c r="AA135" i="5"/>
  <c r="AB135" i="5"/>
  <c r="AA230" i="5"/>
  <c r="AB230" i="5"/>
  <c r="AA64" i="5"/>
  <c r="AB64" i="5"/>
  <c r="AA41" i="5"/>
  <c r="AB41" i="5"/>
  <c r="AA203" i="5"/>
  <c r="AB203" i="5"/>
  <c r="AA298" i="5"/>
  <c r="AB298" i="5"/>
  <c r="AA100" i="5"/>
  <c r="AB100" i="5"/>
  <c r="AB75" i="5"/>
  <c r="AA190" i="5"/>
  <c r="AB190" i="5"/>
  <c r="AA155" i="5"/>
  <c r="AB155" i="5"/>
  <c r="AA237" i="5"/>
  <c r="AB237" i="5"/>
  <c r="AA252" i="5"/>
  <c r="AB252" i="5"/>
  <c r="AA70" i="5"/>
  <c r="AA136" i="5"/>
  <c r="AB136" i="5"/>
  <c r="AA13" i="5"/>
  <c r="AB13" i="5"/>
  <c r="AA346" i="5"/>
  <c r="AB346" i="5"/>
  <c r="AA160" i="5"/>
  <c r="AB160" i="5"/>
  <c r="AA233" i="5"/>
  <c r="AB233" i="5"/>
  <c r="AB255" i="5"/>
  <c r="AA370" i="5"/>
  <c r="AB370" i="5"/>
  <c r="AA300" i="5"/>
  <c r="AB300" i="5"/>
  <c r="AA278" i="5"/>
  <c r="AB278" i="5"/>
  <c r="AA38" i="5"/>
  <c r="AB38" i="5"/>
  <c r="AA296" i="5"/>
  <c r="AB296" i="5"/>
  <c r="AA239" i="5"/>
  <c r="AB239" i="5"/>
  <c r="AA172" i="5"/>
  <c r="AB172" i="5"/>
  <c r="AA221" i="5"/>
  <c r="AB221" i="5"/>
  <c r="AA350" i="5"/>
  <c r="AA110" i="5"/>
  <c r="AB110" i="5"/>
  <c r="AA327" i="5"/>
  <c r="AB327" i="5"/>
  <c r="AA329" i="5"/>
  <c r="AB329" i="5"/>
  <c r="AA77" i="5"/>
  <c r="AB77" i="5"/>
  <c r="AA145" i="5"/>
  <c r="AA267" i="5"/>
  <c r="AB267" i="5"/>
  <c r="AA60" i="5"/>
  <c r="AA93" i="5"/>
  <c r="AB93" i="5"/>
  <c r="AA240" i="5"/>
  <c r="AB240" i="5"/>
  <c r="AA144" i="5"/>
  <c r="AB144" i="5"/>
  <c r="AA302" i="5"/>
  <c r="AB302" i="5"/>
  <c r="AA185" i="5"/>
  <c r="AB185" i="5"/>
  <c r="AA188" i="5"/>
  <c r="AB188" i="5"/>
  <c r="AA107" i="5"/>
  <c r="AB107" i="5"/>
  <c r="AA58" i="5"/>
  <c r="AB58" i="5"/>
  <c r="AA274" i="5"/>
  <c r="AB274" i="5"/>
  <c r="AA95" i="5"/>
  <c r="AB95" i="5"/>
  <c r="AA31" i="5"/>
  <c r="AB31" i="5"/>
  <c r="AA36" i="5"/>
  <c r="AB36" i="5"/>
  <c r="AA191" i="5"/>
  <c r="AB191" i="5"/>
  <c r="AA341" i="5"/>
  <c r="AB341" i="5"/>
  <c r="AA157" i="5"/>
  <c r="AB157" i="5"/>
  <c r="AA85" i="5"/>
  <c r="AB85" i="5"/>
  <c r="AA11" i="5"/>
  <c r="AB11" i="5"/>
  <c r="AA163" i="5"/>
  <c r="AB163" i="5"/>
  <c r="AA138" i="5"/>
  <c r="AB138" i="5"/>
  <c r="AA217" i="5"/>
  <c r="AC217" i="5" s="1"/>
  <c r="AD217" i="5" s="1"/>
  <c r="AA16" i="5"/>
  <c r="AB16" i="5"/>
  <c r="AA304" i="5"/>
  <c r="AB304" i="5"/>
  <c r="AA82" i="5"/>
  <c r="AB82" i="5"/>
  <c r="AA303" i="5"/>
  <c r="AB303" i="5"/>
  <c r="V49" i="5"/>
  <c r="Y49" i="5" s="1"/>
  <c r="V243" i="5"/>
  <c r="Y243" i="5" s="1"/>
  <c r="V183" i="5"/>
  <c r="Y183" i="5" s="1"/>
  <c r="V103" i="5"/>
  <c r="Y103" i="5" s="1"/>
  <c r="V57" i="5"/>
  <c r="Y57" i="5" s="1"/>
  <c r="V108" i="5"/>
  <c r="Y108" i="5" s="1"/>
  <c r="V156" i="5"/>
  <c r="Y156" i="5" s="1"/>
  <c r="V162" i="5"/>
  <c r="Y162" i="5" s="1"/>
  <c r="V116" i="5"/>
  <c r="Y116" i="5" s="1"/>
  <c r="V292" i="5"/>
  <c r="Y292" i="5" s="1"/>
  <c r="V88" i="5"/>
  <c r="Y88" i="5" s="1"/>
  <c r="V167" i="5"/>
  <c r="Y167" i="5" s="1"/>
  <c r="V140" i="5"/>
  <c r="Y140" i="5" s="1"/>
  <c r="V21" i="5"/>
  <c r="Y21" i="5" s="1"/>
  <c r="V299" i="5"/>
  <c r="Y299" i="5" s="1"/>
  <c r="V192" i="5"/>
  <c r="Y192" i="5" s="1"/>
  <c r="V129" i="5"/>
  <c r="Y129" i="5" s="1"/>
  <c r="AA87" i="5"/>
  <c r="AC87" i="5" s="1"/>
  <c r="AD87" i="5" s="1"/>
  <c r="V353" i="5"/>
  <c r="Y353" i="5" s="1"/>
  <c r="V338" i="5"/>
  <c r="Y338" i="5" s="1"/>
  <c r="V211" i="5"/>
  <c r="Y211" i="5" s="1"/>
  <c r="V146" i="5"/>
  <c r="Y146" i="5" s="1"/>
  <c r="V92" i="5"/>
  <c r="Y92" i="5" s="1"/>
  <c r="V96" i="5"/>
  <c r="Y96" i="5" s="1"/>
  <c r="V91" i="5"/>
  <c r="Y91" i="5" s="1"/>
  <c r="V51" i="5"/>
  <c r="Y51" i="5" s="1"/>
  <c r="V204" i="5"/>
  <c r="Y204" i="5" s="1"/>
  <c r="V202" i="5"/>
  <c r="Y202" i="5" s="1"/>
  <c r="V147" i="5"/>
  <c r="Y147" i="5" s="1"/>
  <c r="V149" i="5"/>
  <c r="Y149" i="5" s="1"/>
  <c r="P71" i="5"/>
  <c r="U71" i="5" s="1"/>
  <c r="T71" i="5"/>
  <c r="P367" i="5"/>
  <c r="U367" i="5" s="1"/>
  <c r="T367" i="5"/>
  <c r="V352" i="5"/>
  <c r="Y352" i="5" s="1"/>
  <c r="P73" i="5"/>
  <c r="U73" i="5" s="1"/>
  <c r="T73" i="5"/>
  <c r="V137" i="5"/>
  <c r="Y137" i="5" s="1"/>
  <c r="V357" i="5"/>
  <c r="Y357" i="5" s="1"/>
  <c r="P197" i="5"/>
  <c r="U197" i="5" s="1"/>
  <c r="T197" i="5"/>
  <c r="V323" i="5"/>
  <c r="Y323" i="5" s="1"/>
  <c r="V282" i="5"/>
  <c r="Y282" i="5" s="1"/>
  <c r="V68" i="5"/>
  <c r="Y68" i="5" s="1"/>
  <c r="V215" i="5"/>
  <c r="Y215" i="5" s="1"/>
  <c r="V248" i="5"/>
  <c r="Y248" i="5" s="1"/>
  <c r="V349" i="5"/>
  <c r="Y349" i="5" s="1"/>
  <c r="V354" i="5"/>
  <c r="Y354" i="5" s="1"/>
  <c r="V363" i="5"/>
  <c r="Y363" i="5" s="1"/>
  <c r="V366" i="5"/>
  <c r="Y366" i="5" s="1"/>
  <c r="V133" i="5"/>
  <c r="Y133" i="5" s="1"/>
  <c r="P280" i="5"/>
  <c r="U280" i="5" s="1"/>
  <c r="T280" i="5"/>
  <c r="V148" i="5"/>
  <c r="Y148" i="5" s="1"/>
  <c r="V242" i="5"/>
  <c r="Y242" i="5" s="1"/>
  <c r="V194" i="5"/>
  <c r="Y194" i="5" s="1"/>
  <c r="V369" i="5"/>
  <c r="Y369" i="5" s="1"/>
  <c r="P42" i="5"/>
  <c r="U42" i="5" s="1"/>
  <c r="T42" i="5"/>
  <c r="V259" i="5"/>
  <c r="Y259" i="5" s="1"/>
  <c r="V335" i="5"/>
  <c r="Y335" i="5" s="1"/>
  <c r="P53" i="5"/>
  <c r="U53" i="5" s="1"/>
  <c r="T53" i="5"/>
  <c r="V166" i="5"/>
  <c r="Y166" i="5" s="1"/>
  <c r="V227" i="5"/>
  <c r="Y227" i="5" s="1"/>
  <c r="V261" i="5"/>
  <c r="Y261" i="5" s="1"/>
  <c r="V361" i="5"/>
  <c r="Y361" i="5" s="1"/>
  <c r="P55" i="5"/>
  <c r="U55" i="5" s="1"/>
  <c r="T55" i="5"/>
  <c r="V72" i="5"/>
  <c r="Y72" i="5" s="1"/>
  <c r="P287" i="5"/>
  <c r="U287" i="5" s="1"/>
  <c r="T287" i="5"/>
  <c r="V281" i="5"/>
  <c r="Y281" i="5" s="1"/>
  <c r="V342" i="5"/>
  <c r="Y342" i="5" s="1"/>
  <c r="V170" i="5"/>
  <c r="Y170" i="5" s="1"/>
  <c r="V176" i="5"/>
  <c r="Y176" i="5" s="1"/>
  <c r="V165" i="5"/>
  <c r="Y165" i="5" s="1"/>
  <c r="V97" i="5"/>
  <c r="Y97" i="5" s="1"/>
  <c r="T14" i="5"/>
  <c r="P14" i="5"/>
  <c r="U14" i="5" s="1"/>
  <c r="V141" i="5"/>
  <c r="Y141" i="5" s="1"/>
  <c r="V250" i="5"/>
  <c r="Y250" i="5" s="1"/>
  <c r="V179" i="5"/>
  <c r="Y179" i="5" s="1"/>
  <c r="V180" i="5"/>
  <c r="Y180" i="5" s="1"/>
  <c r="V368" i="5"/>
  <c r="Y368" i="5" s="1"/>
  <c r="V336" i="5"/>
  <c r="Y336" i="5" s="1"/>
  <c r="V293" i="5"/>
  <c r="Y293" i="5" s="1"/>
  <c r="V207" i="5"/>
  <c r="Y207" i="5" s="1"/>
  <c r="V340" i="5"/>
  <c r="Y340" i="5" s="1"/>
  <c r="V322" i="5"/>
  <c r="Y322" i="5" s="1"/>
  <c r="V266" i="5"/>
  <c r="Y266" i="5" s="1"/>
  <c r="V193" i="5"/>
  <c r="Y193" i="5" s="1"/>
  <c r="P47" i="5"/>
  <c r="U47" i="5" s="1"/>
  <c r="T47" i="5"/>
  <c r="V56" i="5"/>
  <c r="Y56" i="5" s="1"/>
  <c r="V319" i="5"/>
  <c r="Y319" i="5" s="1"/>
  <c r="V306" i="5"/>
  <c r="Y306" i="5" s="1"/>
  <c r="V66" i="5"/>
  <c r="Y66" i="5" s="1"/>
  <c r="V347" i="5"/>
  <c r="Y347" i="5" s="1"/>
  <c r="V151" i="5"/>
  <c r="Y151" i="5" s="1"/>
  <c r="V273" i="5"/>
  <c r="Y273" i="5" s="1"/>
  <c r="V286" i="5"/>
  <c r="Y286" i="5" s="1"/>
  <c r="V251" i="5"/>
  <c r="Y251" i="5" s="1"/>
  <c r="V208" i="5"/>
  <c r="Y208" i="5" s="1"/>
  <c r="V205" i="5"/>
  <c r="Y205" i="5" s="1"/>
  <c r="V210" i="5"/>
  <c r="Y210" i="5" s="1"/>
  <c r="V260" i="5"/>
  <c r="Y260" i="5" s="1"/>
  <c r="AB10" i="5"/>
  <c r="AC10" i="5" s="1"/>
  <c r="AD10" i="5" s="1"/>
  <c r="V54" i="5"/>
  <c r="Y54" i="5" s="1"/>
  <c r="P80" i="5"/>
  <c r="U80" i="5" s="1"/>
  <c r="T80" i="5"/>
  <c r="V245" i="5"/>
  <c r="Y245" i="5" s="1"/>
  <c r="P284" i="5"/>
  <c r="U284" i="5" s="1"/>
  <c r="T284" i="5"/>
  <c r="V291" i="5"/>
  <c r="Y291" i="5" s="1"/>
  <c r="V364" i="5"/>
  <c r="Y364" i="5" s="1"/>
  <c r="V126" i="5"/>
  <c r="Y126" i="5" s="1"/>
  <c r="P271" i="5"/>
  <c r="U271" i="5" s="1"/>
  <c r="T271" i="5"/>
  <c r="V359" i="5"/>
  <c r="Y359" i="5" s="1"/>
  <c r="P65" i="5"/>
  <c r="U65" i="5" s="1"/>
  <c r="T65" i="5"/>
  <c r="V200" i="5"/>
  <c r="Y200" i="5" s="1"/>
  <c r="V285" i="5"/>
  <c r="Y285" i="5" s="1"/>
  <c r="P67" i="5"/>
  <c r="U67" i="5" s="1"/>
  <c r="T67" i="5"/>
  <c r="V263" i="5"/>
  <c r="Y263" i="5" s="1"/>
  <c r="V309" i="5"/>
  <c r="Y309" i="5" s="1"/>
  <c r="V150" i="5"/>
  <c r="Y150" i="5" s="1"/>
  <c r="V174" i="5"/>
  <c r="Y174" i="5" s="1"/>
  <c r="V348" i="5"/>
  <c r="Y348" i="5" s="1"/>
  <c r="V324" i="5"/>
  <c r="Y324" i="5" s="1"/>
  <c r="V244" i="5"/>
  <c r="Y244" i="5" s="1"/>
  <c r="V86" i="5"/>
  <c r="Y86" i="5" s="1"/>
  <c r="V305" i="5"/>
  <c r="Y305" i="5" s="1"/>
  <c r="V254" i="5"/>
  <c r="Y254" i="5" s="1"/>
  <c r="V256" i="5"/>
  <c r="Y256" i="5" s="1"/>
  <c r="P59" i="5"/>
  <c r="U59" i="5" s="1"/>
  <c r="T59" i="5"/>
  <c r="V206" i="5"/>
  <c r="Y206" i="5" s="1"/>
  <c r="P355" i="5"/>
  <c r="U355" i="5" s="1"/>
  <c r="T355" i="5"/>
  <c r="P61" i="5"/>
  <c r="U61" i="5" s="1"/>
  <c r="T61" i="5"/>
  <c r="V78" i="5"/>
  <c r="Y78" i="5" s="1"/>
  <c r="V333" i="5"/>
  <c r="Y333" i="5" s="1"/>
  <c r="V169" i="5"/>
  <c r="Y169" i="5" s="1"/>
  <c r="V371" i="5"/>
  <c r="Y371" i="5" s="1"/>
  <c r="V46" i="5"/>
  <c r="Y46" i="5" s="1"/>
  <c r="V175" i="5"/>
  <c r="Y175" i="5" s="1"/>
  <c r="V212" i="5"/>
  <c r="Y212" i="5" s="1"/>
  <c r="V325" i="5"/>
  <c r="Y325" i="5" s="1"/>
  <c r="V318" i="5"/>
  <c r="Y318" i="5" s="1"/>
  <c r="V50" i="5"/>
  <c r="Y50" i="5" s="1"/>
  <c r="V339" i="5"/>
  <c r="Y339" i="5" s="1"/>
  <c r="P276" i="5"/>
  <c r="U276" i="5" s="1"/>
  <c r="T276" i="5"/>
  <c r="V28" i="5"/>
  <c r="Y28" i="5" s="1"/>
  <c r="V25" i="5"/>
  <c r="Y25" i="5" s="1"/>
  <c r="P81" i="5"/>
  <c r="U81" i="5" s="1"/>
  <c r="T81" i="5"/>
  <c r="P279" i="5"/>
  <c r="U279" i="5" s="1"/>
  <c r="T279" i="5"/>
  <c r="V345" i="5"/>
  <c r="Y345" i="5" s="1"/>
  <c r="V289" i="5"/>
  <c r="Y289" i="5" s="1"/>
  <c r="P283" i="5"/>
  <c r="U283" i="5" s="1"/>
  <c r="T283" i="5"/>
  <c r="V44" i="5"/>
  <c r="Y44" i="5" s="1"/>
  <c r="V224" i="5"/>
  <c r="Y224" i="5" s="1"/>
  <c r="V337" i="5"/>
  <c r="Y337" i="5" s="1"/>
  <c r="V356" i="5"/>
  <c r="Y356" i="5" s="1"/>
  <c r="P43" i="5"/>
  <c r="U43" i="5" s="1"/>
  <c r="T43" i="5"/>
  <c r="V74" i="5"/>
  <c r="Y74" i="5" s="1"/>
  <c r="P275" i="5"/>
  <c r="U275" i="5" s="1"/>
  <c r="T275" i="5"/>
  <c r="V351" i="5"/>
  <c r="Y351" i="5" s="1"/>
  <c r="V168" i="5"/>
  <c r="Y168" i="5" s="1"/>
  <c r="V189" i="5"/>
  <c r="Y189" i="5" s="1"/>
  <c r="V186" i="5"/>
  <c r="Y186" i="5" s="1"/>
  <c r="V128" i="5"/>
  <c r="Y128" i="5" s="1"/>
  <c r="V262" i="5"/>
  <c r="Y262" i="5" s="1"/>
  <c r="V195" i="5"/>
  <c r="Y195" i="5" s="1"/>
  <c r="V134" i="5"/>
  <c r="Y134" i="5" s="1"/>
  <c r="V344" i="5"/>
  <c r="Y344" i="5" s="1"/>
  <c r="V316" i="5"/>
  <c r="Y316" i="5" s="1"/>
  <c r="V234" i="5"/>
  <c r="Y234" i="5" s="1"/>
  <c r="V317" i="5"/>
  <c r="Y317" i="5" s="1"/>
  <c r="V117" i="5"/>
  <c r="Y117" i="5" s="1"/>
  <c r="V365" i="5"/>
  <c r="Y365" i="5" s="1"/>
  <c r="V373" i="5"/>
  <c r="Y373" i="5" s="1"/>
  <c r="V334" i="5"/>
  <c r="Y334" i="5" s="1"/>
  <c r="V270" i="5"/>
  <c r="Y270" i="5" s="1"/>
  <c r="V159" i="5"/>
  <c r="Y159" i="5" s="1"/>
  <c r="V19" i="5"/>
  <c r="Y19" i="5" s="1"/>
  <c r="P37" i="5"/>
  <c r="U37" i="5" s="1"/>
  <c r="T37" i="5"/>
  <c r="V39" i="5"/>
  <c r="Y39" i="5" s="1"/>
  <c r="V23" i="5"/>
  <c r="Y23" i="5" s="1"/>
  <c r="T26" i="5"/>
  <c r="P26" i="5"/>
  <c r="U35" i="5"/>
  <c r="V35" i="5" s="1"/>
  <c r="Y40" i="5"/>
  <c r="U32" i="5"/>
  <c r="V32" i="5" s="1"/>
  <c r="Y20" i="5"/>
  <c r="AB15" i="5" l="1"/>
  <c r="AB313" i="5"/>
  <c r="AB332" i="5"/>
  <c r="AA62" i="5"/>
  <c r="AC62" i="5" s="1"/>
  <c r="AD62" i="5" s="1"/>
  <c r="AB62" i="5"/>
  <c r="AC233" i="5"/>
  <c r="AD233" i="5" s="1"/>
  <c r="AC181" i="5"/>
  <c r="AD181" i="5" s="1"/>
  <c r="AB326" i="5"/>
  <c r="AC326" i="5" s="1"/>
  <c r="AD326" i="5" s="1"/>
  <c r="AB226" i="5"/>
  <c r="AB131" i="5"/>
  <c r="AB79" i="5"/>
  <c r="AC79" i="5" s="1"/>
  <c r="AD79" i="5" s="1"/>
  <c r="AA139" i="5"/>
  <c r="AC139" i="5" s="1"/>
  <c r="AD139" i="5" s="1"/>
  <c r="AB328" i="5"/>
  <c r="AB257" i="5"/>
  <c r="AC257" i="5" s="1"/>
  <c r="AD257" i="5" s="1"/>
  <c r="AA209" i="5"/>
  <c r="AC209" i="5" s="1"/>
  <c r="AD209" i="5" s="1"/>
  <c r="AA158" i="5"/>
  <c r="AC158" i="5" s="1"/>
  <c r="AD158" i="5" s="1"/>
  <c r="AB76" i="5"/>
  <c r="AA171" i="5"/>
  <c r="AC171" i="5" s="1"/>
  <c r="AD171" i="5" s="1"/>
  <c r="AB264" i="5"/>
  <c r="AC264" i="5" s="1"/>
  <c r="AD264" i="5" s="1"/>
  <c r="AA119" i="5"/>
  <c r="AC119" i="5" s="1"/>
  <c r="AD119" i="5" s="1"/>
  <c r="AA330" i="5"/>
  <c r="AC330" i="5" s="1"/>
  <c r="AD330" i="5" s="1"/>
  <c r="AB123" i="5"/>
  <c r="AC136" i="5"/>
  <c r="AD136" i="5" s="1"/>
  <c r="AC237" i="5"/>
  <c r="AD237" i="5" s="1"/>
  <c r="AB315" i="5"/>
  <c r="AC315" i="5" s="1"/>
  <c r="AD315" i="5" s="1"/>
  <c r="AA118" i="5"/>
  <c r="AC118" i="5" s="1"/>
  <c r="AD118" i="5" s="1"/>
  <c r="AB360" i="5"/>
  <c r="AC360" i="5" s="1"/>
  <c r="AD360" i="5" s="1"/>
  <c r="AA83" i="5"/>
  <c r="AC75" i="5"/>
  <c r="AD75" i="5" s="1"/>
  <c r="AB241" i="5"/>
  <c r="AC241" i="5" s="1"/>
  <c r="AD241" i="5" s="1"/>
  <c r="AB372" i="5"/>
  <c r="AC372" i="5" s="1"/>
  <c r="AD372" i="5" s="1"/>
  <c r="AB114" i="5"/>
  <c r="AC114" i="5" s="1"/>
  <c r="AD114" i="5" s="1"/>
  <c r="AB196" i="5"/>
  <c r="AC196" i="5" s="1"/>
  <c r="AD196" i="5" s="1"/>
  <c r="AB12" i="5"/>
  <c r="AC12" i="5" s="1"/>
  <c r="AD12" i="5" s="1"/>
  <c r="AB63" i="5"/>
  <c r="AC63" i="5" s="1"/>
  <c r="AD63" i="5" s="1"/>
  <c r="AB122" i="5"/>
  <c r="AC122" i="5" s="1"/>
  <c r="AD122" i="5" s="1"/>
  <c r="AB182" i="5"/>
  <c r="AC182" i="5" s="1"/>
  <c r="AD182" i="5" s="1"/>
  <c r="AA69" i="5"/>
  <c r="AC69" i="5" s="1"/>
  <c r="AD69" i="5" s="1"/>
  <c r="AB84" i="5"/>
  <c r="AC84" i="5" s="1"/>
  <c r="AD84" i="5" s="1"/>
  <c r="AA102" i="5"/>
  <c r="AC102" i="5" s="1"/>
  <c r="AD102" i="5" s="1"/>
  <c r="AA161" i="5"/>
  <c r="AB201" i="5"/>
  <c r="AC201" i="5" s="1"/>
  <c r="AD201" i="5" s="1"/>
  <c r="V287" i="5"/>
  <c r="Y287" i="5" s="1"/>
  <c r="AB287" i="5" s="1"/>
  <c r="AC85" i="5"/>
  <c r="AD85" i="5" s="1"/>
  <c r="AC191" i="5"/>
  <c r="AD191" i="5" s="1"/>
  <c r="AC274" i="5"/>
  <c r="AD274" i="5" s="1"/>
  <c r="AC188" i="5"/>
  <c r="AD188" i="5" s="1"/>
  <c r="AB98" i="5"/>
  <c r="AC98" i="5" s="1"/>
  <c r="AD98" i="5" s="1"/>
  <c r="AA199" i="5"/>
  <c r="AC199" i="5" s="1"/>
  <c r="AD199" i="5" s="1"/>
  <c r="AB272" i="5"/>
  <c r="AC272" i="5" s="1"/>
  <c r="AD272" i="5" s="1"/>
  <c r="AB130" i="5"/>
  <c r="AC130" i="5" s="1"/>
  <c r="AD130" i="5" s="1"/>
  <c r="AC138" i="5"/>
  <c r="AD138" i="5" s="1"/>
  <c r="AB99" i="5"/>
  <c r="AC99" i="5" s="1"/>
  <c r="AD99" i="5" s="1"/>
  <c r="AC172" i="5"/>
  <c r="AD172" i="5" s="1"/>
  <c r="AC296" i="5"/>
  <c r="AD296" i="5" s="1"/>
  <c r="AB45" i="5"/>
  <c r="AC45" i="5" s="1"/>
  <c r="AD45" i="5" s="1"/>
  <c r="AB225" i="5"/>
  <c r="AC225" i="5" s="1"/>
  <c r="AD225" i="5" s="1"/>
  <c r="AC230" i="5"/>
  <c r="AD230" i="5" s="1"/>
  <c r="AC265" i="5"/>
  <c r="AD265" i="5" s="1"/>
  <c r="AC228" i="5"/>
  <c r="AD228" i="5" s="1"/>
  <c r="AB247" i="5"/>
  <c r="AC247" i="5" s="1"/>
  <c r="AD247" i="5" s="1"/>
  <c r="AB132" i="5"/>
  <c r="AC132" i="5" s="1"/>
  <c r="AD132" i="5" s="1"/>
  <c r="AB238" i="5"/>
  <c r="AC350" i="5"/>
  <c r="AD350" i="5" s="1"/>
  <c r="AC15" i="5"/>
  <c r="AD15" i="5" s="1"/>
  <c r="AC38" i="5"/>
  <c r="AD38" i="5" s="1"/>
  <c r="AC300" i="5"/>
  <c r="AD300" i="5" s="1"/>
  <c r="AB124" i="5"/>
  <c r="AC124" i="5" s="1"/>
  <c r="AD124" i="5" s="1"/>
  <c r="AC52" i="5"/>
  <c r="AD52" i="5" s="1"/>
  <c r="AC125" i="5"/>
  <c r="AD125" i="5" s="1"/>
  <c r="AB223" i="5"/>
  <c r="AC223" i="5" s="1"/>
  <c r="AD223" i="5" s="1"/>
  <c r="AC11" i="5"/>
  <c r="AD11" i="5" s="1"/>
  <c r="AC31" i="5"/>
  <c r="AD31" i="5" s="1"/>
  <c r="AC60" i="5"/>
  <c r="AD60" i="5" s="1"/>
  <c r="AC36" i="5"/>
  <c r="AD36" i="5" s="1"/>
  <c r="AC58" i="5"/>
  <c r="AD58" i="5" s="1"/>
  <c r="AC185" i="5"/>
  <c r="AD185" i="5" s="1"/>
  <c r="AC93" i="5"/>
  <c r="AD93" i="5" s="1"/>
  <c r="AC145" i="5"/>
  <c r="AD145" i="5" s="1"/>
  <c r="AC327" i="5"/>
  <c r="AD327" i="5" s="1"/>
  <c r="AC160" i="5"/>
  <c r="AD160" i="5" s="1"/>
  <c r="AC13" i="5"/>
  <c r="AD13" i="5" s="1"/>
  <c r="AC70" i="5"/>
  <c r="AD70" i="5" s="1"/>
  <c r="AC155" i="5"/>
  <c r="AD155" i="5" s="1"/>
  <c r="AC41" i="5"/>
  <c r="AD41" i="5" s="1"/>
  <c r="AC226" i="5"/>
  <c r="AD226" i="5" s="1"/>
  <c r="AC239" i="5"/>
  <c r="AD239" i="5" s="1"/>
  <c r="AC278" i="5"/>
  <c r="AD278" i="5" s="1"/>
  <c r="AC135" i="5"/>
  <c r="AD135" i="5" s="1"/>
  <c r="AC173" i="5"/>
  <c r="AD173" i="5" s="1"/>
  <c r="AC216" i="5"/>
  <c r="AD216" i="5" s="1"/>
  <c r="AB101" i="5"/>
  <c r="AC101" i="5" s="1"/>
  <c r="AD101" i="5" s="1"/>
  <c r="AB310" i="5"/>
  <c r="AC310" i="5" s="1"/>
  <c r="AD310" i="5" s="1"/>
  <c r="AA104" i="5"/>
  <c r="AC104" i="5" s="1"/>
  <c r="AD104" i="5" s="1"/>
  <c r="AA308" i="5"/>
  <c r="AC308" i="5" s="1"/>
  <c r="AD308" i="5" s="1"/>
  <c r="AA120" i="5"/>
  <c r="AC120" i="5" s="1"/>
  <c r="AD120" i="5" s="1"/>
  <c r="AC341" i="5"/>
  <c r="AD341" i="5" s="1"/>
  <c r="AC100" i="5"/>
  <c r="AD100" i="5" s="1"/>
  <c r="AC311" i="5"/>
  <c r="AD311" i="5" s="1"/>
  <c r="AC143" i="5"/>
  <c r="AD143" i="5" s="1"/>
  <c r="AC90" i="5"/>
  <c r="AD90" i="5" s="1"/>
  <c r="AC161" i="5"/>
  <c r="AD161" i="5" s="1"/>
  <c r="AC238" i="5"/>
  <c r="AD238" i="5" s="1"/>
  <c r="AC83" i="5"/>
  <c r="AD83" i="5" s="1"/>
  <c r="AC163" i="5"/>
  <c r="AD163" i="5" s="1"/>
  <c r="AC95" i="5"/>
  <c r="AD95" i="5" s="1"/>
  <c r="AC144" i="5"/>
  <c r="AD144" i="5" s="1"/>
  <c r="AC77" i="5"/>
  <c r="AD77" i="5" s="1"/>
  <c r="AC110" i="5"/>
  <c r="AD110" i="5" s="1"/>
  <c r="AC203" i="5"/>
  <c r="AD203" i="5" s="1"/>
  <c r="AA249" i="5"/>
  <c r="AC249" i="5" s="1"/>
  <c r="AD249" i="5" s="1"/>
  <c r="AA246" i="5"/>
  <c r="AC246" i="5" s="1"/>
  <c r="AD246" i="5" s="1"/>
  <c r="AA290" i="5"/>
  <c r="AC290" i="5" s="1"/>
  <c r="AD290" i="5" s="1"/>
  <c r="AB115" i="5"/>
  <c r="AC115" i="5" s="1"/>
  <c r="AD115" i="5" s="1"/>
  <c r="AC328" i="5"/>
  <c r="AD328" i="5" s="1"/>
  <c r="AB112" i="5"/>
  <c r="AC112" i="5" s="1"/>
  <c r="AD112" i="5" s="1"/>
  <c r="AB320" i="5"/>
  <c r="AC320" i="5" s="1"/>
  <c r="AD320" i="5" s="1"/>
  <c r="AA358" i="5"/>
  <c r="AC358" i="5" s="1"/>
  <c r="AD358" i="5" s="1"/>
  <c r="AA105" i="5"/>
  <c r="AC105" i="5" s="1"/>
  <c r="AD105" i="5" s="1"/>
  <c r="AA219" i="5"/>
  <c r="AC219" i="5" s="1"/>
  <c r="AD219" i="5" s="1"/>
  <c r="AC370" i="5"/>
  <c r="AD370" i="5" s="1"/>
  <c r="AC255" i="5"/>
  <c r="AD255" i="5" s="1"/>
  <c r="AC346" i="5"/>
  <c r="AD346" i="5" s="1"/>
  <c r="AC252" i="5"/>
  <c r="AD252" i="5" s="1"/>
  <c r="AC190" i="5"/>
  <c r="AD190" i="5" s="1"/>
  <c r="AB113" i="5"/>
  <c r="AC113" i="5" s="1"/>
  <c r="AD113" i="5" s="1"/>
  <c r="AB153" i="5"/>
  <c r="AC153" i="5" s="1"/>
  <c r="AD153" i="5" s="1"/>
  <c r="AB277" i="5"/>
  <c r="AC298" i="5"/>
  <c r="AD298" i="5" s="1"/>
  <c r="AC64" i="5"/>
  <c r="AD64" i="5" s="1"/>
  <c r="AA220" i="5"/>
  <c r="AC220" i="5" s="1"/>
  <c r="AD220" i="5" s="1"/>
  <c r="AC198" i="5"/>
  <c r="AD198" i="5" s="1"/>
  <c r="AA152" i="5"/>
  <c r="AC152" i="5" s="1"/>
  <c r="AD152" i="5" s="1"/>
  <c r="AC157" i="5"/>
  <c r="AD157" i="5" s="1"/>
  <c r="AC107" i="5"/>
  <c r="AD107" i="5" s="1"/>
  <c r="AC302" i="5"/>
  <c r="AD302" i="5" s="1"/>
  <c r="AC240" i="5"/>
  <c r="AD240" i="5" s="1"/>
  <c r="AC267" i="5"/>
  <c r="AD267" i="5" s="1"/>
  <c r="AC329" i="5"/>
  <c r="AD329" i="5" s="1"/>
  <c r="AB177" i="5"/>
  <c r="AC177" i="5" s="1"/>
  <c r="AD177" i="5" s="1"/>
  <c r="AC221" i="5"/>
  <c r="AD221" i="5" s="1"/>
  <c r="AB121" i="5"/>
  <c r="AC121" i="5" s="1"/>
  <c r="AD121" i="5" s="1"/>
  <c r="AB164" i="5"/>
  <c r="AC164" i="5" s="1"/>
  <c r="AD164" i="5" s="1"/>
  <c r="AB111" i="5"/>
  <c r="AC111" i="5" s="1"/>
  <c r="AD111" i="5" s="1"/>
  <c r="AC89" i="5"/>
  <c r="AD89" i="5" s="1"/>
  <c r="AC106" i="5"/>
  <c r="AD106" i="5" s="1"/>
  <c r="AC213" i="5"/>
  <c r="AD213" i="5" s="1"/>
  <c r="AA109" i="5"/>
  <c r="AC109" i="5" s="1"/>
  <c r="AD109" i="5" s="1"/>
  <c r="AC131" i="5"/>
  <c r="AD131" i="5" s="1"/>
  <c r="AC332" i="5"/>
  <c r="AD332" i="5" s="1"/>
  <c r="AB229" i="5"/>
  <c r="AC229" i="5" s="1"/>
  <c r="AD229" i="5" s="1"/>
  <c r="AA314" i="5"/>
  <c r="AC314" i="5" s="1"/>
  <c r="AD314" i="5" s="1"/>
  <c r="V355" i="5"/>
  <c r="Y355" i="5" s="1"/>
  <c r="AB355" i="5" s="1"/>
  <c r="AC76" i="5"/>
  <c r="AD76" i="5" s="1"/>
  <c r="AC312" i="5"/>
  <c r="AD312" i="5" s="1"/>
  <c r="AC218" i="5"/>
  <c r="AD218" i="5" s="1"/>
  <c r="V55" i="5"/>
  <c r="Y55" i="5" s="1"/>
  <c r="AB55" i="5" s="1"/>
  <c r="V53" i="5"/>
  <c r="Y53" i="5" s="1"/>
  <c r="AA53" i="5" s="1"/>
  <c r="AC313" i="5"/>
  <c r="AD313" i="5" s="1"/>
  <c r="V279" i="5"/>
  <c r="Y279" i="5" s="1"/>
  <c r="AB279" i="5" s="1"/>
  <c r="AC277" i="5"/>
  <c r="AD277" i="5" s="1"/>
  <c r="V65" i="5"/>
  <c r="Y65" i="5" s="1"/>
  <c r="AB65" i="5" s="1"/>
  <c r="AC123" i="5"/>
  <c r="AD123" i="5" s="1"/>
  <c r="V43" i="5"/>
  <c r="Y43" i="5" s="1"/>
  <c r="AA43" i="5" s="1"/>
  <c r="V283" i="5"/>
  <c r="Y283" i="5" s="1"/>
  <c r="AA283" i="5" s="1"/>
  <c r="V81" i="5"/>
  <c r="Y81" i="5" s="1"/>
  <c r="AB81" i="5" s="1"/>
  <c r="V67" i="5"/>
  <c r="Y67" i="5" s="1"/>
  <c r="AB67" i="5" s="1"/>
  <c r="AC303" i="5"/>
  <c r="AD303" i="5" s="1"/>
  <c r="AC82" i="5"/>
  <c r="AD82" i="5" s="1"/>
  <c r="AC304" i="5"/>
  <c r="AD304" i="5" s="1"/>
  <c r="AC16" i="5"/>
  <c r="AD16" i="5" s="1"/>
  <c r="AA362" i="5"/>
  <c r="AB362" i="5"/>
  <c r="AA40" i="5"/>
  <c r="AB40" i="5"/>
  <c r="AA189" i="5"/>
  <c r="AB189" i="5"/>
  <c r="AA175" i="5"/>
  <c r="AB175" i="5"/>
  <c r="AA54" i="5"/>
  <c r="AB54" i="5"/>
  <c r="AA202" i="5"/>
  <c r="AB202" i="5"/>
  <c r="AA365" i="5"/>
  <c r="AB365" i="5"/>
  <c r="AA134" i="5"/>
  <c r="AB134" i="5"/>
  <c r="AA168" i="5"/>
  <c r="AB168" i="5"/>
  <c r="AA339" i="5"/>
  <c r="AB339" i="5"/>
  <c r="AA46" i="5"/>
  <c r="AB46" i="5"/>
  <c r="AA324" i="5"/>
  <c r="AB324" i="5"/>
  <c r="AA359" i="5"/>
  <c r="AB359" i="5"/>
  <c r="AA251" i="5"/>
  <c r="AB251" i="5"/>
  <c r="AA306" i="5"/>
  <c r="AB306" i="5"/>
  <c r="AA266" i="5"/>
  <c r="AB266" i="5"/>
  <c r="AA368" i="5"/>
  <c r="AB368" i="5"/>
  <c r="AA281" i="5"/>
  <c r="AB281" i="5"/>
  <c r="AA361" i="5"/>
  <c r="AB361" i="5"/>
  <c r="AA335" i="5"/>
  <c r="AB335" i="5"/>
  <c r="AA194" i="5"/>
  <c r="AB194" i="5"/>
  <c r="AA366" i="5"/>
  <c r="AB366" i="5"/>
  <c r="AA215" i="5"/>
  <c r="AB215" i="5"/>
  <c r="AA357" i="5"/>
  <c r="AB357" i="5"/>
  <c r="AA204" i="5"/>
  <c r="AB204" i="5"/>
  <c r="AA211" i="5"/>
  <c r="AB211" i="5"/>
  <c r="AA299" i="5"/>
  <c r="AB299" i="5"/>
  <c r="AA116" i="5"/>
  <c r="AB116" i="5"/>
  <c r="AA183" i="5"/>
  <c r="AB183" i="5"/>
  <c r="AA253" i="5"/>
  <c r="AC253" i="5" s="1"/>
  <c r="AD253" i="5" s="1"/>
  <c r="AA344" i="5"/>
  <c r="AB344" i="5"/>
  <c r="AA66" i="5"/>
  <c r="AB66" i="5"/>
  <c r="AA248" i="5"/>
  <c r="AB248" i="5"/>
  <c r="AA292" i="5"/>
  <c r="AB292" i="5"/>
  <c r="AA19" i="5"/>
  <c r="AB19" i="5"/>
  <c r="AA117" i="5"/>
  <c r="AB117" i="5"/>
  <c r="AA195" i="5"/>
  <c r="AB195" i="5"/>
  <c r="AA307" i="5"/>
  <c r="AB307" i="5"/>
  <c r="AA50" i="5"/>
  <c r="AB50" i="5"/>
  <c r="AA371" i="5"/>
  <c r="AB371" i="5"/>
  <c r="AA294" i="5"/>
  <c r="AB294" i="5"/>
  <c r="AA256" i="5"/>
  <c r="AB256" i="5"/>
  <c r="AA348" i="5"/>
  <c r="AB348" i="5"/>
  <c r="AA260" i="5"/>
  <c r="AB260" i="5"/>
  <c r="AA286" i="5"/>
  <c r="AB286" i="5"/>
  <c r="AA319" i="5"/>
  <c r="AB319" i="5"/>
  <c r="AA322" i="5"/>
  <c r="AB322" i="5"/>
  <c r="AA180" i="5"/>
  <c r="AB180" i="5"/>
  <c r="AA97" i="5"/>
  <c r="AB97" i="5"/>
  <c r="AA261" i="5"/>
  <c r="AB261" i="5"/>
  <c r="AA259" i="5"/>
  <c r="AB259" i="5"/>
  <c r="AA242" i="5"/>
  <c r="AB242" i="5"/>
  <c r="AA363" i="5"/>
  <c r="AB363" i="5"/>
  <c r="AA68" i="5"/>
  <c r="AB68" i="5"/>
  <c r="AA137" i="5"/>
  <c r="AB137" i="5"/>
  <c r="AA51" i="5"/>
  <c r="AB51" i="5"/>
  <c r="AA338" i="5"/>
  <c r="AB338" i="5"/>
  <c r="AA21" i="5"/>
  <c r="AB21" i="5"/>
  <c r="AA162" i="5"/>
  <c r="AB162" i="5"/>
  <c r="AA243" i="5"/>
  <c r="AB243" i="5"/>
  <c r="AA373" i="5"/>
  <c r="AB373" i="5"/>
  <c r="AA44" i="5"/>
  <c r="AB44" i="5"/>
  <c r="AA192" i="5"/>
  <c r="AB192" i="5"/>
  <c r="AA20" i="5"/>
  <c r="AB20" i="5"/>
  <c r="AA159" i="5"/>
  <c r="AB159" i="5"/>
  <c r="AA317" i="5"/>
  <c r="AB317" i="5"/>
  <c r="AA262" i="5"/>
  <c r="AB262" i="5"/>
  <c r="AA351" i="5"/>
  <c r="AB351" i="5"/>
  <c r="AA356" i="5"/>
  <c r="AB356" i="5"/>
  <c r="AA289" i="5"/>
  <c r="AB289" i="5"/>
  <c r="AA25" i="5"/>
  <c r="AB25" i="5"/>
  <c r="AA318" i="5"/>
  <c r="AB318" i="5"/>
  <c r="AA169" i="5"/>
  <c r="AB169" i="5"/>
  <c r="AA254" i="5"/>
  <c r="AB254" i="5"/>
  <c r="AA174" i="5"/>
  <c r="AB174" i="5"/>
  <c r="AA285" i="5"/>
  <c r="AB285" i="5"/>
  <c r="AA245" i="5"/>
  <c r="AB245" i="5"/>
  <c r="AA210" i="5"/>
  <c r="AB210" i="5"/>
  <c r="AA273" i="5"/>
  <c r="AB273" i="5"/>
  <c r="AA56" i="5"/>
  <c r="AB56" i="5"/>
  <c r="AA340" i="5"/>
  <c r="AB340" i="5"/>
  <c r="AA179" i="5"/>
  <c r="AB179" i="5"/>
  <c r="AA165" i="5"/>
  <c r="AB165" i="5"/>
  <c r="AA227" i="5"/>
  <c r="AB227" i="5"/>
  <c r="AA127" i="5"/>
  <c r="AB127" i="5"/>
  <c r="AA148" i="5"/>
  <c r="AB148" i="5"/>
  <c r="AA48" i="5"/>
  <c r="AB48" i="5"/>
  <c r="AA282" i="5"/>
  <c r="AB282" i="5"/>
  <c r="AA91" i="5"/>
  <c r="AB91" i="5"/>
  <c r="AA353" i="5"/>
  <c r="AB353" i="5"/>
  <c r="AA140" i="5"/>
  <c r="AB140" i="5"/>
  <c r="AA156" i="5"/>
  <c r="AB156" i="5"/>
  <c r="AA49" i="5"/>
  <c r="AB49" i="5"/>
  <c r="AA74" i="5"/>
  <c r="AB74" i="5"/>
  <c r="AA263" i="5"/>
  <c r="AB263" i="5"/>
  <c r="AA184" i="5"/>
  <c r="AB184" i="5"/>
  <c r="AA336" i="5"/>
  <c r="AB336" i="5"/>
  <c r="AA369" i="5"/>
  <c r="AB369" i="5"/>
  <c r="AA146" i="5"/>
  <c r="AB146" i="5"/>
  <c r="AA23" i="5"/>
  <c r="AB23" i="5"/>
  <c r="AA270" i="5"/>
  <c r="AB270" i="5"/>
  <c r="AA234" i="5"/>
  <c r="AB234" i="5"/>
  <c r="AA128" i="5"/>
  <c r="AB128" i="5"/>
  <c r="AA337" i="5"/>
  <c r="AB337" i="5"/>
  <c r="AA345" i="5"/>
  <c r="AB345" i="5"/>
  <c r="AA28" i="5"/>
  <c r="AB28" i="5"/>
  <c r="AA325" i="5"/>
  <c r="AB325" i="5"/>
  <c r="AA333" i="5"/>
  <c r="AB333" i="5"/>
  <c r="AA355" i="5"/>
  <c r="AA305" i="5"/>
  <c r="AB305" i="5"/>
  <c r="AA150" i="5"/>
  <c r="AB150" i="5"/>
  <c r="AA200" i="5"/>
  <c r="AB200" i="5"/>
  <c r="AA126" i="5"/>
  <c r="AB126" i="5"/>
  <c r="AA205" i="5"/>
  <c r="AB205" i="5"/>
  <c r="AA151" i="5"/>
  <c r="AB151" i="5"/>
  <c r="AA207" i="5"/>
  <c r="AB207" i="5"/>
  <c r="AA250" i="5"/>
  <c r="AB250" i="5"/>
  <c r="AA176" i="5"/>
  <c r="AB176" i="5"/>
  <c r="AA72" i="5"/>
  <c r="AB72" i="5"/>
  <c r="AA166" i="5"/>
  <c r="AB166" i="5"/>
  <c r="AA354" i="5"/>
  <c r="AB354" i="5"/>
  <c r="AA323" i="5"/>
  <c r="AB323" i="5"/>
  <c r="AA149" i="5"/>
  <c r="AB149" i="5"/>
  <c r="AA96" i="5"/>
  <c r="AB96" i="5"/>
  <c r="AA167" i="5"/>
  <c r="AB167" i="5"/>
  <c r="AA108" i="5"/>
  <c r="AB108" i="5"/>
  <c r="AA244" i="5"/>
  <c r="AB244" i="5"/>
  <c r="AA291" i="5"/>
  <c r="AB291" i="5"/>
  <c r="AA193" i="5"/>
  <c r="AB193" i="5"/>
  <c r="AA342" i="5"/>
  <c r="AB342" i="5"/>
  <c r="AA133" i="5"/>
  <c r="AB133" i="5"/>
  <c r="AA103" i="5"/>
  <c r="AB103" i="5"/>
  <c r="AA39" i="5"/>
  <c r="AB39" i="5"/>
  <c r="AA334" i="5"/>
  <c r="AB334" i="5"/>
  <c r="AA316" i="5"/>
  <c r="AB316" i="5"/>
  <c r="AA186" i="5"/>
  <c r="AB186" i="5"/>
  <c r="AA224" i="5"/>
  <c r="AB224" i="5"/>
  <c r="AA212" i="5"/>
  <c r="AB212" i="5"/>
  <c r="AA78" i="5"/>
  <c r="AB78" i="5"/>
  <c r="AA206" i="5"/>
  <c r="AB206" i="5"/>
  <c r="AA86" i="5"/>
  <c r="AB86" i="5"/>
  <c r="AA309" i="5"/>
  <c r="AB309" i="5"/>
  <c r="AA364" i="5"/>
  <c r="AB364" i="5"/>
  <c r="AA208" i="5"/>
  <c r="AB208" i="5"/>
  <c r="AA347" i="5"/>
  <c r="AB347" i="5"/>
  <c r="AA293" i="5"/>
  <c r="AB293" i="5"/>
  <c r="AA141" i="5"/>
  <c r="AB141" i="5"/>
  <c r="AA170" i="5"/>
  <c r="AB170" i="5"/>
  <c r="AA349" i="5"/>
  <c r="AB349" i="5"/>
  <c r="AA352" i="5"/>
  <c r="AB352" i="5"/>
  <c r="AA147" i="5"/>
  <c r="AB147" i="5"/>
  <c r="AA92" i="5"/>
  <c r="AB92" i="5"/>
  <c r="AA129" i="5"/>
  <c r="AB129" i="5"/>
  <c r="AA88" i="5"/>
  <c r="AB88" i="5"/>
  <c r="AA57" i="5"/>
  <c r="AB57" i="5"/>
  <c r="V80" i="5"/>
  <c r="Y80" i="5" s="1"/>
  <c r="V47" i="5"/>
  <c r="Y47" i="5" s="1"/>
  <c r="V71" i="5"/>
  <c r="Y71" i="5" s="1"/>
  <c r="V275" i="5"/>
  <c r="Y275" i="5" s="1"/>
  <c r="V61" i="5"/>
  <c r="Y61" i="5" s="1"/>
  <c r="V14" i="5"/>
  <c r="Y14" i="5" s="1"/>
  <c r="V280" i="5"/>
  <c r="Y280" i="5" s="1"/>
  <c r="V271" i="5"/>
  <c r="Y271" i="5" s="1"/>
  <c r="V284" i="5"/>
  <c r="Y284" i="5" s="1"/>
  <c r="V197" i="5"/>
  <c r="Y197" i="5" s="1"/>
  <c r="V73" i="5"/>
  <c r="Y73" i="5" s="1"/>
  <c r="V276" i="5"/>
  <c r="Y276" i="5" s="1"/>
  <c r="V367" i="5"/>
  <c r="Y367" i="5" s="1"/>
  <c r="V59" i="5"/>
  <c r="Y59" i="5" s="1"/>
  <c r="V42" i="5"/>
  <c r="Y42" i="5" s="1"/>
  <c r="V37" i="5"/>
  <c r="Y37" i="5" s="1"/>
  <c r="Y32" i="5"/>
  <c r="Y35" i="5"/>
  <c r="Y24" i="5"/>
  <c r="U26" i="5"/>
  <c r="V26" i="5" s="1"/>
  <c r="AC256" i="5" l="1"/>
  <c r="AD256" i="5" s="1"/>
  <c r="AA287" i="5"/>
  <c r="AB283" i="5"/>
  <c r="AC283" i="5" s="1"/>
  <c r="AD283" i="5" s="1"/>
  <c r="AC50" i="5"/>
  <c r="AD50" i="5" s="1"/>
  <c r="AC49" i="5"/>
  <c r="AD49" i="5" s="1"/>
  <c r="AC48" i="5"/>
  <c r="AD48" i="5" s="1"/>
  <c r="AC44" i="5"/>
  <c r="AD44" i="5" s="1"/>
  <c r="AC51" i="5"/>
  <c r="AD51" i="5" s="1"/>
  <c r="AA81" i="5"/>
  <c r="AC81" i="5" s="1"/>
  <c r="AD81" i="5" s="1"/>
  <c r="AC117" i="5"/>
  <c r="AD117" i="5" s="1"/>
  <c r="AC108" i="5"/>
  <c r="AD108" i="5" s="1"/>
  <c r="AC116" i="5"/>
  <c r="AD116" i="5" s="1"/>
  <c r="AC204" i="5"/>
  <c r="AD204" i="5" s="1"/>
  <c r="AC366" i="5"/>
  <c r="AD366" i="5" s="1"/>
  <c r="AC361" i="5"/>
  <c r="AD361" i="5" s="1"/>
  <c r="AC266" i="5"/>
  <c r="AD266" i="5" s="1"/>
  <c r="AC359" i="5"/>
  <c r="AD359" i="5" s="1"/>
  <c r="AC339" i="5"/>
  <c r="AD339" i="5" s="1"/>
  <c r="AC365" i="5"/>
  <c r="AD365" i="5" s="1"/>
  <c r="AC175" i="5"/>
  <c r="AD175" i="5" s="1"/>
  <c r="AC362" i="5"/>
  <c r="AD362" i="5" s="1"/>
  <c r="AA55" i="5"/>
  <c r="AC55" i="5" s="1"/>
  <c r="AD55" i="5" s="1"/>
  <c r="AC46" i="5"/>
  <c r="AD46" i="5" s="1"/>
  <c r="AC54" i="5"/>
  <c r="AD54" i="5" s="1"/>
  <c r="AC40" i="5"/>
  <c r="AD40" i="5" s="1"/>
  <c r="AC57" i="5"/>
  <c r="AD57" i="5" s="1"/>
  <c r="AC39" i="5"/>
  <c r="AD39" i="5" s="1"/>
  <c r="AC88" i="5"/>
  <c r="AD88" i="5" s="1"/>
  <c r="AC147" i="5"/>
  <c r="AD147" i="5" s="1"/>
  <c r="AC170" i="5"/>
  <c r="AD170" i="5" s="1"/>
  <c r="AC347" i="5"/>
  <c r="AD347" i="5" s="1"/>
  <c r="AC309" i="5"/>
  <c r="AD309" i="5" s="1"/>
  <c r="AC78" i="5"/>
  <c r="AD78" i="5" s="1"/>
  <c r="AC186" i="5"/>
  <c r="AD186" i="5" s="1"/>
  <c r="AC342" i="5"/>
  <c r="AD342" i="5" s="1"/>
  <c r="AC244" i="5"/>
  <c r="AD244" i="5" s="1"/>
  <c r="AA65" i="5"/>
  <c r="AC65" i="5" s="1"/>
  <c r="AD65" i="5" s="1"/>
  <c r="AC149" i="5"/>
  <c r="AD149" i="5" s="1"/>
  <c r="AC166" i="5"/>
  <c r="AD166" i="5" s="1"/>
  <c r="AC250" i="5"/>
  <c r="AD250" i="5" s="1"/>
  <c r="AC205" i="5"/>
  <c r="AD205" i="5" s="1"/>
  <c r="AC150" i="5"/>
  <c r="AD150" i="5" s="1"/>
  <c r="AC333" i="5"/>
  <c r="AD333" i="5" s="1"/>
  <c r="AC345" i="5"/>
  <c r="AD345" i="5" s="1"/>
  <c r="AC234" i="5"/>
  <c r="AD234" i="5" s="1"/>
  <c r="AC146" i="5"/>
  <c r="AD146" i="5" s="1"/>
  <c r="AC184" i="5"/>
  <c r="AD184" i="5" s="1"/>
  <c r="AC353" i="5"/>
  <c r="AD353" i="5" s="1"/>
  <c r="AC227" i="5"/>
  <c r="AD227" i="5" s="1"/>
  <c r="AC179" i="5"/>
  <c r="AD179" i="5" s="1"/>
  <c r="AC273" i="5"/>
  <c r="AD273" i="5" s="1"/>
  <c r="AC285" i="5"/>
  <c r="AD285" i="5" s="1"/>
  <c r="AC169" i="5"/>
  <c r="AD169" i="5" s="1"/>
  <c r="AC289" i="5"/>
  <c r="AD289" i="5" s="1"/>
  <c r="AC262" i="5"/>
  <c r="AD262" i="5" s="1"/>
  <c r="AC162" i="5"/>
  <c r="AD162" i="5" s="1"/>
  <c r="AC363" i="5"/>
  <c r="AD363" i="5" s="1"/>
  <c r="AC261" i="5"/>
  <c r="AD261" i="5" s="1"/>
  <c r="AC322" i="5"/>
  <c r="AD322" i="5" s="1"/>
  <c r="AC260" i="5"/>
  <c r="AD260" i="5" s="1"/>
  <c r="AC299" i="5"/>
  <c r="AD299" i="5" s="1"/>
  <c r="AC357" i="5"/>
  <c r="AD357" i="5" s="1"/>
  <c r="AC194" i="5"/>
  <c r="AD194" i="5" s="1"/>
  <c r="AC281" i="5"/>
  <c r="AD281" i="5" s="1"/>
  <c r="AC306" i="5"/>
  <c r="AD306" i="5" s="1"/>
  <c r="AC324" i="5"/>
  <c r="AD324" i="5" s="1"/>
  <c r="AC168" i="5"/>
  <c r="AD168" i="5" s="1"/>
  <c r="AC202" i="5"/>
  <c r="AD202" i="5" s="1"/>
  <c r="AC189" i="5"/>
  <c r="AD189" i="5" s="1"/>
  <c r="AC248" i="5"/>
  <c r="AD248" i="5" s="1"/>
  <c r="AC92" i="5"/>
  <c r="AD92" i="5" s="1"/>
  <c r="AC349" i="5"/>
  <c r="AD349" i="5" s="1"/>
  <c r="AC293" i="5"/>
  <c r="AD293" i="5" s="1"/>
  <c r="AC364" i="5"/>
  <c r="AD364" i="5" s="1"/>
  <c r="AC206" i="5"/>
  <c r="AD206" i="5" s="1"/>
  <c r="AC224" i="5"/>
  <c r="AD224" i="5" s="1"/>
  <c r="AC334" i="5"/>
  <c r="AD334" i="5" s="1"/>
  <c r="AC133" i="5"/>
  <c r="AD133" i="5" s="1"/>
  <c r="AC291" i="5"/>
  <c r="AD291" i="5" s="1"/>
  <c r="AC167" i="5"/>
  <c r="AD167" i="5" s="1"/>
  <c r="AC323" i="5"/>
  <c r="AD323" i="5" s="1"/>
  <c r="AC72" i="5"/>
  <c r="AD72" i="5" s="1"/>
  <c r="AC207" i="5"/>
  <c r="AD207" i="5" s="1"/>
  <c r="AC126" i="5"/>
  <c r="AD126" i="5" s="1"/>
  <c r="AC305" i="5"/>
  <c r="AD305" i="5" s="1"/>
  <c r="AC325" i="5"/>
  <c r="AD325" i="5" s="1"/>
  <c r="AC337" i="5"/>
  <c r="AD337" i="5" s="1"/>
  <c r="AC270" i="5"/>
  <c r="AD270" i="5" s="1"/>
  <c r="AC369" i="5"/>
  <c r="AD369" i="5" s="1"/>
  <c r="AC263" i="5"/>
  <c r="AD263" i="5" s="1"/>
  <c r="AC156" i="5"/>
  <c r="AD156" i="5" s="1"/>
  <c r="AC91" i="5"/>
  <c r="AD91" i="5" s="1"/>
  <c r="AC148" i="5"/>
  <c r="AD148" i="5" s="1"/>
  <c r="AC287" i="5"/>
  <c r="AD287" i="5" s="1"/>
  <c r="AC340" i="5"/>
  <c r="AD340" i="5" s="1"/>
  <c r="AC210" i="5"/>
  <c r="AD210" i="5" s="1"/>
  <c r="AC174" i="5"/>
  <c r="AD174" i="5" s="1"/>
  <c r="AC318" i="5"/>
  <c r="AD318" i="5" s="1"/>
  <c r="AC356" i="5"/>
  <c r="AD356" i="5" s="1"/>
  <c r="AC317" i="5"/>
  <c r="AD317" i="5" s="1"/>
  <c r="AC192" i="5"/>
  <c r="AD192" i="5" s="1"/>
  <c r="AC183" i="5"/>
  <c r="AD183" i="5" s="1"/>
  <c r="AC211" i="5"/>
  <c r="AD211" i="5" s="1"/>
  <c r="AC215" i="5"/>
  <c r="AD215" i="5" s="1"/>
  <c r="AC335" i="5"/>
  <c r="AD335" i="5" s="1"/>
  <c r="AC368" i="5"/>
  <c r="AD368" i="5" s="1"/>
  <c r="AC251" i="5"/>
  <c r="AD251" i="5" s="1"/>
  <c r="AC134" i="5"/>
  <c r="AD134" i="5" s="1"/>
  <c r="AA67" i="5"/>
  <c r="AC67" i="5" s="1"/>
  <c r="AD67" i="5" s="1"/>
  <c r="AA279" i="5"/>
  <c r="AC279" i="5" s="1"/>
  <c r="AD279" i="5" s="1"/>
  <c r="AB43" i="5"/>
  <c r="AC43" i="5" s="1"/>
  <c r="AD43" i="5" s="1"/>
  <c r="AB53" i="5"/>
  <c r="AC53" i="5" s="1"/>
  <c r="AD53" i="5" s="1"/>
  <c r="AC129" i="5"/>
  <c r="AD129" i="5" s="1"/>
  <c r="AC352" i="5"/>
  <c r="AD352" i="5" s="1"/>
  <c r="AC141" i="5"/>
  <c r="AD141" i="5" s="1"/>
  <c r="AC208" i="5"/>
  <c r="AD208" i="5" s="1"/>
  <c r="AC86" i="5"/>
  <c r="AD86" i="5" s="1"/>
  <c r="AC212" i="5"/>
  <c r="AD212" i="5" s="1"/>
  <c r="AC316" i="5"/>
  <c r="AD316" i="5" s="1"/>
  <c r="AC103" i="5"/>
  <c r="AD103" i="5" s="1"/>
  <c r="AC193" i="5"/>
  <c r="AD193" i="5" s="1"/>
  <c r="AC96" i="5"/>
  <c r="AD96" i="5" s="1"/>
  <c r="AC354" i="5"/>
  <c r="AD354" i="5" s="1"/>
  <c r="AC176" i="5"/>
  <c r="AD176" i="5" s="1"/>
  <c r="AC151" i="5"/>
  <c r="AD151" i="5" s="1"/>
  <c r="AC200" i="5"/>
  <c r="AD200" i="5" s="1"/>
  <c r="AC355" i="5"/>
  <c r="AD355" i="5" s="1"/>
  <c r="AC28" i="5"/>
  <c r="AD28" i="5" s="1"/>
  <c r="AC128" i="5"/>
  <c r="AD128" i="5" s="1"/>
  <c r="AC23" i="5"/>
  <c r="AD23" i="5" s="1"/>
  <c r="AC336" i="5"/>
  <c r="AD336" i="5" s="1"/>
  <c r="AC74" i="5"/>
  <c r="AD74" i="5" s="1"/>
  <c r="AC140" i="5"/>
  <c r="AD140" i="5" s="1"/>
  <c r="AC282" i="5"/>
  <c r="AD282" i="5" s="1"/>
  <c r="AC127" i="5"/>
  <c r="AD127" i="5" s="1"/>
  <c r="AC165" i="5"/>
  <c r="AD165" i="5" s="1"/>
  <c r="AC56" i="5"/>
  <c r="AD56" i="5" s="1"/>
  <c r="AC245" i="5"/>
  <c r="AD245" i="5" s="1"/>
  <c r="AC254" i="5"/>
  <c r="AD254" i="5" s="1"/>
  <c r="AC25" i="5"/>
  <c r="AD25" i="5" s="1"/>
  <c r="AC351" i="5"/>
  <c r="AD351" i="5" s="1"/>
  <c r="AC159" i="5"/>
  <c r="AD159" i="5" s="1"/>
  <c r="AC373" i="5"/>
  <c r="AD373" i="5" s="1"/>
  <c r="AC21" i="5"/>
  <c r="AD21" i="5" s="1"/>
  <c r="AC137" i="5"/>
  <c r="AD137" i="5" s="1"/>
  <c r="AC242" i="5"/>
  <c r="AD242" i="5" s="1"/>
  <c r="AC97" i="5"/>
  <c r="AD97" i="5" s="1"/>
  <c r="AC319" i="5"/>
  <c r="AD319" i="5" s="1"/>
  <c r="AC294" i="5"/>
  <c r="AD294" i="5" s="1"/>
  <c r="AC307" i="5"/>
  <c r="AD307" i="5" s="1"/>
  <c r="AC19" i="5"/>
  <c r="AD19" i="5" s="1"/>
  <c r="AC66" i="5"/>
  <c r="AD66" i="5" s="1"/>
  <c r="AC20" i="5"/>
  <c r="AD20" i="5" s="1"/>
  <c r="AC243" i="5"/>
  <c r="AD243" i="5" s="1"/>
  <c r="AC338" i="5"/>
  <c r="AD338" i="5" s="1"/>
  <c r="AC68" i="5"/>
  <c r="AD68" i="5" s="1"/>
  <c r="AC259" i="5"/>
  <c r="AD259" i="5" s="1"/>
  <c r="AC180" i="5"/>
  <c r="AD180" i="5" s="1"/>
  <c r="AC286" i="5"/>
  <c r="AD286" i="5" s="1"/>
  <c r="AC348" i="5"/>
  <c r="AD348" i="5" s="1"/>
  <c r="AC371" i="5"/>
  <c r="AD371" i="5" s="1"/>
  <c r="AC195" i="5"/>
  <c r="AD195" i="5" s="1"/>
  <c r="AC292" i="5"/>
  <c r="AD292" i="5" s="1"/>
  <c r="AC344" i="5"/>
  <c r="AD344" i="5" s="1"/>
  <c r="AA280" i="5"/>
  <c r="AB280" i="5"/>
  <c r="AA35" i="5"/>
  <c r="AB35" i="5"/>
  <c r="AA276" i="5"/>
  <c r="AB276" i="5"/>
  <c r="AA14" i="5"/>
  <c r="AB14" i="5"/>
  <c r="AA32" i="5"/>
  <c r="AB32" i="5"/>
  <c r="AA73" i="5"/>
  <c r="AB73" i="5"/>
  <c r="AA61" i="5"/>
  <c r="AB61" i="5"/>
  <c r="AA37" i="5"/>
  <c r="AB37" i="5"/>
  <c r="AA197" i="5"/>
  <c r="AB197" i="5"/>
  <c r="AA275" i="5"/>
  <c r="AB275" i="5"/>
  <c r="AA367" i="5"/>
  <c r="AB367" i="5"/>
  <c r="AA284" i="5"/>
  <c r="AB284" i="5"/>
  <c r="AA24" i="5"/>
  <c r="AB24" i="5"/>
  <c r="AA80" i="5"/>
  <c r="AB80" i="5"/>
  <c r="AA42" i="5"/>
  <c r="AB42" i="5"/>
  <c r="AA71" i="5"/>
  <c r="AB71" i="5"/>
  <c r="AA59" i="5"/>
  <c r="AB59" i="5"/>
  <c r="AA271" i="5"/>
  <c r="AB271" i="5"/>
  <c r="AA47" i="5"/>
  <c r="AB47" i="5"/>
  <c r="Y26" i="5"/>
  <c r="AC47" i="5" l="1"/>
  <c r="AD47" i="5" s="1"/>
  <c r="AC24" i="5"/>
  <c r="AD24" i="5" s="1"/>
  <c r="AC61" i="5"/>
  <c r="AD61" i="5" s="1"/>
  <c r="AC14" i="5"/>
  <c r="AD14" i="5" s="1"/>
  <c r="AC59" i="5"/>
  <c r="AD59" i="5" s="1"/>
  <c r="AC80" i="5"/>
  <c r="AD80" i="5" s="1"/>
  <c r="AC367" i="5"/>
  <c r="AD367" i="5" s="1"/>
  <c r="AC37" i="5"/>
  <c r="AD37" i="5" s="1"/>
  <c r="AC32" i="5"/>
  <c r="AD32" i="5" s="1"/>
  <c r="AC35" i="5"/>
  <c r="AD35" i="5" s="1"/>
  <c r="AC271" i="5"/>
  <c r="AD271" i="5" s="1"/>
  <c r="AC42" i="5"/>
  <c r="AD42" i="5" s="1"/>
  <c r="AC284" i="5"/>
  <c r="AD284" i="5" s="1"/>
  <c r="AC197" i="5"/>
  <c r="AD197" i="5" s="1"/>
  <c r="AC73" i="5"/>
  <c r="AD73" i="5" s="1"/>
  <c r="AC276" i="5"/>
  <c r="AD276" i="5" s="1"/>
  <c r="AC71" i="5"/>
  <c r="AD71" i="5" s="1"/>
  <c r="AC275" i="5"/>
  <c r="AD275" i="5" s="1"/>
  <c r="AC280" i="5"/>
  <c r="AD280" i="5" s="1"/>
  <c r="AA26" i="5"/>
  <c r="AB26" i="5"/>
  <c r="AC26" i="5" l="1"/>
  <c r="AD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能登史和</author>
  </authors>
  <commentList>
    <comment ref="C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水環境の気象学p57</t>
        </r>
      </text>
    </comment>
    <comment ref="I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水環境の気象学p57</t>
        </r>
      </text>
    </comment>
    <comment ref="J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水環境の気象学p57</t>
        </r>
      </text>
    </comment>
    <comment ref="K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水環境の気象学p57</t>
        </r>
      </text>
    </comment>
    <comment ref="L8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水環境の気象学p57</t>
        </r>
      </text>
    </comment>
    <comment ref="M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水環境の気象学p57</t>
        </r>
      </text>
    </comment>
    <comment ref="N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水環境の気象学p89</t>
        </r>
      </text>
    </comment>
    <comment ref="O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水環境の気象学p57</t>
        </r>
      </text>
    </comment>
    <comment ref="P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水環境の気象学p89</t>
        </r>
      </text>
    </comment>
    <comment ref="Q8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水環境の気象学p26</t>
        </r>
      </text>
    </comment>
    <comment ref="R8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水環境の気象学p27</t>
        </r>
      </text>
    </comment>
    <comment ref="S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水環境の気象学p130</t>
        </r>
      </text>
    </comment>
    <comment ref="V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地域環境水文学　p32</t>
        </r>
      </text>
    </comment>
    <comment ref="W8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農業水文学　早瀬　p67</t>
        </r>
      </text>
    </comment>
  </commentList>
</comments>
</file>

<file path=xl/sharedStrings.xml><?xml version="1.0" encoding="utf-8"?>
<sst xmlns="http://schemas.openxmlformats.org/spreadsheetml/2006/main" count="88" uniqueCount="82">
  <si>
    <t>Rad</t>
    <phoneticPr fontId="1"/>
  </si>
  <si>
    <t>緯度</t>
    <rPh sb="0" eb="2">
      <t>イド</t>
    </rPh>
    <phoneticPr fontId="1"/>
  </si>
  <si>
    <t>σ</t>
    <phoneticPr fontId="1"/>
  </si>
  <si>
    <t>W/m2 (J/s/m2)</t>
    <phoneticPr fontId="1"/>
  </si>
  <si>
    <t>経度</t>
    <rPh sb="0" eb="1">
      <t>ケイ</t>
    </rPh>
    <rPh sb="1" eb="2">
      <t>ケイド</t>
    </rPh>
    <phoneticPr fontId="1"/>
  </si>
  <si>
    <t>α</t>
    <phoneticPr fontId="1"/>
  </si>
  <si>
    <t>可照時間</t>
    <rPh sb="0" eb="1">
      <t>カ</t>
    </rPh>
    <rPh sb="1" eb="2">
      <t>ショウ</t>
    </rPh>
    <rPh sb="2" eb="4">
      <t>ジカン</t>
    </rPh>
    <phoneticPr fontId="1"/>
  </si>
  <si>
    <t>平均気温</t>
    <rPh sb="0" eb="2">
      <t>ヘイキン</t>
    </rPh>
    <rPh sb="2" eb="4">
      <t>キオン</t>
    </rPh>
    <phoneticPr fontId="1"/>
  </si>
  <si>
    <t>相対湿度</t>
    <rPh sb="0" eb="2">
      <t>ソウタイ</t>
    </rPh>
    <rPh sb="2" eb="4">
      <t>シツド</t>
    </rPh>
    <phoneticPr fontId="1"/>
  </si>
  <si>
    <t>日照時間</t>
    <rPh sb="0" eb="2">
      <t>ニッショウ</t>
    </rPh>
    <rPh sb="2" eb="4">
      <t>ジカン</t>
    </rPh>
    <phoneticPr fontId="1"/>
  </si>
  <si>
    <t>1/1からの日数</t>
    <rPh sb="6" eb="8">
      <t>ニッスウ</t>
    </rPh>
    <phoneticPr fontId="1"/>
  </si>
  <si>
    <t>i</t>
    <phoneticPr fontId="1"/>
  </si>
  <si>
    <t>MJ/m2/day</t>
    <phoneticPr fontId="1"/>
  </si>
  <si>
    <t>気圧</t>
    <rPh sb="0" eb="2">
      <t>キアツ</t>
    </rPh>
    <phoneticPr fontId="1"/>
  </si>
  <si>
    <t>[hr/day]</t>
    <phoneticPr fontId="1"/>
  </si>
  <si>
    <t>°(10進法)</t>
    <rPh sb="4" eb="6">
      <t>シンホウ</t>
    </rPh>
    <phoneticPr fontId="1"/>
  </si>
  <si>
    <t>アルベド</t>
    <phoneticPr fontId="1"/>
  </si>
  <si>
    <t>Ta [℃]</t>
    <phoneticPr fontId="1"/>
  </si>
  <si>
    <t>RH [ % ]</t>
    <phoneticPr fontId="1"/>
  </si>
  <si>
    <t>u [m/s]</t>
    <phoneticPr fontId="1"/>
  </si>
  <si>
    <t>[MJ/m2/day]</t>
    <phoneticPr fontId="1"/>
  </si>
  <si>
    <t>Pa [hPa]</t>
    <phoneticPr fontId="1"/>
  </si>
  <si>
    <t>n [hr/day]</t>
    <phoneticPr fontId="1"/>
  </si>
  <si>
    <t>η</t>
    <phoneticPr fontId="1"/>
  </si>
  <si>
    <r>
      <t>a</t>
    </r>
    <r>
      <rPr>
        <vertAlign val="subscript"/>
        <sz val="11"/>
        <rFont val="ＭＳ Ｐゴシック"/>
        <family val="3"/>
        <charset val="128"/>
      </rPr>
      <t>2</t>
    </r>
    <phoneticPr fontId="1"/>
  </si>
  <si>
    <t>赤緯</t>
    <rPh sb="0" eb="1">
      <t>アカ</t>
    </rPh>
    <rPh sb="1" eb="2">
      <t>イド</t>
    </rPh>
    <phoneticPr fontId="1"/>
  </si>
  <si>
    <t>太陽地球間
距離の補正</t>
    <rPh sb="0" eb="2">
      <t>タイヨウ</t>
    </rPh>
    <rPh sb="2" eb="4">
      <t>チキュウ</t>
    </rPh>
    <rPh sb="4" eb="5">
      <t>カン</t>
    </rPh>
    <rPh sb="6" eb="8">
      <t>キョリ</t>
    </rPh>
    <rPh sb="9" eb="11">
      <t>ホセイ</t>
    </rPh>
    <phoneticPr fontId="1"/>
  </si>
  <si>
    <t>日出入の
時角</t>
    <rPh sb="0" eb="1">
      <t>ヒ</t>
    </rPh>
    <rPh sb="1" eb="2">
      <t>デ</t>
    </rPh>
    <rPh sb="2" eb="3">
      <t>イ</t>
    </rPh>
    <rPh sb="5" eb="6">
      <t>トキ</t>
    </rPh>
    <rPh sb="6" eb="7">
      <t>カド</t>
    </rPh>
    <phoneticPr fontId="1"/>
  </si>
  <si>
    <t>δ [rad]</t>
    <phoneticPr fontId="1"/>
  </si>
  <si>
    <r>
      <t>(do/d)</t>
    </r>
    <r>
      <rPr>
        <vertAlign val="superscript"/>
        <sz val="9"/>
        <rFont val="ＭＳ Ｐゴシック"/>
        <family val="3"/>
        <charset val="128"/>
      </rPr>
      <t>2</t>
    </r>
    <phoneticPr fontId="1"/>
  </si>
  <si>
    <t>H [rad]</t>
    <phoneticPr fontId="1"/>
  </si>
  <si>
    <r>
      <t>e</t>
    </r>
    <r>
      <rPr>
        <vertAlign val="subscript"/>
        <sz val="9"/>
        <rFont val="ＭＳ Ｐゴシック"/>
        <family val="3"/>
        <charset val="128"/>
      </rPr>
      <t xml:space="preserve">a </t>
    </r>
    <r>
      <rPr>
        <sz val="9"/>
        <rFont val="ＭＳ Ｐゴシック"/>
        <family val="3"/>
        <charset val="128"/>
      </rPr>
      <t>[hPa]</t>
    </r>
    <phoneticPr fontId="1"/>
  </si>
  <si>
    <r>
      <t>e</t>
    </r>
    <r>
      <rPr>
        <vertAlign val="subscript"/>
        <sz val="9"/>
        <rFont val="ＭＳ Ｐゴシック"/>
        <family val="3"/>
        <charset val="128"/>
      </rPr>
      <t xml:space="preserve">s </t>
    </r>
    <r>
      <rPr>
        <sz val="9"/>
        <rFont val="ＭＳ Ｐゴシック"/>
        <family val="3"/>
        <charset val="128"/>
      </rPr>
      <t>[hPa]</t>
    </r>
    <phoneticPr fontId="1"/>
  </si>
  <si>
    <t>飽和
水蒸気圧</t>
    <rPh sb="0" eb="2">
      <t>ホウワ</t>
    </rPh>
    <rPh sb="3" eb="6">
      <t>スイジョウキ</t>
    </rPh>
    <rPh sb="6" eb="7">
      <t>アツ</t>
    </rPh>
    <phoneticPr fontId="1"/>
  </si>
  <si>
    <t>水蒸気圧</t>
    <rPh sb="0" eb="3">
      <t>スイジョウキ</t>
    </rPh>
    <rPh sb="3" eb="4">
      <t>アツ</t>
    </rPh>
    <phoneticPr fontId="1"/>
  </si>
  <si>
    <t>短波(Net)
Sn</t>
    <rPh sb="0" eb="2">
      <t>タンパ</t>
    </rPh>
    <phoneticPr fontId="1"/>
  </si>
  <si>
    <t>長波(Net)
Ln</t>
    <rPh sb="0" eb="2">
      <t>チョウハ</t>
    </rPh>
    <phoneticPr fontId="1"/>
  </si>
  <si>
    <t>飽和水蒸気圧
曲線の傾き</t>
    <rPh sb="0" eb="2">
      <t>ホウワ</t>
    </rPh>
    <rPh sb="2" eb="5">
      <t>スイジョウキ</t>
    </rPh>
    <rPh sb="5" eb="6">
      <t>アツ</t>
    </rPh>
    <rPh sb="7" eb="9">
      <t>キョクセン</t>
    </rPh>
    <rPh sb="10" eb="11">
      <t>カタム</t>
    </rPh>
    <phoneticPr fontId="1"/>
  </si>
  <si>
    <t>λ[MJ/kg]</t>
    <phoneticPr fontId="1"/>
  </si>
  <si>
    <t>γ[ｈPa/℃]</t>
    <phoneticPr fontId="1"/>
  </si>
  <si>
    <t>Δ[hP/℃]</t>
    <phoneticPr fontId="1"/>
  </si>
  <si>
    <t>純放射Rn</t>
    <rPh sb="0" eb="1">
      <t>ジュン</t>
    </rPh>
    <rPh sb="1" eb="3">
      <t>ホウシャ</t>
    </rPh>
    <phoneticPr fontId="1"/>
  </si>
  <si>
    <t>気化潜熱</t>
    <rPh sb="0" eb="2">
      <t>キカ</t>
    </rPh>
    <rPh sb="2" eb="3">
      <t>セン</t>
    </rPh>
    <rPh sb="3" eb="4">
      <t>ネツ</t>
    </rPh>
    <phoneticPr fontId="1"/>
  </si>
  <si>
    <t>乾湿計定数</t>
    <rPh sb="0" eb="2">
      <t>カンシツ</t>
    </rPh>
    <rPh sb="2" eb="3">
      <t>ケイ</t>
    </rPh>
    <rPh sb="3" eb="5">
      <t>テイスウ</t>
    </rPh>
    <phoneticPr fontId="1"/>
  </si>
  <si>
    <t>可能蒸発量</t>
    <rPh sb="0" eb="2">
      <t>カノウ</t>
    </rPh>
    <rPh sb="2" eb="4">
      <t>ジョウハツ</t>
    </rPh>
    <rPh sb="4" eb="5">
      <t>リョウ</t>
    </rPh>
    <phoneticPr fontId="1"/>
  </si>
  <si>
    <t>φ</t>
    <phoneticPr fontId="1"/>
  </si>
  <si>
    <t>大気上端の
水平面日射量</t>
    <rPh sb="0" eb="2">
      <t>タイキ</t>
    </rPh>
    <rPh sb="2" eb="4">
      <t>ジョウタン</t>
    </rPh>
    <rPh sb="6" eb="9">
      <t>スイヘイメン</t>
    </rPh>
    <rPh sb="9" eb="12">
      <t>ニッシャリョウ</t>
    </rPh>
    <phoneticPr fontId="1"/>
  </si>
  <si>
    <t>全天日射量</t>
    <rPh sb="0" eb="2">
      <t>ゼンテン</t>
    </rPh>
    <rPh sb="2" eb="5">
      <t>ニッシャリョウ</t>
    </rPh>
    <phoneticPr fontId="1"/>
  </si>
  <si>
    <t>年月日</t>
    <rPh sb="0" eb="3">
      <t>ネンガッピ</t>
    </rPh>
    <phoneticPr fontId="1"/>
  </si>
  <si>
    <t>penmanの
右辺第一項</t>
    <rPh sb="8" eb="10">
      <t>ウヘン</t>
    </rPh>
    <rPh sb="10" eb="11">
      <t>ダイ</t>
    </rPh>
    <rPh sb="11" eb="12">
      <t>イッ</t>
    </rPh>
    <rPh sb="12" eb="13">
      <t>コウ</t>
    </rPh>
    <phoneticPr fontId="1"/>
  </si>
  <si>
    <t>penmanの
右辺第二項</t>
    <rPh sb="8" eb="10">
      <t>ウヘン</t>
    </rPh>
    <rPh sb="10" eb="11">
      <t>ダイ</t>
    </rPh>
    <rPh sb="11" eb="12">
      <t>ニ</t>
    </rPh>
    <rPh sb="12" eb="13">
      <t>コウ</t>
    </rPh>
    <phoneticPr fontId="1"/>
  </si>
  <si>
    <t xml:space="preserve"> [mm/day]</t>
    <phoneticPr fontId="1"/>
  </si>
  <si>
    <r>
      <t>S</t>
    </r>
    <r>
      <rPr>
        <vertAlign val="subscript"/>
        <sz val="8"/>
        <rFont val="ＭＳ Ｐゴシック"/>
        <family val="3"/>
        <charset val="128"/>
      </rPr>
      <t>od</t>
    </r>
    <r>
      <rPr>
        <sz val="8"/>
        <rFont val="ＭＳ Ｐゴシック"/>
        <family val="3"/>
        <charset val="128"/>
      </rPr>
      <t>[MW/m2/day]</t>
    </r>
    <phoneticPr fontId="1"/>
  </si>
  <si>
    <t>平均風速
z=48.4</t>
    <rPh sb="0" eb="2">
      <t>ヘイキン</t>
    </rPh>
    <rPh sb="2" eb="4">
      <t>フウソク</t>
    </rPh>
    <phoneticPr fontId="1"/>
  </si>
  <si>
    <t>seoson</t>
    <phoneticPr fontId="1"/>
  </si>
  <si>
    <t>Epen [mm/day]</t>
    <phoneticPr fontId="1"/>
  </si>
  <si>
    <t>Epot [mm/day]</t>
    <phoneticPr fontId="1"/>
  </si>
  <si>
    <t>地表面湿潤条件下</t>
    <rPh sb="0" eb="3">
      <t>チヒョウメン</t>
    </rPh>
    <rPh sb="3" eb="7">
      <t>シツジュンジョウケン</t>
    </rPh>
    <rPh sb="7" eb="8">
      <t>シタ</t>
    </rPh>
    <phoneticPr fontId="1"/>
  </si>
  <si>
    <t>ペンマン式</t>
    <rPh sb="4" eb="5">
      <t>シキ</t>
    </rPh>
    <phoneticPr fontId="1"/>
  </si>
  <si>
    <t>実蒸発散量</t>
    <rPh sb="0" eb="5">
      <t>ジツジョウハッサンリョウ</t>
    </rPh>
    <phoneticPr fontId="1"/>
  </si>
  <si>
    <t>Ea [mm/day]</t>
    <phoneticPr fontId="1"/>
  </si>
  <si>
    <t>風速換算</t>
    <rPh sb="0" eb="4">
      <t>フウソクカンザン</t>
    </rPh>
    <phoneticPr fontId="1"/>
  </si>
  <si>
    <t>Log（　）</t>
    <phoneticPr fontId="1"/>
  </si>
  <si>
    <t>Log2.0</t>
    <phoneticPr fontId="1"/>
  </si>
  <si>
    <t>日付</t>
    <rPh sb="0" eb="2">
      <t>ヒヅケ</t>
    </rPh>
    <phoneticPr fontId="1"/>
  </si>
  <si>
    <t>日平均風速（観測値）</t>
    <rPh sb="0" eb="3">
      <t>ニチヘイキン</t>
    </rPh>
    <rPh sb="3" eb="5">
      <t>フウソク</t>
    </rPh>
    <rPh sb="6" eb="9">
      <t>カンソクチ</t>
    </rPh>
    <phoneticPr fontId="1"/>
  </si>
  <si>
    <t>日平均風速（換算値）</t>
    <rPh sb="0" eb="3">
      <t>ニチヘイキン</t>
    </rPh>
    <rPh sb="3" eb="5">
      <t>フウソク</t>
    </rPh>
    <rPh sb="6" eb="8">
      <t>カンサン</t>
    </rPh>
    <rPh sb="8" eb="9">
      <t>アタイ</t>
    </rPh>
    <phoneticPr fontId="1"/>
  </si>
  <si>
    <t>←風速計の設置高（ｍ）</t>
    <rPh sb="1" eb="4">
      <t>フウソクケイ</t>
    </rPh>
    <rPh sb="5" eb="7">
      <t>セッチ</t>
    </rPh>
    <rPh sb="7" eb="8">
      <t>タカ</t>
    </rPh>
    <phoneticPr fontId="1"/>
  </si>
  <si>
    <t>金沢気象台</t>
    <rPh sb="0" eb="5">
      <t>カナザワキショウダイ</t>
    </rPh>
    <phoneticPr fontId="1"/>
  </si>
  <si>
    <t>36°35.3′</t>
    <phoneticPr fontId="1"/>
  </si>
  <si>
    <t>経度</t>
    <rPh sb="0" eb="2">
      <t>ケイド</t>
    </rPh>
    <phoneticPr fontId="1"/>
  </si>
  <si>
    <t>136°38.0.′</t>
    <phoneticPr fontId="1"/>
  </si>
  <si>
    <t>※別シートの換算値を入力</t>
    <rPh sb="1" eb="2">
      <t>ベツ</t>
    </rPh>
    <rPh sb="6" eb="9">
      <t>カンザンチ</t>
    </rPh>
    <rPh sb="10" eb="12">
      <t>ニュウリョク</t>
    </rPh>
    <phoneticPr fontId="1"/>
  </si>
  <si>
    <t>Ea [mm/10min]</t>
    <phoneticPr fontId="1"/>
  </si>
  <si>
    <t>〇蒸発散量の算出</t>
    <rPh sb="1" eb="4">
      <t>ジョウハッサン</t>
    </rPh>
    <rPh sb="4" eb="5">
      <t>リョウ</t>
    </rPh>
    <rPh sb="6" eb="8">
      <t>サンシュツ</t>
    </rPh>
    <phoneticPr fontId="11"/>
  </si>
  <si>
    <t>の日データを使って、蒸発散量を算出する。</t>
    <rPh sb="6" eb="7">
      <t>ツカ</t>
    </rPh>
    <rPh sb="10" eb="14">
      <t>ジョウハッサンリョウ</t>
    </rPh>
    <rPh sb="15" eb="17">
      <t>サンシュツ</t>
    </rPh>
    <phoneticPr fontId="11"/>
  </si>
  <si>
    <t>ダウンロードした気象データ（平均気温、相対湿度、平均風速、気圧、日照時間）</t>
    <rPh sb="8" eb="10">
      <t>キショウ</t>
    </rPh>
    <rPh sb="14" eb="18">
      <t>ヘイキンキオン</t>
    </rPh>
    <rPh sb="19" eb="23">
      <t>ソウタイシツド</t>
    </rPh>
    <rPh sb="24" eb="28">
      <t>ヘイキンフウソク</t>
    </rPh>
    <rPh sb="29" eb="31">
      <t>キアツ</t>
    </rPh>
    <rPh sb="32" eb="36">
      <t>ニッショウジカン</t>
    </rPh>
    <phoneticPr fontId="11"/>
  </si>
  <si>
    <t>１　金沢気象台における風速計の設置標高が48.4ｍであるため、2mに換算する。</t>
    <rPh sb="2" eb="4">
      <t>カナザワ</t>
    </rPh>
    <rPh sb="4" eb="7">
      <t>キショウダイ</t>
    </rPh>
    <rPh sb="11" eb="13">
      <t>フウソク</t>
    </rPh>
    <rPh sb="15" eb="17">
      <t>セッチ</t>
    </rPh>
    <rPh sb="17" eb="19">
      <t>ヒョウコウ</t>
    </rPh>
    <rPh sb="34" eb="36">
      <t>カンザン</t>
    </rPh>
    <phoneticPr fontId="11"/>
  </si>
  <si>
    <t>②　①で換算した日平均風速（換算地）を「平均風速」欄に貼り付ける。</t>
    <rPh sb="4" eb="6">
      <t>カンザン</t>
    </rPh>
    <rPh sb="8" eb="9">
      <t>ニチ</t>
    </rPh>
    <rPh sb="9" eb="11">
      <t>ヘイキン</t>
    </rPh>
    <rPh sb="11" eb="13">
      <t>フウソク</t>
    </rPh>
    <rPh sb="14" eb="16">
      <t>カンザン</t>
    </rPh>
    <rPh sb="16" eb="17">
      <t>チ</t>
    </rPh>
    <rPh sb="20" eb="22">
      <t>ヘイキン</t>
    </rPh>
    <rPh sb="22" eb="24">
      <t>フウソク</t>
    </rPh>
    <rPh sb="25" eb="26">
      <t>ラン</t>
    </rPh>
    <rPh sb="27" eb="28">
      <t>ハ</t>
    </rPh>
    <rPh sb="29" eb="30">
      <t>ツ</t>
    </rPh>
    <phoneticPr fontId="1"/>
  </si>
  <si>
    <t>①　日付とダウンロードした日平均風速（観測値）を貼り付ける。</t>
    <rPh sb="2" eb="4">
      <t>ヒヅケ</t>
    </rPh>
    <rPh sb="13" eb="14">
      <t>ニチ</t>
    </rPh>
    <rPh sb="14" eb="16">
      <t>ヘイキン</t>
    </rPh>
    <rPh sb="16" eb="18">
      <t>フウソク</t>
    </rPh>
    <rPh sb="19" eb="22">
      <t>カンソクチ</t>
    </rPh>
    <rPh sb="24" eb="25">
      <t>ハ</t>
    </rPh>
    <rPh sb="26" eb="27">
      <t>ツ</t>
    </rPh>
    <phoneticPr fontId="1"/>
  </si>
  <si>
    <t>　　　その他のダウンロードした気象データ（平均気温、相対湿度、気圧、日照時間）、日付を貼り付ける。</t>
    <rPh sb="5" eb="6">
      <t>タ</t>
    </rPh>
    <rPh sb="40" eb="42">
      <t>ヒヅケ</t>
    </rPh>
    <rPh sb="43" eb="44">
      <t>ハ</t>
    </rPh>
    <rPh sb="45" eb="46">
      <t>ツ</t>
    </rPh>
    <phoneticPr fontId="1"/>
  </si>
  <si>
    <t>③　表の右側に実蒸発散量が算出される。流出解析では、10min単位のデータとなるため、下記のEa［mm/10min]を使用。</t>
    <rPh sb="2" eb="3">
      <t>ヒョウ</t>
    </rPh>
    <rPh sb="4" eb="6">
      <t>ミギガワ</t>
    </rPh>
    <rPh sb="7" eb="12">
      <t>ジツジョウハッサンリョウ</t>
    </rPh>
    <rPh sb="13" eb="15">
      <t>サンシュツ</t>
    </rPh>
    <rPh sb="19" eb="23">
      <t>リュウシュツカイセキ</t>
    </rPh>
    <rPh sb="31" eb="33">
      <t>タンイ</t>
    </rPh>
    <rPh sb="43" eb="45">
      <t>カキ</t>
    </rPh>
    <rPh sb="59" eb="6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</si>
</sst>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"/>
    <numFmt numFmtId="177" formatCode="0.000"/>
    <numFmt numFmtId="178" formatCode="0.00000"/>
    <numFmt numFmtId="179" formatCode="0.0"/>
    <numFmt numFmtId="180" formatCode="0.00_ "/>
    <numFmt numFmtId="181" formatCode="0.00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vertAlign val="subscript"/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7" fontId="0" fillId="0" borderId="0" xfId="0" applyNumberFormat="1">
      <alignment vertical="center"/>
    </xf>
    <xf numFmtId="0" fontId="3" fillId="0" borderId="1" xfId="0" applyFont="1" applyBorder="1" applyAlignment="1">
      <alignment horizontal="center"/>
    </xf>
    <xf numFmtId="181" fontId="0" fillId="0" borderId="0" xfId="0" applyNumberFormat="1">
      <alignment vertical="center"/>
    </xf>
    <xf numFmtId="11" fontId="0" fillId="0" borderId="0" xfId="0" applyNumberForma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0" fillId="2" borderId="4" xfId="0" applyNumberFormat="1" applyFill="1" applyBorder="1">
      <alignment vertical="center"/>
    </xf>
    <xf numFmtId="0" fontId="2" fillId="2" borderId="5" xfId="0" applyFont="1" applyFill="1" applyBorder="1" applyAlignment="1">
      <alignment horizontal="center"/>
    </xf>
    <xf numFmtId="179" fontId="0" fillId="2" borderId="6" xfId="0" applyNumberFormat="1" applyFill="1" applyBorder="1">
      <alignment vertical="center"/>
    </xf>
    <xf numFmtId="0" fontId="0" fillId="2" borderId="7" xfId="0" applyFill="1" applyBorder="1">
      <alignment vertical="center"/>
    </xf>
    <xf numFmtId="180" fontId="0" fillId="2" borderId="8" xfId="0" applyNumberFormat="1" applyFill="1" applyBorder="1">
      <alignment vertical="center"/>
    </xf>
    <xf numFmtId="180" fontId="0" fillId="2" borderId="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0" fillId="2" borderId="12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9" fillId="0" borderId="0" xfId="0" applyFont="1">
      <alignment vertical="center"/>
    </xf>
    <xf numFmtId="14" fontId="0" fillId="3" borderId="0" xfId="0" applyNumberFormat="1" applyFill="1">
      <alignment vertical="center"/>
    </xf>
    <xf numFmtId="0" fontId="0" fillId="4" borderId="13" xfId="0" applyFill="1" applyBorder="1">
      <alignment vertical="center"/>
    </xf>
    <xf numFmtId="0" fontId="2" fillId="4" borderId="15" xfId="0" applyFont="1" applyFill="1" applyBorder="1">
      <alignment vertical="center"/>
    </xf>
    <xf numFmtId="179" fontId="0" fillId="4" borderId="15" xfId="0" applyNumberFormat="1" applyFill="1" applyBorder="1">
      <alignment vertical="center"/>
    </xf>
    <xf numFmtId="179" fontId="0" fillId="4" borderId="14" xfId="0" applyNumberFormat="1" applyFill="1" applyBorder="1">
      <alignment vertical="center"/>
    </xf>
    <xf numFmtId="179" fontId="2" fillId="0" borderId="0" xfId="0" applyNumberFormat="1" applyFont="1">
      <alignment vertical="center"/>
    </xf>
    <xf numFmtId="0" fontId="0" fillId="0" borderId="7" xfId="0" applyBorder="1">
      <alignment vertical="center"/>
    </xf>
    <xf numFmtId="0" fontId="0" fillId="3" borderId="7" xfId="0" applyFill="1" applyBorder="1">
      <alignment vertical="center"/>
    </xf>
    <xf numFmtId="0" fontId="0" fillId="3" borderId="0" xfId="0" applyFill="1">
      <alignment vertical="center"/>
    </xf>
    <xf numFmtId="0" fontId="0" fillId="4" borderId="7" xfId="0" applyFill="1" applyBorder="1">
      <alignment vertical="center"/>
    </xf>
    <xf numFmtId="14" fontId="0" fillId="0" borderId="7" xfId="0" applyNumberForma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334567</xdr:colOff>
      <xdr:row>9</xdr:row>
      <xdr:rowOff>38101</xdr:rowOff>
    </xdr:from>
    <xdr:to>
      <xdr:col>4</xdr:col>
      <xdr:colOff>635001</xdr:colOff>
      <xdr:row>20</xdr:row>
      <xdr:rowOff>92526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D7CA6F7-2AED-23C0-9A5B-E9A92A9B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67" y="1704976"/>
          <a:ext cx="3038872" cy="1909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132954</xdr:colOff>
      <xdr:row>24</xdr:row>
      <xdr:rowOff>143668</xdr:rowOff>
    </xdr:from>
    <xdr:to>
      <xdr:col>8</xdr:col>
      <xdr:colOff>178595</xdr:colOff>
      <xdr:row>39</xdr:row>
      <xdr:rowOff>32177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B2F5685-3F19-D2C3-2057-4CFBB13B2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54" y="4677965"/>
          <a:ext cx="5522516" cy="241858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0</xdr:col>
      <xdr:colOff>267891</xdr:colOff>
      <xdr:row>13</xdr:row>
      <xdr:rowOff>49608</xdr:rowOff>
    </xdr:from>
    <xdr:to>
      <xdr:col>3</xdr:col>
      <xdr:colOff>158751</xdr:colOff>
      <xdr:row>20</xdr:row>
      <xdr:rowOff>119062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ECA3597-212A-D087-0C48-575278668F3A}"/>
            </a:ext>
          </a:extLst>
        </xdr:cNvPr>
        <xdr:cNvSpPr/>
      </xdr:nvSpPr>
      <xdr:spPr>
        <a:xfrm>
          <a:off x="267891" y="2391171"/>
          <a:ext cx="1944688" cy="1250157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138906</xdr:colOff>
      <xdr:row>42</xdr:row>
      <xdr:rowOff>109139</xdr:rowOff>
    </xdr:from>
    <xdr:to>
      <xdr:col>6</xdr:col>
      <xdr:colOff>287735</xdr:colOff>
      <xdr:row>56</xdr:row>
      <xdr:rowOff>22094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8EAA48C-4D88-0A37-0DC0-14BD15F4B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906" y="7342186"/>
          <a:ext cx="4256485" cy="2274361"/>
        </a:xfrm>
        <a:prstGeom prst="rect">
          <a:avLst/>
        </a:prstGeom>
      </xdr:spPr>
    </xdr:pic>
    <xdr:clientData/>
  </xdr:twoCellAnchor>
  <xdr:twoCellAnchor>
    <xdr:from>
      <xdr:col>2</xdr:col>
      <xdr:colOff>347264</xdr:colOff>
      <xdr:row>28</xdr:row>
      <xdr:rowOff>109141</xdr:rowOff>
    </xdr:from>
    <xdr:to>
      <xdr:col>6</xdr:col>
      <xdr:colOff>138906</xdr:colOff>
      <xdr:row>39</xdr:row>
      <xdr:rowOff>79375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5C40C18-A4BA-4D45-8DD3-6550F659440B}"/>
            </a:ext>
          </a:extLst>
        </xdr:cNvPr>
        <xdr:cNvSpPr/>
      </xdr:nvSpPr>
      <xdr:spPr>
        <a:xfrm>
          <a:off x="1716483" y="4980782"/>
          <a:ext cx="2530079" cy="1825624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89297</xdr:colOff>
      <xdr:row>29</xdr:row>
      <xdr:rowOff>158749</xdr:rowOff>
    </xdr:from>
    <xdr:to>
      <xdr:col>1</xdr:col>
      <xdr:colOff>99219</xdr:colOff>
      <xdr:row>39</xdr:row>
      <xdr:rowOff>99219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40D1E9C-42C6-45C7-83C8-30B87ED3C260}"/>
            </a:ext>
          </a:extLst>
        </xdr:cNvPr>
        <xdr:cNvSpPr/>
      </xdr:nvSpPr>
      <xdr:spPr>
        <a:xfrm>
          <a:off x="89297" y="5199062"/>
          <a:ext cx="694531" cy="1627188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188516</xdr:colOff>
      <xdr:row>47</xdr:row>
      <xdr:rowOff>39687</xdr:rowOff>
    </xdr:from>
    <xdr:to>
      <xdr:col>6</xdr:col>
      <xdr:colOff>9922</xdr:colOff>
      <xdr:row>48</xdr:row>
      <xdr:rowOff>19844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8E24FF2-1EC1-4DB3-AD96-F3592D75F81E}"/>
            </a:ext>
          </a:extLst>
        </xdr:cNvPr>
        <xdr:cNvSpPr/>
      </xdr:nvSpPr>
      <xdr:spPr>
        <a:xfrm>
          <a:off x="3611563" y="8116093"/>
          <a:ext cx="506015" cy="148829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218282</xdr:colOff>
      <xdr:row>47</xdr:row>
      <xdr:rowOff>39688</xdr:rowOff>
    </xdr:from>
    <xdr:to>
      <xdr:col>1</xdr:col>
      <xdr:colOff>39688</xdr:colOff>
      <xdr:row>48</xdr:row>
      <xdr:rowOff>19845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9BDE908-0D2E-4EE6-875F-CA9EF43F7E98}"/>
            </a:ext>
          </a:extLst>
        </xdr:cNvPr>
        <xdr:cNvSpPr/>
      </xdr:nvSpPr>
      <xdr:spPr>
        <a:xfrm>
          <a:off x="218282" y="8116094"/>
          <a:ext cx="506015" cy="148829"/>
        </a:xfrm>
        <a:prstGeom prst="rect">
          <a:avLst/>
        </a:prstGeom>
        <a:noFill/>
        <a:ln w="1587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605235</xdr:colOff>
      <xdr:row>48</xdr:row>
      <xdr:rowOff>29765</xdr:rowOff>
    </xdr:from>
    <xdr:ext cx="2386166" cy="4591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0E2AA78-E309-EFC7-E937-7D8E82EC662B}"/>
            </a:ext>
          </a:extLst>
        </xdr:cNvPr>
        <xdr:cNvSpPr txBox="1"/>
      </xdr:nvSpPr>
      <xdr:spPr>
        <a:xfrm>
          <a:off x="4712891" y="8274843"/>
          <a:ext cx="2386166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例えば、</a:t>
          </a:r>
          <a:r>
            <a:rPr kumimoji="1" lang="en-US" altLang="ja-JP" sz="1100"/>
            <a:t>2022/1/3</a:t>
          </a:r>
          <a:r>
            <a:rPr kumimoji="1" lang="ja-JP" altLang="en-US" sz="1100"/>
            <a:t>の解析を行う場合、</a:t>
          </a:r>
          <a:endParaRPr kumimoji="1" lang="en-US" altLang="ja-JP" sz="1100"/>
        </a:p>
        <a:p>
          <a:r>
            <a:rPr kumimoji="1" lang="ja-JP" altLang="en-US" sz="1100"/>
            <a:t>この値を使用する</a:t>
          </a:r>
        </a:p>
      </xdr:txBody>
    </xdr:sp>
    <xdr:clientData/>
  </xdr:oneCellAnchor>
  <xdr:twoCellAnchor>
    <xdr:from>
      <xdr:col>6</xdr:col>
      <xdr:colOff>39688</xdr:colOff>
      <xdr:row>47</xdr:row>
      <xdr:rowOff>138907</xdr:rowOff>
    </xdr:from>
    <xdr:to>
      <xdr:col>6</xdr:col>
      <xdr:colOff>605235</xdr:colOff>
      <xdr:row>49</xdr:row>
      <xdr:rowOff>90643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DC1790A6-B283-195E-8A67-EA41D45CFE95}"/>
            </a:ext>
          </a:extLst>
        </xdr:cNvPr>
        <xdr:cNvCxnSpPr>
          <a:stCxn id="13" idx="1"/>
        </xdr:cNvCxnSpPr>
      </xdr:nvCxnSpPr>
      <xdr:spPr>
        <a:xfrm flipH="1" flipV="1">
          <a:off x="4147344" y="8215313"/>
          <a:ext cx="565547" cy="2890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D12236"/>
  <sheetViews>
    <sheetView zoomScaleNormal="100" workbookViewId="0">
      <pane xSplit="3" ySplit="10" topLeftCell="D11" activePane="bottomRight" state="frozen"/>
      <selection activeCell="C38" sqref="C38"/>
      <selection pane="topRight" activeCell="C38" sqref="C38"/>
      <selection pane="bottomLeft" activeCell="C38" sqref="C38"/>
      <selection pane="bottomRight" activeCell="D4" sqref="D4"/>
    </sheetView>
  </sheetViews>
  <sheetFormatPr defaultRowHeight="13.5" x14ac:dyDescent="0.15"/>
  <cols>
    <col min="1" max="1" width="11.625" bestFit="1" customWidth="1"/>
    <col min="2" max="2" width="11.625" customWidth="1"/>
    <col min="3" max="3" width="10.5" bestFit="1" customWidth="1"/>
    <col min="4" max="5" width="10.5" customWidth="1"/>
    <col min="9" max="9" width="10.875" customWidth="1"/>
    <col min="15" max="15" width="10.625" customWidth="1"/>
    <col min="18" max="18" width="11" bestFit="1" customWidth="1"/>
    <col min="19" max="19" width="11" customWidth="1"/>
    <col min="27" max="27" width="11.5" customWidth="1"/>
    <col min="28" max="28" width="11.875" customWidth="1"/>
    <col min="29" max="29" width="11.75" customWidth="1"/>
  </cols>
  <sheetData>
    <row r="1" spans="1:30" x14ac:dyDescent="0.15">
      <c r="C1" t="s">
        <v>68</v>
      </c>
      <c r="D1" t="s">
        <v>1</v>
      </c>
      <c r="E1" t="s">
        <v>69</v>
      </c>
      <c r="F1" t="s">
        <v>70</v>
      </c>
      <c r="G1" t="s">
        <v>71</v>
      </c>
    </row>
    <row r="2" spans="1:30" x14ac:dyDescent="0.15">
      <c r="D2" s="1" t="s">
        <v>15</v>
      </c>
      <c r="E2" s="1" t="s">
        <v>0</v>
      </c>
    </row>
    <row r="3" spans="1:30" x14ac:dyDescent="0.15">
      <c r="A3" s="27"/>
      <c r="B3" s="27" t="s">
        <v>45</v>
      </c>
      <c r="C3" t="s">
        <v>1</v>
      </c>
      <c r="D3" s="15">
        <v>36.585999999999999</v>
      </c>
      <c r="E3" s="5">
        <f>D3*PI()/180</f>
        <v>0.63854616013464538</v>
      </c>
      <c r="H3" t="s">
        <v>2</v>
      </c>
      <c r="I3">
        <f>5.67051*0.00000001</f>
        <v>5.6705100000000003E-8</v>
      </c>
      <c r="J3" t="s">
        <v>3</v>
      </c>
    </row>
    <row r="4" spans="1:30" x14ac:dyDescent="0.15">
      <c r="C4" t="s">
        <v>4</v>
      </c>
      <c r="D4" s="16">
        <v>136.63</v>
      </c>
      <c r="E4" s="5">
        <f>D4*PI()/180</f>
        <v>2.3846433569998524</v>
      </c>
      <c r="I4" s="6">
        <f>I3*3600*24/10^6</f>
        <v>4.8993206399999995E-9</v>
      </c>
      <c r="J4" t="s">
        <v>12</v>
      </c>
    </row>
    <row r="5" spans="1:30" x14ac:dyDescent="0.15">
      <c r="G5" t="s">
        <v>16</v>
      </c>
      <c r="H5" t="s">
        <v>5</v>
      </c>
      <c r="I5" s="14">
        <v>0.06</v>
      </c>
      <c r="L5">
        <f>LN(2/0.05)/LN(100/0.05)*LN(100)/LN(48.4)</f>
        <v>0.57610182782971553</v>
      </c>
    </row>
    <row r="7" spans="1:30" s="32" customFormat="1" ht="12" thickBot="1" x14ac:dyDescent="0.2">
      <c r="F7" s="35" t="s">
        <v>72</v>
      </c>
      <c r="AA7" s="41" t="s">
        <v>58</v>
      </c>
      <c r="AB7" s="32" t="s">
        <v>57</v>
      </c>
    </row>
    <row r="8" spans="1:30" ht="22.5" x14ac:dyDescent="0.15">
      <c r="C8" s="17" t="s">
        <v>11</v>
      </c>
      <c r="D8" s="18" t="s">
        <v>7</v>
      </c>
      <c r="E8" s="19" t="s">
        <v>8</v>
      </c>
      <c r="F8" s="33" t="s">
        <v>53</v>
      </c>
      <c r="G8" s="19" t="s">
        <v>13</v>
      </c>
      <c r="H8" s="20" t="s">
        <v>9</v>
      </c>
      <c r="I8" s="17"/>
      <c r="J8" s="17"/>
      <c r="K8" s="21" t="s">
        <v>25</v>
      </c>
      <c r="L8" s="22" t="s">
        <v>26</v>
      </c>
      <c r="M8" s="22" t="s">
        <v>27</v>
      </c>
      <c r="N8" s="21" t="s">
        <v>6</v>
      </c>
      <c r="O8" s="24" t="s">
        <v>46</v>
      </c>
      <c r="P8" s="21" t="s">
        <v>47</v>
      </c>
      <c r="Q8" s="22" t="s">
        <v>33</v>
      </c>
      <c r="R8" s="21" t="s">
        <v>34</v>
      </c>
      <c r="S8" s="22" t="s">
        <v>37</v>
      </c>
      <c r="T8" s="24" t="s">
        <v>36</v>
      </c>
      <c r="U8" s="24" t="s">
        <v>35</v>
      </c>
      <c r="V8" s="21" t="s">
        <v>41</v>
      </c>
      <c r="W8" s="21" t="s">
        <v>42</v>
      </c>
      <c r="X8" s="21" t="s">
        <v>43</v>
      </c>
      <c r="Y8" s="24" t="s">
        <v>49</v>
      </c>
      <c r="Z8" s="24" t="s">
        <v>50</v>
      </c>
      <c r="AA8" s="21" t="s">
        <v>44</v>
      </c>
      <c r="AB8" t="s">
        <v>44</v>
      </c>
      <c r="AC8" s="37" t="s">
        <v>59</v>
      </c>
    </row>
    <row r="9" spans="1:30" ht="17.25" thickBot="1" x14ac:dyDescent="0.3">
      <c r="A9" s="8" t="s">
        <v>48</v>
      </c>
      <c r="B9" s="8" t="s">
        <v>54</v>
      </c>
      <c r="C9" s="4" t="s">
        <v>10</v>
      </c>
      <c r="D9" s="9" t="s">
        <v>17</v>
      </c>
      <c r="E9" s="12" t="s">
        <v>18</v>
      </c>
      <c r="F9" s="12" t="s">
        <v>19</v>
      </c>
      <c r="G9" s="12" t="s">
        <v>21</v>
      </c>
      <c r="H9" s="10" t="s">
        <v>22</v>
      </c>
      <c r="I9" s="2" t="s">
        <v>23</v>
      </c>
      <c r="J9" s="2" t="s">
        <v>24</v>
      </c>
      <c r="K9" s="7" t="s">
        <v>28</v>
      </c>
      <c r="L9" s="7" t="s">
        <v>29</v>
      </c>
      <c r="M9" s="7" t="s">
        <v>30</v>
      </c>
      <c r="N9" s="7" t="s">
        <v>14</v>
      </c>
      <c r="O9" s="4" t="s">
        <v>52</v>
      </c>
      <c r="P9" s="7" t="s">
        <v>20</v>
      </c>
      <c r="Q9" s="7" t="s">
        <v>32</v>
      </c>
      <c r="R9" s="7" t="s">
        <v>31</v>
      </c>
      <c r="S9" s="7" t="s">
        <v>40</v>
      </c>
      <c r="T9" s="4" t="s">
        <v>20</v>
      </c>
      <c r="U9" s="4" t="s">
        <v>20</v>
      </c>
      <c r="V9" s="4" t="s">
        <v>20</v>
      </c>
      <c r="W9" s="25" t="s">
        <v>38</v>
      </c>
      <c r="X9" s="23" t="s">
        <v>39</v>
      </c>
      <c r="Y9" s="23" t="s">
        <v>51</v>
      </c>
      <c r="Z9" s="23" t="s">
        <v>51</v>
      </c>
      <c r="AA9" s="32" t="s">
        <v>55</v>
      </c>
      <c r="AB9" s="32" t="s">
        <v>56</v>
      </c>
      <c r="AC9" s="38" t="s">
        <v>60</v>
      </c>
      <c r="AD9" t="s">
        <v>73</v>
      </c>
    </row>
    <row r="10" spans="1:30" x14ac:dyDescent="0.15">
      <c r="A10" s="36"/>
      <c r="B10">
        <f>YEAR(A10)</f>
        <v>1900</v>
      </c>
      <c r="C10">
        <f>30.36*(MONTH(A10)-1)+DAY(A10)</f>
        <v>0</v>
      </c>
      <c r="D10" s="26"/>
      <c r="E10" s="13"/>
      <c r="F10" s="13"/>
      <c r="G10" s="13"/>
      <c r="H10" s="11"/>
      <c r="I10" s="28">
        <f>(2*PI()/365)*C10</f>
        <v>0</v>
      </c>
      <c r="J10" s="3">
        <f>4.871+I10+0.033*SIN(I10)</f>
        <v>4.8710000000000004</v>
      </c>
      <c r="K10" s="28">
        <f>ASIN(0.398*SIN(J10))</f>
        <v>-0.4038963498375906</v>
      </c>
      <c r="L10" s="29">
        <f>1.00011+0.034221*COS(I10)+0.00128*SIN(I10)+0.000719*COS(I10*2)+0.000077*SIN(I10*2)</f>
        <v>1.03505</v>
      </c>
      <c r="M10" s="28">
        <f>ACOS(-TAN($E$3)*TAN(K10))</f>
        <v>1.2479695879564598</v>
      </c>
      <c r="N10" s="3">
        <f>M10*2/0.2618</f>
        <v>9.5337630859928186</v>
      </c>
      <c r="O10" s="30">
        <f>118.1/PI()*L10*(M10*SIN($E$3)*SIN(K10)+COS($E$3)*COS(K10)*SIN(M10))</f>
        <v>15.870845295094538</v>
      </c>
      <c r="P10" s="30">
        <f>IF(H10=0,0.086*O10,(0.113+0.607*(H10/N10))*O10)</f>
        <v>1.3648926953781302</v>
      </c>
      <c r="Q10" s="30">
        <f>6.1078*10^(7.5*D10/(237.3+D10))</f>
        <v>6.1078000000000001</v>
      </c>
      <c r="R10" s="30">
        <f>Q10*E10/100</f>
        <v>0</v>
      </c>
      <c r="S10" s="5">
        <f>(6.1078*(2500-2.4*D10))/(0.4615*(273.15+D10)^2)*10^(7.5*D10/(237.3+D10))</f>
        <v>0.44345616943002947</v>
      </c>
      <c r="T10" s="30">
        <f>-1*$I$4*(D10+273.16)^4*(0.34-0.14*SQRT(R10/10))*(0.1+0.9*H10/N10)</f>
        <v>-0.92743439112479875</v>
      </c>
      <c r="U10" s="30">
        <f>(1-$I$5)*P10</f>
        <v>1.2829991336554423</v>
      </c>
      <c r="V10" s="31">
        <f>U10+T10</f>
        <v>0.35556474253064352</v>
      </c>
      <c r="W10" s="5">
        <f>(2500.8-2.3668*(D10))/1000</f>
        <v>2.5008000000000004</v>
      </c>
      <c r="X10" s="3">
        <f>0.0016286*(G10/10)/W10*10</f>
        <v>0</v>
      </c>
      <c r="Y10" s="5">
        <f>S10/(S10+X10)*V10/W10</f>
        <v>0.14218039928448636</v>
      </c>
      <c r="Z10" s="5">
        <f>X10/(S10+X10)*0.26*(1+0.537*F10)*(Q10-R10)</f>
        <v>0</v>
      </c>
      <c r="AA10" s="3">
        <f>Y10+Z10</f>
        <v>0.14218039928448636</v>
      </c>
      <c r="AB10" s="34">
        <f>Y10*1.26</f>
        <v>0.17914730309845281</v>
      </c>
      <c r="AC10" s="39">
        <f>2*AB10-AA10</f>
        <v>0.21611420691241925</v>
      </c>
      <c r="AD10">
        <f>AC10/24/60*10</f>
        <v>1.500793103558467E-3</v>
      </c>
    </row>
    <row r="11" spans="1:30" x14ac:dyDescent="0.15">
      <c r="A11" s="36"/>
      <c r="B11">
        <f t="shared" ref="B11:B74" si="0">YEAR(A11)</f>
        <v>1900</v>
      </c>
      <c r="C11">
        <f t="shared" ref="C11:C74" si="1">30.36*(MONTH(A11)-1)+DAY(A11)</f>
        <v>0</v>
      </c>
      <c r="D11" s="26"/>
      <c r="E11" s="13"/>
      <c r="F11" s="13"/>
      <c r="G11" s="13"/>
      <c r="H11" s="11"/>
      <c r="I11" s="28">
        <f t="shared" ref="I11:I22" si="2">(2*PI()/365)*C11</f>
        <v>0</v>
      </c>
      <c r="J11" s="3">
        <f t="shared" ref="J11:J74" si="3">4.871+I11+0.033*SIN(I11)</f>
        <v>4.8710000000000004</v>
      </c>
      <c r="K11" s="28">
        <f t="shared" ref="K11:K22" si="4">ASIN(0.398*SIN(J11))</f>
        <v>-0.4038963498375906</v>
      </c>
      <c r="L11" s="29">
        <f t="shared" ref="L11:L22" si="5">1.00011+0.034221*COS(I11)+0.00128*SIN(I11)+0.000719*COS(I11*2)+0.000077*SIN(I11*2)</f>
        <v>1.03505</v>
      </c>
      <c r="M11" s="28">
        <f t="shared" ref="M11:M22" si="6">ACOS(-TAN($E$3)*TAN(K11))</f>
        <v>1.2479695879564598</v>
      </c>
      <c r="N11" s="3">
        <f t="shared" ref="N11:N74" si="7">M11*2/0.2618</f>
        <v>9.5337630859928186</v>
      </c>
      <c r="O11" s="30">
        <f t="shared" ref="O11:O22" si="8">118.1/PI()*L11*(M11*SIN($E$3)*SIN(K11)+COS($E$3)*COS(K11)*SIN(M11))</f>
        <v>15.870845295094538</v>
      </c>
      <c r="P11" s="30">
        <f t="shared" ref="P11:P74" si="9">IF(H11=0,0.086*O11,(0.113+0.607*(H11/N11))*O11)</f>
        <v>1.3648926953781302</v>
      </c>
      <c r="Q11" s="30">
        <f t="shared" ref="Q11:Q22" si="10">6.1078*10^(7.5*D11/(237.3+D11))</f>
        <v>6.1078000000000001</v>
      </c>
      <c r="R11" s="30">
        <f t="shared" ref="R11:R22" si="11">Q11*E11/100</f>
        <v>0</v>
      </c>
      <c r="S11" s="5">
        <f t="shared" ref="S11:S74" si="12">(6.1078*(2500-2.4*D11))/(0.4615*(273.15+D11)^2)*10^(7.5*D11/(237.3+D11))</f>
        <v>0.44345616943002947</v>
      </c>
      <c r="T11" s="30">
        <f t="shared" ref="T11:T22" si="13">-1*$I$4*(D11+273.16)^4*(0.34-0.14*SQRT(R11/10))*(0.1+0.9*H11/N11)</f>
        <v>-0.92743439112479875</v>
      </c>
      <c r="U11" s="30">
        <f t="shared" ref="U11:U22" si="14">(1-$I$5)*P11</f>
        <v>1.2829991336554423</v>
      </c>
      <c r="V11" s="31">
        <f t="shared" ref="V11:V22" si="15">U11+T11</f>
        <v>0.35556474253064352</v>
      </c>
      <c r="W11" s="5">
        <f t="shared" ref="W11:W74" si="16">(2500.8-2.3668*(D11))/1000</f>
        <v>2.5008000000000004</v>
      </c>
      <c r="X11" s="3">
        <f t="shared" ref="X11:X22" si="17">0.0016286*(G11/10)/W11*10</f>
        <v>0</v>
      </c>
      <c r="Y11" s="5">
        <f t="shared" ref="Y11:Y74" si="18">S11/(S11+X11)*V11/W11</f>
        <v>0.14218039928448636</v>
      </c>
      <c r="Z11" s="5">
        <f t="shared" ref="Z11:Z74" si="19">X11/(S11+X11)*0.26*(1+0.537*F11)*(Q11-R11)</f>
        <v>0</v>
      </c>
      <c r="AA11" s="3">
        <f t="shared" ref="AA11:AA74" si="20">Y11+Z11</f>
        <v>0.14218039928448636</v>
      </c>
      <c r="AB11" s="34">
        <f t="shared" ref="AB11:AB74" si="21">Y11*1.26</f>
        <v>0.17914730309845281</v>
      </c>
      <c r="AC11" s="39">
        <f t="shared" ref="AC11:AC74" si="22">2*AB11-AA11</f>
        <v>0.21611420691241925</v>
      </c>
      <c r="AD11">
        <f t="shared" ref="AD11:AD74" si="23">AC11/24/60*10</f>
        <v>1.500793103558467E-3</v>
      </c>
    </row>
    <row r="12" spans="1:30" x14ac:dyDescent="0.15">
      <c r="A12" s="36"/>
      <c r="B12">
        <f t="shared" si="0"/>
        <v>1900</v>
      </c>
      <c r="C12">
        <f t="shared" si="1"/>
        <v>0</v>
      </c>
      <c r="D12" s="26"/>
      <c r="E12" s="13"/>
      <c r="F12" s="13"/>
      <c r="G12" s="13"/>
      <c r="H12" s="11"/>
      <c r="I12" s="28">
        <f t="shared" si="2"/>
        <v>0</v>
      </c>
      <c r="J12" s="3">
        <f t="shared" si="3"/>
        <v>4.8710000000000004</v>
      </c>
      <c r="K12" s="28">
        <f t="shared" si="4"/>
        <v>-0.4038963498375906</v>
      </c>
      <c r="L12" s="29">
        <f t="shared" si="5"/>
        <v>1.03505</v>
      </c>
      <c r="M12" s="28">
        <f t="shared" si="6"/>
        <v>1.2479695879564598</v>
      </c>
      <c r="N12" s="3">
        <f t="shared" si="7"/>
        <v>9.5337630859928186</v>
      </c>
      <c r="O12" s="30">
        <f t="shared" si="8"/>
        <v>15.870845295094538</v>
      </c>
      <c r="P12" s="30">
        <f t="shared" si="9"/>
        <v>1.3648926953781302</v>
      </c>
      <c r="Q12" s="30">
        <f t="shared" si="10"/>
        <v>6.1078000000000001</v>
      </c>
      <c r="R12" s="30">
        <f t="shared" si="11"/>
        <v>0</v>
      </c>
      <c r="S12" s="5">
        <f t="shared" si="12"/>
        <v>0.44345616943002947</v>
      </c>
      <c r="T12" s="30">
        <f t="shared" si="13"/>
        <v>-0.92743439112479875</v>
      </c>
      <c r="U12" s="30">
        <f t="shared" si="14"/>
        <v>1.2829991336554423</v>
      </c>
      <c r="V12" s="31">
        <f t="shared" si="15"/>
        <v>0.35556474253064352</v>
      </c>
      <c r="W12" s="5">
        <f t="shared" si="16"/>
        <v>2.5008000000000004</v>
      </c>
      <c r="X12" s="3">
        <f t="shared" si="17"/>
        <v>0</v>
      </c>
      <c r="Y12" s="5">
        <f t="shared" si="18"/>
        <v>0.14218039928448636</v>
      </c>
      <c r="Z12" s="5">
        <f t="shared" si="19"/>
        <v>0</v>
      </c>
      <c r="AA12" s="34">
        <f>Y12+Z12</f>
        <v>0.14218039928448636</v>
      </c>
      <c r="AB12" s="34">
        <f t="shared" si="21"/>
        <v>0.17914730309845281</v>
      </c>
      <c r="AC12" s="39">
        <f t="shared" si="22"/>
        <v>0.21611420691241925</v>
      </c>
      <c r="AD12">
        <f t="shared" si="23"/>
        <v>1.500793103558467E-3</v>
      </c>
    </row>
    <row r="13" spans="1:30" x14ac:dyDescent="0.15">
      <c r="A13" s="36"/>
      <c r="B13">
        <f t="shared" si="0"/>
        <v>1900</v>
      </c>
      <c r="C13">
        <f t="shared" si="1"/>
        <v>0</v>
      </c>
      <c r="D13" s="26"/>
      <c r="E13" s="13"/>
      <c r="F13" s="13"/>
      <c r="G13" s="13"/>
      <c r="H13" s="11"/>
      <c r="I13" s="28">
        <f t="shared" si="2"/>
        <v>0</v>
      </c>
      <c r="J13" s="3">
        <f t="shared" si="3"/>
        <v>4.8710000000000004</v>
      </c>
      <c r="K13" s="28">
        <f t="shared" si="4"/>
        <v>-0.4038963498375906</v>
      </c>
      <c r="L13" s="29">
        <f t="shared" si="5"/>
        <v>1.03505</v>
      </c>
      <c r="M13" s="28">
        <f t="shared" si="6"/>
        <v>1.2479695879564598</v>
      </c>
      <c r="N13" s="3">
        <f t="shared" si="7"/>
        <v>9.5337630859928186</v>
      </c>
      <c r="O13" s="30">
        <f t="shared" si="8"/>
        <v>15.870845295094538</v>
      </c>
      <c r="P13" s="30">
        <f t="shared" si="9"/>
        <v>1.3648926953781302</v>
      </c>
      <c r="Q13" s="30">
        <f t="shared" si="10"/>
        <v>6.1078000000000001</v>
      </c>
      <c r="R13" s="30">
        <f t="shared" si="11"/>
        <v>0</v>
      </c>
      <c r="S13" s="5">
        <f t="shared" si="12"/>
        <v>0.44345616943002947</v>
      </c>
      <c r="T13" s="30">
        <f t="shared" si="13"/>
        <v>-0.92743439112479875</v>
      </c>
      <c r="U13" s="30">
        <f t="shared" si="14"/>
        <v>1.2829991336554423</v>
      </c>
      <c r="V13" s="31">
        <f t="shared" si="15"/>
        <v>0.35556474253064352</v>
      </c>
      <c r="W13" s="5">
        <f t="shared" si="16"/>
        <v>2.5008000000000004</v>
      </c>
      <c r="X13" s="3">
        <f t="shared" si="17"/>
        <v>0</v>
      </c>
      <c r="Y13" s="5">
        <f t="shared" si="18"/>
        <v>0.14218039928448636</v>
      </c>
      <c r="Z13" s="5">
        <f t="shared" si="19"/>
        <v>0</v>
      </c>
      <c r="AA13" s="34">
        <f t="shared" si="20"/>
        <v>0.14218039928448636</v>
      </c>
      <c r="AB13" s="34">
        <f t="shared" si="21"/>
        <v>0.17914730309845281</v>
      </c>
      <c r="AC13" s="39">
        <f t="shared" si="22"/>
        <v>0.21611420691241925</v>
      </c>
      <c r="AD13">
        <f t="shared" si="23"/>
        <v>1.500793103558467E-3</v>
      </c>
    </row>
    <row r="14" spans="1:30" x14ac:dyDescent="0.15">
      <c r="A14" s="36"/>
      <c r="B14">
        <f t="shared" si="0"/>
        <v>1900</v>
      </c>
      <c r="C14">
        <f t="shared" si="1"/>
        <v>0</v>
      </c>
      <c r="D14" s="26"/>
      <c r="E14" s="13"/>
      <c r="F14" s="13"/>
      <c r="G14" s="13"/>
      <c r="H14" s="11"/>
      <c r="I14" s="28">
        <f t="shared" si="2"/>
        <v>0</v>
      </c>
      <c r="J14" s="3">
        <f t="shared" si="3"/>
        <v>4.8710000000000004</v>
      </c>
      <c r="K14" s="28">
        <f t="shared" si="4"/>
        <v>-0.4038963498375906</v>
      </c>
      <c r="L14" s="29">
        <f t="shared" si="5"/>
        <v>1.03505</v>
      </c>
      <c r="M14" s="28">
        <f t="shared" si="6"/>
        <v>1.2479695879564598</v>
      </c>
      <c r="N14" s="3">
        <f t="shared" si="7"/>
        <v>9.5337630859928186</v>
      </c>
      <c r="O14" s="30">
        <f t="shared" si="8"/>
        <v>15.870845295094538</v>
      </c>
      <c r="P14" s="30">
        <f t="shared" si="9"/>
        <v>1.3648926953781302</v>
      </c>
      <c r="Q14" s="30">
        <f t="shared" si="10"/>
        <v>6.1078000000000001</v>
      </c>
      <c r="R14" s="30">
        <f t="shared" si="11"/>
        <v>0</v>
      </c>
      <c r="S14" s="5">
        <f t="shared" si="12"/>
        <v>0.44345616943002947</v>
      </c>
      <c r="T14" s="30">
        <f t="shared" si="13"/>
        <v>-0.92743439112479875</v>
      </c>
      <c r="U14" s="30">
        <f t="shared" si="14"/>
        <v>1.2829991336554423</v>
      </c>
      <c r="V14" s="31">
        <f t="shared" si="15"/>
        <v>0.35556474253064352</v>
      </c>
      <c r="W14" s="5">
        <f t="shared" si="16"/>
        <v>2.5008000000000004</v>
      </c>
      <c r="X14" s="3">
        <f t="shared" si="17"/>
        <v>0</v>
      </c>
      <c r="Y14" s="5">
        <f t="shared" si="18"/>
        <v>0.14218039928448636</v>
      </c>
      <c r="Z14" s="5">
        <f t="shared" si="19"/>
        <v>0</v>
      </c>
      <c r="AA14" s="34">
        <f t="shared" si="20"/>
        <v>0.14218039928448636</v>
      </c>
      <c r="AB14" s="34">
        <f t="shared" si="21"/>
        <v>0.17914730309845281</v>
      </c>
      <c r="AC14" s="39">
        <f t="shared" si="22"/>
        <v>0.21611420691241925</v>
      </c>
      <c r="AD14">
        <f t="shared" si="23"/>
        <v>1.500793103558467E-3</v>
      </c>
    </row>
    <row r="15" spans="1:30" x14ac:dyDescent="0.15">
      <c r="A15" s="36"/>
      <c r="B15">
        <f t="shared" si="0"/>
        <v>1900</v>
      </c>
      <c r="C15">
        <f t="shared" si="1"/>
        <v>0</v>
      </c>
      <c r="D15" s="26"/>
      <c r="E15" s="13"/>
      <c r="F15" s="13"/>
      <c r="G15" s="13"/>
      <c r="H15" s="11"/>
      <c r="I15" s="28">
        <f t="shared" si="2"/>
        <v>0</v>
      </c>
      <c r="J15" s="3">
        <f t="shared" si="3"/>
        <v>4.8710000000000004</v>
      </c>
      <c r="K15" s="28">
        <f t="shared" si="4"/>
        <v>-0.4038963498375906</v>
      </c>
      <c r="L15" s="29">
        <f t="shared" si="5"/>
        <v>1.03505</v>
      </c>
      <c r="M15" s="28">
        <f t="shared" si="6"/>
        <v>1.2479695879564598</v>
      </c>
      <c r="N15" s="3">
        <f t="shared" si="7"/>
        <v>9.5337630859928186</v>
      </c>
      <c r="O15" s="30">
        <f t="shared" si="8"/>
        <v>15.870845295094538</v>
      </c>
      <c r="P15" s="30">
        <f t="shared" si="9"/>
        <v>1.3648926953781302</v>
      </c>
      <c r="Q15" s="30">
        <f t="shared" si="10"/>
        <v>6.1078000000000001</v>
      </c>
      <c r="R15" s="30">
        <f t="shared" si="11"/>
        <v>0</v>
      </c>
      <c r="S15" s="5">
        <f t="shared" si="12"/>
        <v>0.44345616943002947</v>
      </c>
      <c r="T15" s="30">
        <f t="shared" si="13"/>
        <v>-0.92743439112479875</v>
      </c>
      <c r="U15" s="30">
        <f t="shared" si="14"/>
        <v>1.2829991336554423</v>
      </c>
      <c r="V15" s="31">
        <f t="shared" si="15"/>
        <v>0.35556474253064352</v>
      </c>
      <c r="W15" s="5">
        <f t="shared" si="16"/>
        <v>2.5008000000000004</v>
      </c>
      <c r="X15" s="3">
        <f t="shared" si="17"/>
        <v>0</v>
      </c>
      <c r="Y15" s="5">
        <f t="shared" si="18"/>
        <v>0.14218039928448636</v>
      </c>
      <c r="Z15" s="5">
        <f t="shared" si="19"/>
        <v>0</v>
      </c>
      <c r="AA15" s="34">
        <f t="shared" si="20"/>
        <v>0.14218039928448636</v>
      </c>
      <c r="AB15" s="34">
        <f t="shared" si="21"/>
        <v>0.17914730309845281</v>
      </c>
      <c r="AC15" s="39">
        <f t="shared" si="22"/>
        <v>0.21611420691241925</v>
      </c>
      <c r="AD15">
        <f t="shared" si="23"/>
        <v>1.500793103558467E-3</v>
      </c>
    </row>
    <row r="16" spans="1:30" x14ac:dyDescent="0.15">
      <c r="A16" s="36"/>
      <c r="B16">
        <f t="shared" si="0"/>
        <v>1900</v>
      </c>
      <c r="C16">
        <f t="shared" si="1"/>
        <v>0</v>
      </c>
      <c r="D16" s="26"/>
      <c r="E16" s="13"/>
      <c r="F16" s="13"/>
      <c r="G16" s="13"/>
      <c r="H16" s="11"/>
      <c r="I16" s="28">
        <f t="shared" si="2"/>
        <v>0</v>
      </c>
      <c r="J16" s="3">
        <f t="shared" si="3"/>
        <v>4.8710000000000004</v>
      </c>
      <c r="K16" s="28">
        <f t="shared" si="4"/>
        <v>-0.4038963498375906</v>
      </c>
      <c r="L16" s="29">
        <f t="shared" si="5"/>
        <v>1.03505</v>
      </c>
      <c r="M16" s="28">
        <f t="shared" si="6"/>
        <v>1.2479695879564598</v>
      </c>
      <c r="N16" s="3">
        <f t="shared" si="7"/>
        <v>9.5337630859928186</v>
      </c>
      <c r="O16" s="30">
        <f t="shared" si="8"/>
        <v>15.870845295094538</v>
      </c>
      <c r="P16" s="30">
        <f t="shared" si="9"/>
        <v>1.3648926953781302</v>
      </c>
      <c r="Q16" s="30">
        <f t="shared" si="10"/>
        <v>6.1078000000000001</v>
      </c>
      <c r="R16" s="30">
        <f t="shared" si="11"/>
        <v>0</v>
      </c>
      <c r="S16" s="5">
        <f t="shared" si="12"/>
        <v>0.44345616943002947</v>
      </c>
      <c r="T16" s="30">
        <f t="shared" si="13"/>
        <v>-0.92743439112479875</v>
      </c>
      <c r="U16" s="30">
        <f t="shared" si="14"/>
        <v>1.2829991336554423</v>
      </c>
      <c r="V16" s="31">
        <f t="shared" si="15"/>
        <v>0.35556474253064352</v>
      </c>
      <c r="W16" s="5">
        <f t="shared" si="16"/>
        <v>2.5008000000000004</v>
      </c>
      <c r="X16" s="3">
        <f t="shared" si="17"/>
        <v>0</v>
      </c>
      <c r="Y16" s="5">
        <f t="shared" si="18"/>
        <v>0.14218039928448636</v>
      </c>
      <c r="Z16" s="5">
        <f t="shared" si="19"/>
        <v>0</v>
      </c>
      <c r="AA16" s="34">
        <f t="shared" si="20"/>
        <v>0.14218039928448636</v>
      </c>
      <c r="AB16" s="34">
        <f t="shared" si="21"/>
        <v>0.17914730309845281</v>
      </c>
      <c r="AC16" s="39">
        <f t="shared" si="22"/>
        <v>0.21611420691241925</v>
      </c>
      <c r="AD16">
        <f t="shared" si="23"/>
        <v>1.500793103558467E-3</v>
      </c>
    </row>
    <row r="17" spans="1:30" x14ac:dyDescent="0.15">
      <c r="A17" s="36"/>
      <c r="B17">
        <f t="shared" si="0"/>
        <v>1900</v>
      </c>
      <c r="C17">
        <f t="shared" si="1"/>
        <v>0</v>
      </c>
      <c r="D17" s="26"/>
      <c r="E17" s="13"/>
      <c r="F17" s="13"/>
      <c r="G17" s="13"/>
      <c r="H17" s="11"/>
      <c r="I17" s="28">
        <f t="shared" si="2"/>
        <v>0</v>
      </c>
      <c r="J17" s="3">
        <f t="shared" si="3"/>
        <v>4.8710000000000004</v>
      </c>
      <c r="K17" s="28">
        <f t="shared" si="4"/>
        <v>-0.4038963498375906</v>
      </c>
      <c r="L17" s="29">
        <f t="shared" si="5"/>
        <v>1.03505</v>
      </c>
      <c r="M17" s="28">
        <f t="shared" si="6"/>
        <v>1.2479695879564598</v>
      </c>
      <c r="N17" s="3">
        <f t="shared" si="7"/>
        <v>9.5337630859928186</v>
      </c>
      <c r="O17" s="30">
        <f t="shared" si="8"/>
        <v>15.870845295094538</v>
      </c>
      <c r="P17" s="30">
        <f t="shared" si="9"/>
        <v>1.3648926953781302</v>
      </c>
      <c r="Q17" s="30">
        <f t="shared" si="10"/>
        <v>6.1078000000000001</v>
      </c>
      <c r="R17" s="30">
        <f t="shared" si="11"/>
        <v>0</v>
      </c>
      <c r="S17" s="5">
        <f t="shared" si="12"/>
        <v>0.44345616943002947</v>
      </c>
      <c r="T17" s="30">
        <f t="shared" si="13"/>
        <v>-0.92743439112479875</v>
      </c>
      <c r="U17" s="30">
        <f t="shared" si="14"/>
        <v>1.2829991336554423</v>
      </c>
      <c r="V17" s="31">
        <f t="shared" si="15"/>
        <v>0.35556474253064352</v>
      </c>
      <c r="W17" s="5">
        <f t="shared" si="16"/>
        <v>2.5008000000000004</v>
      </c>
      <c r="X17" s="3">
        <f t="shared" si="17"/>
        <v>0</v>
      </c>
      <c r="Y17" s="5">
        <f t="shared" si="18"/>
        <v>0.14218039928448636</v>
      </c>
      <c r="Z17" s="5">
        <f t="shared" si="19"/>
        <v>0</v>
      </c>
      <c r="AA17" s="34">
        <f t="shared" si="20"/>
        <v>0.14218039928448636</v>
      </c>
      <c r="AB17" s="34">
        <f t="shared" si="21"/>
        <v>0.17914730309845281</v>
      </c>
      <c r="AC17" s="39">
        <f t="shared" si="22"/>
        <v>0.21611420691241925</v>
      </c>
      <c r="AD17">
        <f t="shared" si="23"/>
        <v>1.500793103558467E-3</v>
      </c>
    </row>
    <row r="18" spans="1:30" x14ac:dyDescent="0.15">
      <c r="A18" s="36"/>
      <c r="B18">
        <f t="shared" si="0"/>
        <v>1900</v>
      </c>
      <c r="C18">
        <f t="shared" si="1"/>
        <v>0</v>
      </c>
      <c r="D18" s="26"/>
      <c r="E18" s="13"/>
      <c r="F18" s="13"/>
      <c r="G18" s="13"/>
      <c r="H18" s="11"/>
      <c r="I18" s="28">
        <f t="shared" si="2"/>
        <v>0</v>
      </c>
      <c r="J18" s="3">
        <f t="shared" si="3"/>
        <v>4.8710000000000004</v>
      </c>
      <c r="K18" s="28">
        <f t="shared" si="4"/>
        <v>-0.4038963498375906</v>
      </c>
      <c r="L18" s="29">
        <f t="shared" si="5"/>
        <v>1.03505</v>
      </c>
      <c r="M18" s="28">
        <f t="shared" si="6"/>
        <v>1.2479695879564598</v>
      </c>
      <c r="N18" s="3">
        <f t="shared" si="7"/>
        <v>9.5337630859928186</v>
      </c>
      <c r="O18" s="30">
        <f t="shared" si="8"/>
        <v>15.870845295094538</v>
      </c>
      <c r="P18" s="30">
        <f t="shared" si="9"/>
        <v>1.3648926953781302</v>
      </c>
      <c r="Q18" s="30">
        <f t="shared" si="10"/>
        <v>6.1078000000000001</v>
      </c>
      <c r="R18" s="30">
        <f t="shared" si="11"/>
        <v>0</v>
      </c>
      <c r="S18" s="5">
        <f t="shared" si="12"/>
        <v>0.44345616943002947</v>
      </c>
      <c r="T18" s="30">
        <f t="shared" si="13"/>
        <v>-0.92743439112479875</v>
      </c>
      <c r="U18" s="30">
        <f t="shared" si="14"/>
        <v>1.2829991336554423</v>
      </c>
      <c r="V18" s="31">
        <f t="shared" si="15"/>
        <v>0.35556474253064352</v>
      </c>
      <c r="W18" s="5">
        <f t="shared" si="16"/>
        <v>2.5008000000000004</v>
      </c>
      <c r="X18" s="3">
        <f t="shared" si="17"/>
        <v>0</v>
      </c>
      <c r="Y18" s="5">
        <f t="shared" si="18"/>
        <v>0.14218039928448636</v>
      </c>
      <c r="Z18" s="5">
        <f t="shared" si="19"/>
        <v>0</v>
      </c>
      <c r="AA18" s="34">
        <f t="shared" si="20"/>
        <v>0.14218039928448636</v>
      </c>
      <c r="AB18" s="34">
        <f t="shared" si="21"/>
        <v>0.17914730309845281</v>
      </c>
      <c r="AC18" s="39">
        <f t="shared" si="22"/>
        <v>0.21611420691241925</v>
      </c>
      <c r="AD18">
        <f t="shared" si="23"/>
        <v>1.500793103558467E-3</v>
      </c>
    </row>
    <row r="19" spans="1:30" x14ac:dyDescent="0.15">
      <c r="A19" s="36"/>
      <c r="B19">
        <f t="shared" si="0"/>
        <v>1900</v>
      </c>
      <c r="C19">
        <f t="shared" si="1"/>
        <v>0</v>
      </c>
      <c r="D19" s="26"/>
      <c r="E19" s="13"/>
      <c r="F19" s="13"/>
      <c r="G19" s="13"/>
      <c r="H19" s="11"/>
      <c r="I19" s="28">
        <f t="shared" si="2"/>
        <v>0</v>
      </c>
      <c r="J19" s="3">
        <f t="shared" si="3"/>
        <v>4.8710000000000004</v>
      </c>
      <c r="K19" s="28">
        <f t="shared" si="4"/>
        <v>-0.4038963498375906</v>
      </c>
      <c r="L19" s="29">
        <f t="shared" si="5"/>
        <v>1.03505</v>
      </c>
      <c r="M19" s="28">
        <f t="shared" si="6"/>
        <v>1.2479695879564598</v>
      </c>
      <c r="N19" s="3">
        <f t="shared" si="7"/>
        <v>9.5337630859928186</v>
      </c>
      <c r="O19" s="30">
        <f t="shared" si="8"/>
        <v>15.870845295094538</v>
      </c>
      <c r="P19" s="30">
        <f t="shared" si="9"/>
        <v>1.3648926953781302</v>
      </c>
      <c r="Q19" s="30">
        <f t="shared" si="10"/>
        <v>6.1078000000000001</v>
      </c>
      <c r="R19" s="30">
        <f t="shared" si="11"/>
        <v>0</v>
      </c>
      <c r="S19" s="5">
        <f t="shared" si="12"/>
        <v>0.44345616943002947</v>
      </c>
      <c r="T19" s="30">
        <f t="shared" si="13"/>
        <v>-0.92743439112479875</v>
      </c>
      <c r="U19" s="30">
        <f t="shared" si="14"/>
        <v>1.2829991336554423</v>
      </c>
      <c r="V19" s="31">
        <f t="shared" si="15"/>
        <v>0.35556474253064352</v>
      </c>
      <c r="W19" s="5">
        <f t="shared" si="16"/>
        <v>2.5008000000000004</v>
      </c>
      <c r="X19" s="3">
        <f t="shared" si="17"/>
        <v>0</v>
      </c>
      <c r="Y19" s="5">
        <f t="shared" si="18"/>
        <v>0.14218039928448636</v>
      </c>
      <c r="Z19" s="5">
        <f t="shared" si="19"/>
        <v>0</v>
      </c>
      <c r="AA19" s="34">
        <f t="shared" si="20"/>
        <v>0.14218039928448636</v>
      </c>
      <c r="AB19" s="34">
        <f t="shared" si="21"/>
        <v>0.17914730309845281</v>
      </c>
      <c r="AC19" s="39">
        <f t="shared" si="22"/>
        <v>0.21611420691241925</v>
      </c>
      <c r="AD19">
        <f t="shared" si="23"/>
        <v>1.500793103558467E-3</v>
      </c>
    </row>
    <row r="20" spans="1:30" x14ac:dyDescent="0.15">
      <c r="A20" s="36"/>
      <c r="B20">
        <f t="shared" si="0"/>
        <v>1900</v>
      </c>
      <c r="C20">
        <f t="shared" si="1"/>
        <v>0</v>
      </c>
      <c r="D20" s="26"/>
      <c r="E20" s="13"/>
      <c r="F20" s="13"/>
      <c r="G20" s="13"/>
      <c r="H20" s="11"/>
      <c r="I20" s="28">
        <f t="shared" si="2"/>
        <v>0</v>
      </c>
      <c r="J20" s="3">
        <f t="shared" si="3"/>
        <v>4.8710000000000004</v>
      </c>
      <c r="K20" s="28">
        <f t="shared" si="4"/>
        <v>-0.4038963498375906</v>
      </c>
      <c r="L20" s="29">
        <f t="shared" si="5"/>
        <v>1.03505</v>
      </c>
      <c r="M20" s="28">
        <f t="shared" si="6"/>
        <v>1.2479695879564598</v>
      </c>
      <c r="N20" s="3">
        <f t="shared" si="7"/>
        <v>9.5337630859928186</v>
      </c>
      <c r="O20" s="30">
        <f t="shared" si="8"/>
        <v>15.870845295094538</v>
      </c>
      <c r="P20" s="30">
        <f t="shared" si="9"/>
        <v>1.3648926953781302</v>
      </c>
      <c r="Q20" s="30">
        <f t="shared" si="10"/>
        <v>6.1078000000000001</v>
      </c>
      <c r="R20" s="30">
        <f t="shared" si="11"/>
        <v>0</v>
      </c>
      <c r="S20" s="5">
        <f t="shared" si="12"/>
        <v>0.44345616943002947</v>
      </c>
      <c r="T20" s="30">
        <f t="shared" si="13"/>
        <v>-0.92743439112479875</v>
      </c>
      <c r="U20" s="30">
        <f t="shared" si="14"/>
        <v>1.2829991336554423</v>
      </c>
      <c r="V20" s="31">
        <f t="shared" si="15"/>
        <v>0.35556474253064352</v>
      </c>
      <c r="W20" s="5">
        <f t="shared" si="16"/>
        <v>2.5008000000000004</v>
      </c>
      <c r="X20" s="3">
        <f t="shared" si="17"/>
        <v>0</v>
      </c>
      <c r="Y20" s="5">
        <f t="shared" si="18"/>
        <v>0.14218039928448636</v>
      </c>
      <c r="Z20" s="5">
        <f t="shared" si="19"/>
        <v>0</v>
      </c>
      <c r="AA20" s="34">
        <f t="shared" si="20"/>
        <v>0.14218039928448636</v>
      </c>
      <c r="AB20" s="34">
        <f t="shared" si="21"/>
        <v>0.17914730309845281</v>
      </c>
      <c r="AC20" s="39">
        <f t="shared" si="22"/>
        <v>0.21611420691241925</v>
      </c>
      <c r="AD20">
        <f t="shared" si="23"/>
        <v>1.500793103558467E-3</v>
      </c>
    </row>
    <row r="21" spans="1:30" x14ac:dyDescent="0.15">
      <c r="A21" s="36"/>
      <c r="B21">
        <f t="shared" si="0"/>
        <v>1900</v>
      </c>
      <c r="C21">
        <f t="shared" si="1"/>
        <v>0</v>
      </c>
      <c r="D21" s="26"/>
      <c r="E21" s="13"/>
      <c r="F21" s="13"/>
      <c r="G21" s="13"/>
      <c r="H21" s="11"/>
      <c r="I21" s="28">
        <f t="shared" si="2"/>
        <v>0</v>
      </c>
      <c r="J21" s="3">
        <f t="shared" si="3"/>
        <v>4.8710000000000004</v>
      </c>
      <c r="K21" s="28">
        <f t="shared" si="4"/>
        <v>-0.4038963498375906</v>
      </c>
      <c r="L21" s="29">
        <f t="shared" si="5"/>
        <v>1.03505</v>
      </c>
      <c r="M21" s="28">
        <f t="shared" si="6"/>
        <v>1.2479695879564598</v>
      </c>
      <c r="N21" s="3">
        <f t="shared" si="7"/>
        <v>9.5337630859928186</v>
      </c>
      <c r="O21" s="30">
        <f t="shared" si="8"/>
        <v>15.870845295094538</v>
      </c>
      <c r="P21" s="30">
        <f t="shared" si="9"/>
        <v>1.3648926953781302</v>
      </c>
      <c r="Q21" s="30">
        <f t="shared" si="10"/>
        <v>6.1078000000000001</v>
      </c>
      <c r="R21" s="30">
        <f t="shared" si="11"/>
        <v>0</v>
      </c>
      <c r="S21" s="5">
        <f t="shared" si="12"/>
        <v>0.44345616943002947</v>
      </c>
      <c r="T21" s="30">
        <f t="shared" si="13"/>
        <v>-0.92743439112479875</v>
      </c>
      <c r="U21" s="30">
        <f t="shared" si="14"/>
        <v>1.2829991336554423</v>
      </c>
      <c r="V21" s="31">
        <f t="shared" si="15"/>
        <v>0.35556474253064352</v>
      </c>
      <c r="W21" s="5">
        <f t="shared" si="16"/>
        <v>2.5008000000000004</v>
      </c>
      <c r="X21" s="3">
        <f t="shared" si="17"/>
        <v>0</v>
      </c>
      <c r="Y21" s="5">
        <f t="shared" si="18"/>
        <v>0.14218039928448636</v>
      </c>
      <c r="Z21" s="5">
        <f t="shared" si="19"/>
        <v>0</v>
      </c>
      <c r="AA21" s="34">
        <f t="shared" si="20"/>
        <v>0.14218039928448636</v>
      </c>
      <c r="AB21" s="34">
        <f t="shared" si="21"/>
        <v>0.17914730309845281</v>
      </c>
      <c r="AC21" s="39">
        <f t="shared" si="22"/>
        <v>0.21611420691241925</v>
      </c>
      <c r="AD21">
        <f t="shared" si="23"/>
        <v>1.500793103558467E-3</v>
      </c>
    </row>
    <row r="22" spans="1:30" x14ac:dyDescent="0.15">
      <c r="A22" s="36"/>
      <c r="B22">
        <f t="shared" si="0"/>
        <v>1900</v>
      </c>
      <c r="C22">
        <f t="shared" si="1"/>
        <v>0</v>
      </c>
      <c r="D22" s="26"/>
      <c r="E22" s="13"/>
      <c r="F22" s="13"/>
      <c r="G22" s="13"/>
      <c r="H22" s="11"/>
      <c r="I22" s="28">
        <f t="shared" si="2"/>
        <v>0</v>
      </c>
      <c r="J22" s="3">
        <f t="shared" si="3"/>
        <v>4.8710000000000004</v>
      </c>
      <c r="K22" s="28">
        <f t="shared" si="4"/>
        <v>-0.4038963498375906</v>
      </c>
      <c r="L22" s="29">
        <f t="shared" si="5"/>
        <v>1.03505</v>
      </c>
      <c r="M22" s="28">
        <f t="shared" si="6"/>
        <v>1.2479695879564598</v>
      </c>
      <c r="N22" s="3">
        <f t="shared" si="7"/>
        <v>9.5337630859928186</v>
      </c>
      <c r="O22" s="30">
        <f t="shared" si="8"/>
        <v>15.870845295094538</v>
      </c>
      <c r="P22" s="30">
        <f t="shared" si="9"/>
        <v>1.3648926953781302</v>
      </c>
      <c r="Q22" s="30">
        <f t="shared" si="10"/>
        <v>6.1078000000000001</v>
      </c>
      <c r="R22" s="30">
        <f t="shared" si="11"/>
        <v>0</v>
      </c>
      <c r="S22" s="5">
        <f t="shared" si="12"/>
        <v>0.44345616943002947</v>
      </c>
      <c r="T22" s="30">
        <f t="shared" si="13"/>
        <v>-0.92743439112479875</v>
      </c>
      <c r="U22" s="30">
        <f t="shared" si="14"/>
        <v>1.2829991336554423</v>
      </c>
      <c r="V22" s="31">
        <f t="shared" si="15"/>
        <v>0.35556474253064352</v>
      </c>
      <c r="W22" s="5">
        <f t="shared" si="16"/>
        <v>2.5008000000000004</v>
      </c>
      <c r="X22" s="3">
        <f t="shared" si="17"/>
        <v>0</v>
      </c>
      <c r="Y22" s="5">
        <f t="shared" si="18"/>
        <v>0.14218039928448636</v>
      </c>
      <c r="Z22" s="5">
        <f t="shared" si="19"/>
        <v>0</v>
      </c>
      <c r="AA22" s="34">
        <f t="shared" si="20"/>
        <v>0.14218039928448636</v>
      </c>
      <c r="AB22" s="34">
        <f t="shared" si="21"/>
        <v>0.17914730309845281</v>
      </c>
      <c r="AC22" s="39">
        <f t="shared" si="22"/>
        <v>0.21611420691241925</v>
      </c>
      <c r="AD22">
        <f t="shared" si="23"/>
        <v>1.500793103558467E-3</v>
      </c>
    </row>
    <row r="23" spans="1:30" x14ac:dyDescent="0.15">
      <c r="A23" s="36"/>
      <c r="B23">
        <f t="shared" si="0"/>
        <v>1900</v>
      </c>
      <c r="C23">
        <f t="shared" si="1"/>
        <v>0</v>
      </c>
      <c r="D23" s="26"/>
      <c r="E23" s="13"/>
      <c r="F23" s="13"/>
      <c r="G23" s="13"/>
      <c r="H23" s="11"/>
      <c r="I23" s="28">
        <f t="shared" ref="I23:I86" si="24">(2*PI()/365)*C23</f>
        <v>0</v>
      </c>
      <c r="J23" s="3">
        <f t="shared" si="3"/>
        <v>4.8710000000000004</v>
      </c>
      <c r="K23" s="28">
        <f t="shared" ref="K23:K86" si="25">ASIN(0.398*SIN(J23))</f>
        <v>-0.4038963498375906</v>
      </c>
      <c r="L23" s="29">
        <f t="shared" ref="L23:L86" si="26">1.00011+0.034221*COS(I23)+0.00128*SIN(I23)+0.000719*COS(I23*2)+0.000077*SIN(I23*2)</f>
        <v>1.03505</v>
      </c>
      <c r="M23" s="28">
        <f t="shared" ref="M23:M86" si="27">ACOS(-TAN($E$3)*TAN(K23))</f>
        <v>1.2479695879564598</v>
      </c>
      <c r="N23" s="3">
        <f t="shared" si="7"/>
        <v>9.5337630859928186</v>
      </c>
      <c r="O23" s="30">
        <f t="shared" ref="O23:O86" si="28">118.1/PI()*L23*(M23*SIN($E$3)*SIN(K23)+COS($E$3)*COS(K23)*SIN(M23))</f>
        <v>15.870845295094538</v>
      </c>
      <c r="P23" s="30">
        <f t="shared" si="9"/>
        <v>1.3648926953781302</v>
      </c>
      <c r="Q23" s="30">
        <f t="shared" ref="Q23:Q86" si="29">6.1078*10^(7.5*D23/(237.3+D23))</f>
        <v>6.1078000000000001</v>
      </c>
      <c r="R23" s="30">
        <f t="shared" ref="R23:R86" si="30">Q23*E23/100</f>
        <v>0</v>
      </c>
      <c r="S23" s="5">
        <f t="shared" si="12"/>
        <v>0.44345616943002947</v>
      </c>
      <c r="T23" s="30">
        <f t="shared" ref="T23:T86" si="31">-1*$I$4*(D23+273.16)^4*(0.34-0.14*SQRT(R23/10))*(0.1+0.9*H23/N23)</f>
        <v>-0.92743439112479875</v>
      </c>
      <c r="U23" s="30">
        <f t="shared" ref="U23:U86" si="32">(1-$I$5)*P23</f>
        <v>1.2829991336554423</v>
      </c>
      <c r="V23" s="31">
        <f t="shared" ref="V23:V86" si="33">U23+T23</f>
        <v>0.35556474253064352</v>
      </c>
      <c r="W23" s="5">
        <f t="shared" si="16"/>
        <v>2.5008000000000004</v>
      </c>
      <c r="X23" s="3">
        <f t="shared" ref="X23:X86" si="34">0.0016286*(G23/10)/W23*10</f>
        <v>0</v>
      </c>
      <c r="Y23" s="5">
        <f t="shared" si="18"/>
        <v>0.14218039928448636</v>
      </c>
      <c r="Z23" s="5">
        <f t="shared" si="19"/>
        <v>0</v>
      </c>
      <c r="AA23" s="34">
        <f t="shared" si="20"/>
        <v>0.14218039928448636</v>
      </c>
      <c r="AB23" s="34">
        <f t="shared" si="21"/>
        <v>0.17914730309845281</v>
      </c>
      <c r="AC23" s="39">
        <f t="shared" si="22"/>
        <v>0.21611420691241925</v>
      </c>
      <c r="AD23">
        <f t="shared" si="23"/>
        <v>1.500793103558467E-3</v>
      </c>
    </row>
    <row r="24" spans="1:30" x14ac:dyDescent="0.15">
      <c r="A24" s="36"/>
      <c r="B24">
        <f t="shared" si="0"/>
        <v>1900</v>
      </c>
      <c r="C24">
        <f t="shared" si="1"/>
        <v>0</v>
      </c>
      <c r="D24" s="26"/>
      <c r="E24" s="13"/>
      <c r="F24" s="13"/>
      <c r="G24" s="13"/>
      <c r="H24" s="11"/>
      <c r="I24" s="28">
        <f t="shared" si="24"/>
        <v>0</v>
      </c>
      <c r="J24" s="3">
        <f t="shared" si="3"/>
        <v>4.8710000000000004</v>
      </c>
      <c r="K24" s="28">
        <f t="shared" si="25"/>
        <v>-0.4038963498375906</v>
      </c>
      <c r="L24" s="29">
        <f t="shared" si="26"/>
        <v>1.03505</v>
      </c>
      <c r="M24" s="28">
        <f t="shared" si="27"/>
        <v>1.2479695879564598</v>
      </c>
      <c r="N24" s="3">
        <f t="shared" si="7"/>
        <v>9.5337630859928186</v>
      </c>
      <c r="O24" s="30">
        <f t="shared" si="28"/>
        <v>15.870845295094538</v>
      </c>
      <c r="P24" s="30">
        <f t="shared" si="9"/>
        <v>1.3648926953781302</v>
      </c>
      <c r="Q24" s="30">
        <f t="shared" si="29"/>
        <v>6.1078000000000001</v>
      </c>
      <c r="R24" s="30">
        <f t="shared" si="30"/>
        <v>0</v>
      </c>
      <c r="S24" s="5">
        <f t="shared" si="12"/>
        <v>0.44345616943002947</v>
      </c>
      <c r="T24" s="30">
        <f t="shared" si="31"/>
        <v>-0.92743439112479875</v>
      </c>
      <c r="U24" s="30">
        <f t="shared" si="32"/>
        <v>1.2829991336554423</v>
      </c>
      <c r="V24" s="31">
        <f t="shared" si="33"/>
        <v>0.35556474253064352</v>
      </c>
      <c r="W24" s="5">
        <f t="shared" si="16"/>
        <v>2.5008000000000004</v>
      </c>
      <c r="X24" s="3">
        <f t="shared" si="34"/>
        <v>0</v>
      </c>
      <c r="Y24" s="5">
        <f t="shared" si="18"/>
        <v>0.14218039928448636</v>
      </c>
      <c r="Z24" s="5">
        <f t="shared" si="19"/>
        <v>0</v>
      </c>
      <c r="AA24" s="34">
        <f t="shared" si="20"/>
        <v>0.14218039928448636</v>
      </c>
      <c r="AB24" s="34">
        <f t="shared" si="21"/>
        <v>0.17914730309845281</v>
      </c>
      <c r="AC24" s="39">
        <f t="shared" si="22"/>
        <v>0.21611420691241925</v>
      </c>
      <c r="AD24">
        <f t="shared" si="23"/>
        <v>1.500793103558467E-3</v>
      </c>
    </row>
    <row r="25" spans="1:30" x14ac:dyDescent="0.15">
      <c r="A25" s="36"/>
      <c r="B25">
        <f t="shared" si="0"/>
        <v>1900</v>
      </c>
      <c r="C25">
        <f t="shared" si="1"/>
        <v>0</v>
      </c>
      <c r="D25" s="26"/>
      <c r="E25" s="13"/>
      <c r="F25" s="13"/>
      <c r="G25" s="13"/>
      <c r="H25" s="11"/>
      <c r="I25" s="28">
        <f t="shared" si="24"/>
        <v>0</v>
      </c>
      <c r="J25" s="3">
        <f t="shared" si="3"/>
        <v>4.8710000000000004</v>
      </c>
      <c r="K25" s="28">
        <f t="shared" si="25"/>
        <v>-0.4038963498375906</v>
      </c>
      <c r="L25" s="29">
        <f t="shared" si="26"/>
        <v>1.03505</v>
      </c>
      <c r="M25" s="28">
        <f t="shared" si="27"/>
        <v>1.2479695879564598</v>
      </c>
      <c r="N25" s="3">
        <f t="shared" si="7"/>
        <v>9.5337630859928186</v>
      </c>
      <c r="O25" s="30">
        <f t="shared" si="28"/>
        <v>15.870845295094538</v>
      </c>
      <c r="P25" s="30">
        <f t="shared" si="9"/>
        <v>1.3648926953781302</v>
      </c>
      <c r="Q25" s="30">
        <f t="shared" si="29"/>
        <v>6.1078000000000001</v>
      </c>
      <c r="R25" s="30">
        <f t="shared" si="30"/>
        <v>0</v>
      </c>
      <c r="S25" s="5">
        <f t="shared" si="12"/>
        <v>0.44345616943002947</v>
      </c>
      <c r="T25" s="30">
        <f t="shared" si="31"/>
        <v>-0.92743439112479875</v>
      </c>
      <c r="U25" s="30">
        <f t="shared" si="32"/>
        <v>1.2829991336554423</v>
      </c>
      <c r="V25" s="31">
        <f t="shared" si="33"/>
        <v>0.35556474253064352</v>
      </c>
      <c r="W25" s="5">
        <f t="shared" si="16"/>
        <v>2.5008000000000004</v>
      </c>
      <c r="X25" s="3">
        <f t="shared" si="34"/>
        <v>0</v>
      </c>
      <c r="Y25" s="5">
        <f t="shared" si="18"/>
        <v>0.14218039928448636</v>
      </c>
      <c r="Z25" s="5">
        <f t="shared" si="19"/>
        <v>0</v>
      </c>
      <c r="AA25" s="34">
        <f t="shared" si="20"/>
        <v>0.14218039928448636</v>
      </c>
      <c r="AB25" s="34">
        <f t="shared" si="21"/>
        <v>0.17914730309845281</v>
      </c>
      <c r="AC25" s="39">
        <f t="shared" si="22"/>
        <v>0.21611420691241925</v>
      </c>
      <c r="AD25">
        <f t="shared" si="23"/>
        <v>1.500793103558467E-3</v>
      </c>
    </row>
    <row r="26" spans="1:30" x14ac:dyDescent="0.15">
      <c r="A26" s="36"/>
      <c r="B26">
        <f t="shared" si="0"/>
        <v>1900</v>
      </c>
      <c r="C26">
        <f t="shared" si="1"/>
        <v>0</v>
      </c>
      <c r="D26" s="26"/>
      <c r="E26" s="13"/>
      <c r="F26" s="13"/>
      <c r="G26" s="13"/>
      <c r="H26" s="11"/>
      <c r="I26" s="28">
        <f t="shared" si="24"/>
        <v>0</v>
      </c>
      <c r="J26" s="3">
        <f t="shared" si="3"/>
        <v>4.8710000000000004</v>
      </c>
      <c r="K26" s="28">
        <f t="shared" si="25"/>
        <v>-0.4038963498375906</v>
      </c>
      <c r="L26" s="29">
        <f t="shared" si="26"/>
        <v>1.03505</v>
      </c>
      <c r="M26" s="28">
        <f t="shared" si="27"/>
        <v>1.2479695879564598</v>
      </c>
      <c r="N26" s="3">
        <f t="shared" si="7"/>
        <v>9.5337630859928186</v>
      </c>
      <c r="O26" s="30">
        <f t="shared" si="28"/>
        <v>15.870845295094538</v>
      </c>
      <c r="P26" s="30">
        <f t="shared" si="9"/>
        <v>1.3648926953781302</v>
      </c>
      <c r="Q26" s="30">
        <f t="shared" si="29"/>
        <v>6.1078000000000001</v>
      </c>
      <c r="R26" s="30">
        <f t="shared" si="30"/>
        <v>0</v>
      </c>
      <c r="S26" s="5">
        <f t="shared" si="12"/>
        <v>0.44345616943002947</v>
      </c>
      <c r="T26" s="30">
        <f t="shared" si="31"/>
        <v>-0.92743439112479875</v>
      </c>
      <c r="U26" s="30">
        <f t="shared" si="32"/>
        <v>1.2829991336554423</v>
      </c>
      <c r="V26" s="31">
        <f t="shared" si="33"/>
        <v>0.35556474253064352</v>
      </c>
      <c r="W26" s="5">
        <f t="shared" si="16"/>
        <v>2.5008000000000004</v>
      </c>
      <c r="X26" s="3">
        <f t="shared" si="34"/>
        <v>0</v>
      </c>
      <c r="Y26" s="5">
        <f t="shared" si="18"/>
        <v>0.14218039928448636</v>
      </c>
      <c r="Z26" s="5">
        <f t="shared" si="19"/>
        <v>0</v>
      </c>
      <c r="AA26" s="34">
        <f t="shared" si="20"/>
        <v>0.14218039928448636</v>
      </c>
      <c r="AB26" s="34">
        <f t="shared" si="21"/>
        <v>0.17914730309845281</v>
      </c>
      <c r="AC26" s="39">
        <f t="shared" si="22"/>
        <v>0.21611420691241925</v>
      </c>
      <c r="AD26">
        <f t="shared" si="23"/>
        <v>1.500793103558467E-3</v>
      </c>
    </row>
    <row r="27" spans="1:30" x14ac:dyDescent="0.15">
      <c r="A27" s="36"/>
      <c r="B27">
        <f t="shared" si="0"/>
        <v>1900</v>
      </c>
      <c r="C27">
        <f t="shared" si="1"/>
        <v>0</v>
      </c>
      <c r="D27" s="26"/>
      <c r="E27" s="13"/>
      <c r="F27" s="13"/>
      <c r="G27" s="13"/>
      <c r="H27" s="11"/>
      <c r="I27" s="28">
        <f t="shared" si="24"/>
        <v>0</v>
      </c>
      <c r="J27" s="3">
        <f t="shared" si="3"/>
        <v>4.8710000000000004</v>
      </c>
      <c r="K27" s="28">
        <f t="shared" si="25"/>
        <v>-0.4038963498375906</v>
      </c>
      <c r="L27" s="29">
        <f t="shared" si="26"/>
        <v>1.03505</v>
      </c>
      <c r="M27" s="28">
        <f t="shared" si="27"/>
        <v>1.2479695879564598</v>
      </c>
      <c r="N27" s="3">
        <f t="shared" si="7"/>
        <v>9.5337630859928186</v>
      </c>
      <c r="O27" s="30">
        <f t="shared" si="28"/>
        <v>15.870845295094538</v>
      </c>
      <c r="P27" s="30">
        <f t="shared" si="9"/>
        <v>1.3648926953781302</v>
      </c>
      <c r="Q27" s="30">
        <f t="shared" si="29"/>
        <v>6.1078000000000001</v>
      </c>
      <c r="R27" s="30">
        <f t="shared" si="30"/>
        <v>0</v>
      </c>
      <c r="S27" s="5">
        <f t="shared" si="12"/>
        <v>0.44345616943002947</v>
      </c>
      <c r="T27" s="30">
        <f t="shared" si="31"/>
        <v>-0.92743439112479875</v>
      </c>
      <c r="U27" s="30">
        <f t="shared" si="32"/>
        <v>1.2829991336554423</v>
      </c>
      <c r="V27" s="31">
        <f t="shared" si="33"/>
        <v>0.35556474253064352</v>
      </c>
      <c r="W27" s="5">
        <f t="shared" si="16"/>
        <v>2.5008000000000004</v>
      </c>
      <c r="X27" s="3">
        <f t="shared" si="34"/>
        <v>0</v>
      </c>
      <c r="Y27" s="5">
        <f t="shared" si="18"/>
        <v>0.14218039928448636</v>
      </c>
      <c r="Z27" s="5">
        <f t="shared" si="19"/>
        <v>0</v>
      </c>
      <c r="AA27" s="34">
        <f t="shared" si="20"/>
        <v>0.14218039928448636</v>
      </c>
      <c r="AB27" s="34">
        <f t="shared" si="21"/>
        <v>0.17914730309845281</v>
      </c>
      <c r="AC27" s="39">
        <f t="shared" si="22"/>
        <v>0.21611420691241925</v>
      </c>
      <c r="AD27">
        <f t="shared" si="23"/>
        <v>1.500793103558467E-3</v>
      </c>
    </row>
    <row r="28" spans="1:30" x14ac:dyDescent="0.15">
      <c r="A28" s="36"/>
      <c r="B28">
        <f t="shared" si="0"/>
        <v>1900</v>
      </c>
      <c r="C28">
        <f t="shared" si="1"/>
        <v>0</v>
      </c>
      <c r="D28" s="26"/>
      <c r="E28" s="13"/>
      <c r="F28" s="13"/>
      <c r="G28" s="13"/>
      <c r="H28" s="11"/>
      <c r="I28" s="28">
        <f t="shared" si="24"/>
        <v>0</v>
      </c>
      <c r="J28" s="3">
        <f t="shared" si="3"/>
        <v>4.8710000000000004</v>
      </c>
      <c r="K28" s="28">
        <f t="shared" si="25"/>
        <v>-0.4038963498375906</v>
      </c>
      <c r="L28" s="29">
        <f t="shared" si="26"/>
        <v>1.03505</v>
      </c>
      <c r="M28" s="28">
        <f t="shared" si="27"/>
        <v>1.2479695879564598</v>
      </c>
      <c r="N28" s="3">
        <f t="shared" si="7"/>
        <v>9.5337630859928186</v>
      </c>
      <c r="O28" s="30">
        <f t="shared" si="28"/>
        <v>15.870845295094538</v>
      </c>
      <c r="P28" s="30">
        <f t="shared" si="9"/>
        <v>1.3648926953781302</v>
      </c>
      <c r="Q28" s="30">
        <f t="shared" si="29"/>
        <v>6.1078000000000001</v>
      </c>
      <c r="R28" s="30">
        <f t="shared" si="30"/>
        <v>0</v>
      </c>
      <c r="S28" s="5">
        <f t="shared" si="12"/>
        <v>0.44345616943002947</v>
      </c>
      <c r="T28" s="30">
        <f t="shared" si="31"/>
        <v>-0.92743439112479875</v>
      </c>
      <c r="U28" s="30">
        <f t="shared" si="32"/>
        <v>1.2829991336554423</v>
      </c>
      <c r="V28" s="31">
        <f t="shared" si="33"/>
        <v>0.35556474253064352</v>
      </c>
      <c r="W28" s="5">
        <f t="shared" si="16"/>
        <v>2.5008000000000004</v>
      </c>
      <c r="X28" s="3">
        <f t="shared" si="34"/>
        <v>0</v>
      </c>
      <c r="Y28" s="5">
        <f t="shared" si="18"/>
        <v>0.14218039928448636</v>
      </c>
      <c r="Z28" s="5">
        <f t="shared" si="19"/>
        <v>0</v>
      </c>
      <c r="AA28" s="34">
        <f t="shared" si="20"/>
        <v>0.14218039928448636</v>
      </c>
      <c r="AB28" s="34">
        <f t="shared" si="21"/>
        <v>0.17914730309845281</v>
      </c>
      <c r="AC28" s="39">
        <f t="shared" si="22"/>
        <v>0.21611420691241925</v>
      </c>
      <c r="AD28">
        <f t="shared" si="23"/>
        <v>1.500793103558467E-3</v>
      </c>
    </row>
    <row r="29" spans="1:30" x14ac:dyDescent="0.15">
      <c r="A29" s="36"/>
      <c r="B29">
        <f t="shared" si="0"/>
        <v>1900</v>
      </c>
      <c r="C29">
        <f t="shared" si="1"/>
        <v>0</v>
      </c>
      <c r="D29" s="26"/>
      <c r="E29" s="13"/>
      <c r="F29" s="13"/>
      <c r="G29" s="13"/>
      <c r="H29" s="11"/>
      <c r="I29" s="28">
        <f t="shared" si="24"/>
        <v>0</v>
      </c>
      <c r="J29" s="3">
        <f t="shared" si="3"/>
        <v>4.8710000000000004</v>
      </c>
      <c r="K29" s="28">
        <f t="shared" si="25"/>
        <v>-0.4038963498375906</v>
      </c>
      <c r="L29" s="29">
        <f t="shared" si="26"/>
        <v>1.03505</v>
      </c>
      <c r="M29" s="28">
        <f t="shared" si="27"/>
        <v>1.2479695879564598</v>
      </c>
      <c r="N29" s="3">
        <f t="shared" si="7"/>
        <v>9.5337630859928186</v>
      </c>
      <c r="O29" s="30">
        <f t="shared" si="28"/>
        <v>15.870845295094538</v>
      </c>
      <c r="P29" s="30">
        <f t="shared" si="9"/>
        <v>1.3648926953781302</v>
      </c>
      <c r="Q29" s="30">
        <f t="shared" si="29"/>
        <v>6.1078000000000001</v>
      </c>
      <c r="R29" s="30">
        <f t="shared" si="30"/>
        <v>0</v>
      </c>
      <c r="S29" s="5">
        <f t="shared" si="12"/>
        <v>0.44345616943002947</v>
      </c>
      <c r="T29" s="30">
        <f t="shared" si="31"/>
        <v>-0.92743439112479875</v>
      </c>
      <c r="U29" s="30">
        <f t="shared" si="32"/>
        <v>1.2829991336554423</v>
      </c>
      <c r="V29" s="31">
        <f t="shared" si="33"/>
        <v>0.35556474253064352</v>
      </c>
      <c r="W29" s="5">
        <f t="shared" si="16"/>
        <v>2.5008000000000004</v>
      </c>
      <c r="X29" s="3">
        <f t="shared" si="34"/>
        <v>0</v>
      </c>
      <c r="Y29" s="5">
        <f t="shared" si="18"/>
        <v>0.14218039928448636</v>
      </c>
      <c r="Z29" s="5">
        <f t="shared" si="19"/>
        <v>0</v>
      </c>
      <c r="AA29" s="34">
        <f t="shared" si="20"/>
        <v>0.14218039928448636</v>
      </c>
      <c r="AB29" s="34">
        <f t="shared" si="21"/>
        <v>0.17914730309845281</v>
      </c>
      <c r="AC29" s="39">
        <f t="shared" si="22"/>
        <v>0.21611420691241925</v>
      </c>
      <c r="AD29">
        <f t="shared" si="23"/>
        <v>1.500793103558467E-3</v>
      </c>
    </row>
    <row r="30" spans="1:30" x14ac:dyDescent="0.15">
      <c r="A30" s="36"/>
      <c r="B30">
        <f t="shared" si="0"/>
        <v>1900</v>
      </c>
      <c r="C30">
        <f t="shared" si="1"/>
        <v>0</v>
      </c>
      <c r="D30" s="26"/>
      <c r="E30" s="13"/>
      <c r="F30" s="13"/>
      <c r="G30" s="13"/>
      <c r="H30" s="11"/>
      <c r="I30" s="28">
        <f t="shared" si="24"/>
        <v>0</v>
      </c>
      <c r="J30" s="3">
        <f t="shared" si="3"/>
        <v>4.8710000000000004</v>
      </c>
      <c r="K30" s="28">
        <f t="shared" si="25"/>
        <v>-0.4038963498375906</v>
      </c>
      <c r="L30" s="29">
        <f t="shared" si="26"/>
        <v>1.03505</v>
      </c>
      <c r="M30" s="28">
        <f t="shared" si="27"/>
        <v>1.2479695879564598</v>
      </c>
      <c r="N30" s="3">
        <f t="shared" si="7"/>
        <v>9.5337630859928186</v>
      </c>
      <c r="O30" s="30">
        <f t="shared" si="28"/>
        <v>15.870845295094538</v>
      </c>
      <c r="P30" s="30">
        <f t="shared" si="9"/>
        <v>1.3648926953781302</v>
      </c>
      <c r="Q30" s="30">
        <f t="shared" si="29"/>
        <v>6.1078000000000001</v>
      </c>
      <c r="R30" s="30">
        <f t="shared" si="30"/>
        <v>0</v>
      </c>
      <c r="S30" s="5">
        <f t="shared" si="12"/>
        <v>0.44345616943002947</v>
      </c>
      <c r="T30" s="30">
        <f t="shared" si="31"/>
        <v>-0.92743439112479875</v>
      </c>
      <c r="U30" s="30">
        <f t="shared" si="32"/>
        <v>1.2829991336554423</v>
      </c>
      <c r="V30" s="31">
        <f t="shared" si="33"/>
        <v>0.35556474253064352</v>
      </c>
      <c r="W30" s="5">
        <f t="shared" si="16"/>
        <v>2.5008000000000004</v>
      </c>
      <c r="X30" s="3">
        <f t="shared" si="34"/>
        <v>0</v>
      </c>
      <c r="Y30" s="5">
        <f t="shared" si="18"/>
        <v>0.14218039928448636</v>
      </c>
      <c r="Z30" s="5">
        <f t="shared" si="19"/>
        <v>0</v>
      </c>
      <c r="AA30" s="34">
        <f t="shared" si="20"/>
        <v>0.14218039928448636</v>
      </c>
      <c r="AB30" s="34">
        <f t="shared" si="21"/>
        <v>0.17914730309845281</v>
      </c>
      <c r="AC30" s="39">
        <f t="shared" si="22"/>
        <v>0.21611420691241925</v>
      </c>
      <c r="AD30">
        <f t="shared" si="23"/>
        <v>1.500793103558467E-3</v>
      </c>
    </row>
    <row r="31" spans="1:30" x14ac:dyDescent="0.15">
      <c r="A31" s="36"/>
      <c r="B31">
        <f t="shared" si="0"/>
        <v>1900</v>
      </c>
      <c r="C31">
        <f t="shared" si="1"/>
        <v>0</v>
      </c>
      <c r="D31" s="26"/>
      <c r="E31" s="13"/>
      <c r="F31" s="13"/>
      <c r="G31" s="13"/>
      <c r="H31" s="11"/>
      <c r="I31" s="28">
        <f t="shared" si="24"/>
        <v>0</v>
      </c>
      <c r="J31" s="3">
        <f t="shared" si="3"/>
        <v>4.8710000000000004</v>
      </c>
      <c r="K31" s="28">
        <f t="shared" si="25"/>
        <v>-0.4038963498375906</v>
      </c>
      <c r="L31" s="29">
        <f t="shared" si="26"/>
        <v>1.03505</v>
      </c>
      <c r="M31" s="28">
        <f t="shared" si="27"/>
        <v>1.2479695879564598</v>
      </c>
      <c r="N31" s="3">
        <f t="shared" si="7"/>
        <v>9.5337630859928186</v>
      </c>
      <c r="O31" s="30">
        <f t="shared" si="28"/>
        <v>15.870845295094538</v>
      </c>
      <c r="P31" s="30">
        <f t="shared" si="9"/>
        <v>1.3648926953781302</v>
      </c>
      <c r="Q31" s="30">
        <f t="shared" si="29"/>
        <v>6.1078000000000001</v>
      </c>
      <c r="R31" s="30">
        <f t="shared" si="30"/>
        <v>0</v>
      </c>
      <c r="S31" s="5">
        <f t="shared" si="12"/>
        <v>0.44345616943002947</v>
      </c>
      <c r="T31" s="30">
        <f t="shared" si="31"/>
        <v>-0.92743439112479875</v>
      </c>
      <c r="U31" s="30">
        <f t="shared" si="32"/>
        <v>1.2829991336554423</v>
      </c>
      <c r="V31" s="31">
        <f t="shared" si="33"/>
        <v>0.35556474253064352</v>
      </c>
      <c r="W31" s="5">
        <f t="shared" si="16"/>
        <v>2.5008000000000004</v>
      </c>
      <c r="X31" s="3">
        <f t="shared" si="34"/>
        <v>0</v>
      </c>
      <c r="Y31" s="5">
        <f t="shared" si="18"/>
        <v>0.14218039928448636</v>
      </c>
      <c r="Z31" s="5">
        <f t="shared" si="19"/>
        <v>0</v>
      </c>
      <c r="AA31" s="34">
        <f t="shared" si="20"/>
        <v>0.14218039928448636</v>
      </c>
      <c r="AB31" s="34">
        <f t="shared" si="21"/>
        <v>0.17914730309845281</v>
      </c>
      <c r="AC31" s="39">
        <f t="shared" si="22"/>
        <v>0.21611420691241925</v>
      </c>
      <c r="AD31">
        <f t="shared" si="23"/>
        <v>1.500793103558467E-3</v>
      </c>
    </row>
    <row r="32" spans="1:30" x14ac:dyDescent="0.15">
      <c r="A32" s="36"/>
      <c r="B32">
        <f t="shared" si="0"/>
        <v>1900</v>
      </c>
      <c r="C32">
        <f t="shared" si="1"/>
        <v>0</v>
      </c>
      <c r="D32" s="26"/>
      <c r="E32" s="13"/>
      <c r="F32" s="13"/>
      <c r="G32" s="13"/>
      <c r="H32" s="11"/>
      <c r="I32" s="28">
        <f t="shared" si="24"/>
        <v>0</v>
      </c>
      <c r="J32" s="3">
        <f t="shared" si="3"/>
        <v>4.8710000000000004</v>
      </c>
      <c r="K32" s="28">
        <f t="shared" si="25"/>
        <v>-0.4038963498375906</v>
      </c>
      <c r="L32" s="29">
        <f t="shared" si="26"/>
        <v>1.03505</v>
      </c>
      <c r="M32" s="28">
        <f t="shared" si="27"/>
        <v>1.2479695879564598</v>
      </c>
      <c r="N32" s="3">
        <f t="shared" si="7"/>
        <v>9.5337630859928186</v>
      </c>
      <c r="O32" s="30">
        <f t="shared" si="28"/>
        <v>15.870845295094538</v>
      </c>
      <c r="P32" s="30">
        <f t="shared" si="9"/>
        <v>1.3648926953781302</v>
      </c>
      <c r="Q32" s="30">
        <f t="shared" si="29"/>
        <v>6.1078000000000001</v>
      </c>
      <c r="R32" s="30">
        <f t="shared" si="30"/>
        <v>0</v>
      </c>
      <c r="S32" s="5">
        <f t="shared" si="12"/>
        <v>0.44345616943002947</v>
      </c>
      <c r="T32" s="30">
        <f t="shared" si="31"/>
        <v>-0.92743439112479875</v>
      </c>
      <c r="U32" s="30">
        <f t="shared" si="32"/>
        <v>1.2829991336554423</v>
      </c>
      <c r="V32" s="31">
        <f t="shared" si="33"/>
        <v>0.35556474253064352</v>
      </c>
      <c r="W32" s="5">
        <f t="shared" si="16"/>
        <v>2.5008000000000004</v>
      </c>
      <c r="X32" s="3">
        <f t="shared" si="34"/>
        <v>0</v>
      </c>
      <c r="Y32" s="5">
        <f t="shared" si="18"/>
        <v>0.14218039928448636</v>
      </c>
      <c r="Z32" s="5">
        <f t="shared" si="19"/>
        <v>0</v>
      </c>
      <c r="AA32" s="34">
        <f t="shared" si="20"/>
        <v>0.14218039928448636</v>
      </c>
      <c r="AB32" s="34">
        <f t="shared" si="21"/>
        <v>0.17914730309845281</v>
      </c>
      <c r="AC32" s="39">
        <f t="shared" si="22"/>
        <v>0.21611420691241925</v>
      </c>
      <c r="AD32">
        <f t="shared" si="23"/>
        <v>1.500793103558467E-3</v>
      </c>
    </row>
    <row r="33" spans="1:30" x14ac:dyDescent="0.15">
      <c r="A33" s="36"/>
      <c r="B33">
        <f t="shared" si="0"/>
        <v>1900</v>
      </c>
      <c r="C33">
        <f t="shared" si="1"/>
        <v>0</v>
      </c>
      <c r="D33" s="26"/>
      <c r="E33" s="13"/>
      <c r="F33" s="13"/>
      <c r="G33" s="13"/>
      <c r="H33" s="11"/>
      <c r="I33" s="28">
        <f t="shared" si="24"/>
        <v>0</v>
      </c>
      <c r="J33" s="3">
        <f t="shared" si="3"/>
        <v>4.8710000000000004</v>
      </c>
      <c r="K33" s="28">
        <f t="shared" si="25"/>
        <v>-0.4038963498375906</v>
      </c>
      <c r="L33" s="29">
        <f t="shared" si="26"/>
        <v>1.03505</v>
      </c>
      <c r="M33" s="28">
        <f t="shared" si="27"/>
        <v>1.2479695879564598</v>
      </c>
      <c r="N33" s="3">
        <f t="shared" si="7"/>
        <v>9.5337630859928186</v>
      </c>
      <c r="O33" s="30">
        <f t="shared" si="28"/>
        <v>15.870845295094538</v>
      </c>
      <c r="P33" s="30">
        <f t="shared" si="9"/>
        <v>1.3648926953781302</v>
      </c>
      <c r="Q33" s="30">
        <f t="shared" si="29"/>
        <v>6.1078000000000001</v>
      </c>
      <c r="R33" s="30">
        <f t="shared" si="30"/>
        <v>0</v>
      </c>
      <c r="S33" s="5">
        <f t="shared" si="12"/>
        <v>0.44345616943002947</v>
      </c>
      <c r="T33" s="30">
        <f t="shared" si="31"/>
        <v>-0.92743439112479875</v>
      </c>
      <c r="U33" s="30">
        <f t="shared" si="32"/>
        <v>1.2829991336554423</v>
      </c>
      <c r="V33" s="31">
        <f t="shared" si="33"/>
        <v>0.35556474253064352</v>
      </c>
      <c r="W33" s="5">
        <f t="shared" si="16"/>
        <v>2.5008000000000004</v>
      </c>
      <c r="X33" s="3">
        <f t="shared" si="34"/>
        <v>0</v>
      </c>
      <c r="Y33" s="5">
        <f t="shared" si="18"/>
        <v>0.14218039928448636</v>
      </c>
      <c r="Z33" s="5">
        <f t="shared" si="19"/>
        <v>0</v>
      </c>
      <c r="AA33" s="34">
        <f t="shared" si="20"/>
        <v>0.14218039928448636</v>
      </c>
      <c r="AB33" s="34">
        <f t="shared" si="21"/>
        <v>0.17914730309845281</v>
      </c>
      <c r="AC33" s="39">
        <f t="shared" si="22"/>
        <v>0.21611420691241925</v>
      </c>
      <c r="AD33">
        <f t="shared" si="23"/>
        <v>1.500793103558467E-3</v>
      </c>
    </row>
    <row r="34" spans="1:30" x14ac:dyDescent="0.15">
      <c r="A34" s="36"/>
      <c r="B34">
        <f t="shared" si="0"/>
        <v>1900</v>
      </c>
      <c r="C34">
        <f t="shared" si="1"/>
        <v>0</v>
      </c>
      <c r="D34" s="26"/>
      <c r="E34" s="13"/>
      <c r="F34" s="13"/>
      <c r="G34" s="13"/>
      <c r="H34" s="11"/>
      <c r="I34" s="28">
        <f t="shared" si="24"/>
        <v>0</v>
      </c>
      <c r="J34" s="3">
        <f t="shared" si="3"/>
        <v>4.8710000000000004</v>
      </c>
      <c r="K34" s="28">
        <f t="shared" si="25"/>
        <v>-0.4038963498375906</v>
      </c>
      <c r="L34" s="29">
        <f t="shared" si="26"/>
        <v>1.03505</v>
      </c>
      <c r="M34" s="28">
        <f t="shared" si="27"/>
        <v>1.2479695879564598</v>
      </c>
      <c r="N34" s="3">
        <f t="shared" si="7"/>
        <v>9.5337630859928186</v>
      </c>
      <c r="O34" s="30">
        <f t="shared" si="28"/>
        <v>15.870845295094538</v>
      </c>
      <c r="P34" s="30">
        <f t="shared" si="9"/>
        <v>1.3648926953781302</v>
      </c>
      <c r="Q34" s="30">
        <f t="shared" si="29"/>
        <v>6.1078000000000001</v>
      </c>
      <c r="R34" s="30">
        <f t="shared" si="30"/>
        <v>0</v>
      </c>
      <c r="S34" s="5">
        <f t="shared" si="12"/>
        <v>0.44345616943002947</v>
      </c>
      <c r="T34" s="30">
        <f t="shared" si="31"/>
        <v>-0.92743439112479875</v>
      </c>
      <c r="U34" s="30">
        <f t="shared" si="32"/>
        <v>1.2829991336554423</v>
      </c>
      <c r="V34" s="31">
        <f t="shared" si="33"/>
        <v>0.35556474253064352</v>
      </c>
      <c r="W34" s="5">
        <f t="shared" si="16"/>
        <v>2.5008000000000004</v>
      </c>
      <c r="X34" s="3">
        <f t="shared" si="34"/>
        <v>0</v>
      </c>
      <c r="Y34" s="5">
        <f t="shared" si="18"/>
        <v>0.14218039928448636</v>
      </c>
      <c r="Z34" s="5">
        <f t="shared" si="19"/>
        <v>0</v>
      </c>
      <c r="AA34" s="34">
        <f t="shared" si="20"/>
        <v>0.14218039928448636</v>
      </c>
      <c r="AB34" s="34">
        <f t="shared" si="21"/>
        <v>0.17914730309845281</v>
      </c>
      <c r="AC34" s="39">
        <f t="shared" si="22"/>
        <v>0.21611420691241925</v>
      </c>
      <c r="AD34">
        <f t="shared" si="23"/>
        <v>1.500793103558467E-3</v>
      </c>
    </row>
    <row r="35" spans="1:30" x14ac:dyDescent="0.15">
      <c r="A35" s="36"/>
      <c r="B35">
        <f t="shared" si="0"/>
        <v>1900</v>
      </c>
      <c r="C35">
        <f t="shared" si="1"/>
        <v>0</v>
      </c>
      <c r="D35" s="26"/>
      <c r="E35" s="13"/>
      <c r="F35" s="13"/>
      <c r="G35" s="13"/>
      <c r="H35" s="11"/>
      <c r="I35" s="28">
        <f t="shared" si="24"/>
        <v>0</v>
      </c>
      <c r="J35" s="3">
        <f t="shared" si="3"/>
        <v>4.8710000000000004</v>
      </c>
      <c r="K35" s="28">
        <f t="shared" si="25"/>
        <v>-0.4038963498375906</v>
      </c>
      <c r="L35" s="29">
        <f t="shared" si="26"/>
        <v>1.03505</v>
      </c>
      <c r="M35" s="28">
        <f t="shared" si="27"/>
        <v>1.2479695879564598</v>
      </c>
      <c r="N35" s="3">
        <f t="shared" si="7"/>
        <v>9.5337630859928186</v>
      </c>
      <c r="O35" s="30">
        <f t="shared" si="28"/>
        <v>15.870845295094538</v>
      </c>
      <c r="P35" s="30">
        <f t="shared" si="9"/>
        <v>1.3648926953781302</v>
      </c>
      <c r="Q35" s="30">
        <f t="shared" si="29"/>
        <v>6.1078000000000001</v>
      </c>
      <c r="R35" s="30">
        <f t="shared" si="30"/>
        <v>0</v>
      </c>
      <c r="S35" s="5">
        <f t="shared" si="12"/>
        <v>0.44345616943002947</v>
      </c>
      <c r="T35" s="30">
        <f t="shared" si="31"/>
        <v>-0.92743439112479875</v>
      </c>
      <c r="U35" s="30">
        <f t="shared" si="32"/>
        <v>1.2829991336554423</v>
      </c>
      <c r="V35" s="31">
        <f t="shared" si="33"/>
        <v>0.35556474253064352</v>
      </c>
      <c r="W35" s="5">
        <f t="shared" si="16"/>
        <v>2.5008000000000004</v>
      </c>
      <c r="X35" s="3">
        <f t="shared" si="34"/>
        <v>0</v>
      </c>
      <c r="Y35" s="5">
        <f t="shared" si="18"/>
        <v>0.14218039928448636</v>
      </c>
      <c r="Z35" s="5">
        <f t="shared" si="19"/>
        <v>0</v>
      </c>
      <c r="AA35" s="34">
        <f t="shared" si="20"/>
        <v>0.14218039928448636</v>
      </c>
      <c r="AB35" s="34">
        <f t="shared" si="21"/>
        <v>0.17914730309845281</v>
      </c>
      <c r="AC35" s="39">
        <f t="shared" si="22"/>
        <v>0.21611420691241925</v>
      </c>
      <c r="AD35">
        <f t="shared" si="23"/>
        <v>1.500793103558467E-3</v>
      </c>
    </row>
    <row r="36" spans="1:30" x14ac:dyDescent="0.15">
      <c r="A36" s="36"/>
      <c r="B36">
        <f t="shared" si="0"/>
        <v>1900</v>
      </c>
      <c r="C36">
        <f t="shared" si="1"/>
        <v>0</v>
      </c>
      <c r="D36" s="26"/>
      <c r="E36" s="13"/>
      <c r="F36" s="13"/>
      <c r="G36" s="13"/>
      <c r="H36" s="11"/>
      <c r="I36" s="28">
        <f t="shared" si="24"/>
        <v>0</v>
      </c>
      <c r="J36" s="3">
        <f t="shared" si="3"/>
        <v>4.8710000000000004</v>
      </c>
      <c r="K36" s="28">
        <f t="shared" si="25"/>
        <v>-0.4038963498375906</v>
      </c>
      <c r="L36" s="29">
        <f t="shared" si="26"/>
        <v>1.03505</v>
      </c>
      <c r="M36" s="28">
        <f t="shared" si="27"/>
        <v>1.2479695879564598</v>
      </c>
      <c r="N36" s="3">
        <f t="shared" si="7"/>
        <v>9.5337630859928186</v>
      </c>
      <c r="O36" s="30">
        <f t="shared" si="28"/>
        <v>15.870845295094538</v>
      </c>
      <c r="P36" s="30">
        <f t="shared" si="9"/>
        <v>1.3648926953781302</v>
      </c>
      <c r="Q36" s="30">
        <f t="shared" si="29"/>
        <v>6.1078000000000001</v>
      </c>
      <c r="R36" s="30">
        <f t="shared" si="30"/>
        <v>0</v>
      </c>
      <c r="S36" s="5">
        <f t="shared" si="12"/>
        <v>0.44345616943002947</v>
      </c>
      <c r="T36" s="30">
        <f t="shared" si="31"/>
        <v>-0.92743439112479875</v>
      </c>
      <c r="U36" s="30">
        <f t="shared" si="32"/>
        <v>1.2829991336554423</v>
      </c>
      <c r="V36" s="31">
        <f t="shared" si="33"/>
        <v>0.35556474253064352</v>
      </c>
      <c r="W36" s="5">
        <f t="shared" si="16"/>
        <v>2.5008000000000004</v>
      </c>
      <c r="X36" s="3">
        <f t="shared" si="34"/>
        <v>0</v>
      </c>
      <c r="Y36" s="5">
        <f t="shared" si="18"/>
        <v>0.14218039928448636</v>
      </c>
      <c r="Z36" s="5">
        <f t="shared" si="19"/>
        <v>0</v>
      </c>
      <c r="AA36" s="34">
        <f t="shared" si="20"/>
        <v>0.14218039928448636</v>
      </c>
      <c r="AB36" s="34">
        <f t="shared" si="21"/>
        <v>0.17914730309845281</v>
      </c>
      <c r="AC36" s="39">
        <f t="shared" si="22"/>
        <v>0.21611420691241925</v>
      </c>
      <c r="AD36">
        <f t="shared" si="23"/>
        <v>1.500793103558467E-3</v>
      </c>
    </row>
    <row r="37" spans="1:30" x14ac:dyDescent="0.15">
      <c r="A37" s="36"/>
      <c r="B37">
        <f t="shared" si="0"/>
        <v>1900</v>
      </c>
      <c r="C37">
        <f t="shared" si="1"/>
        <v>0</v>
      </c>
      <c r="D37" s="26"/>
      <c r="E37" s="13"/>
      <c r="F37" s="13"/>
      <c r="G37" s="13"/>
      <c r="H37" s="11"/>
      <c r="I37" s="28">
        <f t="shared" si="24"/>
        <v>0</v>
      </c>
      <c r="J37" s="3">
        <f t="shared" si="3"/>
        <v>4.8710000000000004</v>
      </c>
      <c r="K37" s="28">
        <f t="shared" si="25"/>
        <v>-0.4038963498375906</v>
      </c>
      <c r="L37" s="29">
        <f t="shared" si="26"/>
        <v>1.03505</v>
      </c>
      <c r="M37" s="28">
        <f t="shared" si="27"/>
        <v>1.2479695879564598</v>
      </c>
      <c r="N37" s="3">
        <f t="shared" si="7"/>
        <v>9.5337630859928186</v>
      </c>
      <c r="O37" s="30">
        <f t="shared" si="28"/>
        <v>15.870845295094538</v>
      </c>
      <c r="P37" s="30">
        <f t="shared" si="9"/>
        <v>1.3648926953781302</v>
      </c>
      <c r="Q37" s="30">
        <f t="shared" si="29"/>
        <v>6.1078000000000001</v>
      </c>
      <c r="R37" s="30">
        <f t="shared" si="30"/>
        <v>0</v>
      </c>
      <c r="S37" s="5">
        <f t="shared" si="12"/>
        <v>0.44345616943002947</v>
      </c>
      <c r="T37" s="30">
        <f t="shared" si="31"/>
        <v>-0.92743439112479875</v>
      </c>
      <c r="U37" s="30">
        <f t="shared" si="32"/>
        <v>1.2829991336554423</v>
      </c>
      <c r="V37" s="31">
        <f t="shared" si="33"/>
        <v>0.35556474253064352</v>
      </c>
      <c r="W37" s="5">
        <f t="shared" si="16"/>
        <v>2.5008000000000004</v>
      </c>
      <c r="X37" s="3">
        <f t="shared" si="34"/>
        <v>0</v>
      </c>
      <c r="Y37" s="5">
        <f t="shared" si="18"/>
        <v>0.14218039928448636</v>
      </c>
      <c r="Z37" s="5">
        <f t="shared" si="19"/>
        <v>0</v>
      </c>
      <c r="AA37" s="34">
        <f t="shared" si="20"/>
        <v>0.14218039928448636</v>
      </c>
      <c r="AB37" s="34">
        <f t="shared" si="21"/>
        <v>0.17914730309845281</v>
      </c>
      <c r="AC37" s="39">
        <f t="shared" si="22"/>
        <v>0.21611420691241925</v>
      </c>
      <c r="AD37">
        <f t="shared" si="23"/>
        <v>1.500793103558467E-3</v>
      </c>
    </row>
    <row r="38" spans="1:30" x14ac:dyDescent="0.15">
      <c r="A38" s="36"/>
      <c r="B38">
        <f t="shared" si="0"/>
        <v>1900</v>
      </c>
      <c r="C38">
        <f t="shared" si="1"/>
        <v>0</v>
      </c>
      <c r="D38" s="26"/>
      <c r="E38" s="13"/>
      <c r="F38" s="13"/>
      <c r="G38" s="13"/>
      <c r="H38" s="11"/>
      <c r="I38" s="28">
        <f t="shared" si="24"/>
        <v>0</v>
      </c>
      <c r="J38" s="3">
        <f t="shared" si="3"/>
        <v>4.8710000000000004</v>
      </c>
      <c r="K38" s="28">
        <f t="shared" si="25"/>
        <v>-0.4038963498375906</v>
      </c>
      <c r="L38" s="29">
        <f t="shared" si="26"/>
        <v>1.03505</v>
      </c>
      <c r="M38" s="28">
        <f t="shared" si="27"/>
        <v>1.2479695879564598</v>
      </c>
      <c r="N38" s="3">
        <f t="shared" si="7"/>
        <v>9.5337630859928186</v>
      </c>
      <c r="O38" s="30">
        <f t="shared" si="28"/>
        <v>15.870845295094538</v>
      </c>
      <c r="P38" s="30">
        <f t="shared" si="9"/>
        <v>1.3648926953781302</v>
      </c>
      <c r="Q38" s="30">
        <f t="shared" si="29"/>
        <v>6.1078000000000001</v>
      </c>
      <c r="R38" s="30">
        <f t="shared" si="30"/>
        <v>0</v>
      </c>
      <c r="S38" s="5">
        <f t="shared" si="12"/>
        <v>0.44345616943002947</v>
      </c>
      <c r="T38" s="30">
        <f t="shared" si="31"/>
        <v>-0.92743439112479875</v>
      </c>
      <c r="U38" s="30">
        <f t="shared" si="32"/>
        <v>1.2829991336554423</v>
      </c>
      <c r="V38" s="31">
        <f t="shared" si="33"/>
        <v>0.35556474253064352</v>
      </c>
      <c r="W38" s="5">
        <f t="shared" si="16"/>
        <v>2.5008000000000004</v>
      </c>
      <c r="X38" s="3">
        <f t="shared" si="34"/>
        <v>0</v>
      </c>
      <c r="Y38" s="5">
        <f t="shared" si="18"/>
        <v>0.14218039928448636</v>
      </c>
      <c r="Z38" s="5">
        <f t="shared" si="19"/>
        <v>0</v>
      </c>
      <c r="AA38" s="34">
        <f t="shared" si="20"/>
        <v>0.14218039928448636</v>
      </c>
      <c r="AB38" s="34">
        <f t="shared" si="21"/>
        <v>0.17914730309845281</v>
      </c>
      <c r="AC38" s="39">
        <f t="shared" si="22"/>
        <v>0.21611420691241925</v>
      </c>
      <c r="AD38">
        <f t="shared" si="23"/>
        <v>1.500793103558467E-3</v>
      </c>
    </row>
    <row r="39" spans="1:30" x14ac:dyDescent="0.15">
      <c r="A39" s="36"/>
      <c r="B39">
        <f t="shared" si="0"/>
        <v>1900</v>
      </c>
      <c r="C39">
        <f t="shared" si="1"/>
        <v>0</v>
      </c>
      <c r="D39" s="26"/>
      <c r="E39" s="13"/>
      <c r="F39" s="13"/>
      <c r="G39" s="13"/>
      <c r="H39" s="11"/>
      <c r="I39" s="28">
        <f t="shared" si="24"/>
        <v>0</v>
      </c>
      <c r="J39" s="3">
        <f t="shared" si="3"/>
        <v>4.8710000000000004</v>
      </c>
      <c r="K39" s="28">
        <f t="shared" si="25"/>
        <v>-0.4038963498375906</v>
      </c>
      <c r="L39" s="29">
        <f t="shared" si="26"/>
        <v>1.03505</v>
      </c>
      <c r="M39" s="28">
        <f t="shared" si="27"/>
        <v>1.2479695879564598</v>
      </c>
      <c r="N39" s="3">
        <f t="shared" si="7"/>
        <v>9.5337630859928186</v>
      </c>
      <c r="O39" s="30">
        <f t="shared" si="28"/>
        <v>15.870845295094538</v>
      </c>
      <c r="P39" s="30">
        <f t="shared" si="9"/>
        <v>1.3648926953781302</v>
      </c>
      <c r="Q39" s="30">
        <f t="shared" si="29"/>
        <v>6.1078000000000001</v>
      </c>
      <c r="R39" s="30">
        <f t="shared" si="30"/>
        <v>0</v>
      </c>
      <c r="S39" s="5">
        <f t="shared" si="12"/>
        <v>0.44345616943002947</v>
      </c>
      <c r="T39" s="30">
        <f t="shared" si="31"/>
        <v>-0.92743439112479875</v>
      </c>
      <c r="U39" s="30">
        <f t="shared" si="32"/>
        <v>1.2829991336554423</v>
      </c>
      <c r="V39" s="31">
        <f t="shared" si="33"/>
        <v>0.35556474253064352</v>
      </c>
      <c r="W39" s="5">
        <f t="shared" si="16"/>
        <v>2.5008000000000004</v>
      </c>
      <c r="X39" s="3">
        <f t="shared" si="34"/>
        <v>0</v>
      </c>
      <c r="Y39" s="5">
        <f t="shared" si="18"/>
        <v>0.14218039928448636</v>
      </c>
      <c r="Z39" s="5">
        <f t="shared" si="19"/>
        <v>0</v>
      </c>
      <c r="AA39" s="34">
        <f t="shared" si="20"/>
        <v>0.14218039928448636</v>
      </c>
      <c r="AB39" s="34">
        <f t="shared" si="21"/>
        <v>0.17914730309845281</v>
      </c>
      <c r="AC39" s="39">
        <f t="shared" si="22"/>
        <v>0.21611420691241925</v>
      </c>
      <c r="AD39">
        <f t="shared" si="23"/>
        <v>1.500793103558467E-3</v>
      </c>
    </row>
    <row r="40" spans="1:30" x14ac:dyDescent="0.15">
      <c r="A40" s="36"/>
      <c r="B40">
        <f t="shared" si="0"/>
        <v>1900</v>
      </c>
      <c r="C40">
        <f>30.36*(MONTH(A40)-1)+DAY(A40)</f>
        <v>0</v>
      </c>
      <c r="D40" s="26"/>
      <c r="E40" s="13"/>
      <c r="F40" s="13"/>
      <c r="G40" s="13"/>
      <c r="H40" s="11"/>
      <c r="I40" s="28">
        <f t="shared" si="24"/>
        <v>0</v>
      </c>
      <c r="J40" s="3">
        <f t="shared" si="3"/>
        <v>4.8710000000000004</v>
      </c>
      <c r="K40" s="28">
        <f t="shared" si="25"/>
        <v>-0.4038963498375906</v>
      </c>
      <c r="L40" s="29">
        <f t="shared" si="26"/>
        <v>1.03505</v>
      </c>
      <c r="M40" s="28">
        <f t="shared" si="27"/>
        <v>1.2479695879564598</v>
      </c>
      <c r="N40" s="3">
        <f t="shared" si="7"/>
        <v>9.5337630859928186</v>
      </c>
      <c r="O40" s="30">
        <f t="shared" si="28"/>
        <v>15.870845295094538</v>
      </c>
      <c r="P40" s="30">
        <f t="shared" si="9"/>
        <v>1.3648926953781302</v>
      </c>
      <c r="Q40" s="30">
        <f t="shared" si="29"/>
        <v>6.1078000000000001</v>
      </c>
      <c r="R40" s="30">
        <f t="shared" si="30"/>
        <v>0</v>
      </c>
      <c r="S40" s="5">
        <f t="shared" si="12"/>
        <v>0.44345616943002947</v>
      </c>
      <c r="T40" s="30">
        <f t="shared" si="31"/>
        <v>-0.92743439112479875</v>
      </c>
      <c r="U40" s="30">
        <f t="shared" si="32"/>
        <v>1.2829991336554423</v>
      </c>
      <c r="V40" s="31">
        <f t="shared" si="33"/>
        <v>0.35556474253064352</v>
      </c>
      <c r="W40" s="5">
        <f t="shared" si="16"/>
        <v>2.5008000000000004</v>
      </c>
      <c r="X40" s="3">
        <f t="shared" si="34"/>
        <v>0</v>
      </c>
      <c r="Y40" s="5">
        <f t="shared" si="18"/>
        <v>0.14218039928448636</v>
      </c>
      <c r="Z40" s="5">
        <f t="shared" si="19"/>
        <v>0</v>
      </c>
      <c r="AA40" s="34">
        <f t="shared" si="20"/>
        <v>0.14218039928448636</v>
      </c>
      <c r="AB40" s="34">
        <f>Y40*1.26</f>
        <v>0.17914730309845281</v>
      </c>
      <c r="AC40" s="39">
        <f t="shared" si="22"/>
        <v>0.21611420691241925</v>
      </c>
      <c r="AD40">
        <f t="shared" si="23"/>
        <v>1.500793103558467E-3</v>
      </c>
    </row>
    <row r="41" spans="1:30" x14ac:dyDescent="0.15">
      <c r="A41" s="36"/>
      <c r="B41">
        <f t="shared" si="0"/>
        <v>1900</v>
      </c>
      <c r="C41">
        <f>30.36*(MONTH(A41)-1)+DAY(A41)</f>
        <v>0</v>
      </c>
      <c r="D41" s="26"/>
      <c r="E41" s="13"/>
      <c r="F41" s="13"/>
      <c r="G41" s="13"/>
      <c r="H41" s="11"/>
      <c r="I41" s="28">
        <f t="shared" si="24"/>
        <v>0</v>
      </c>
      <c r="J41" s="3">
        <f t="shared" si="3"/>
        <v>4.8710000000000004</v>
      </c>
      <c r="K41" s="28">
        <f t="shared" si="25"/>
        <v>-0.4038963498375906</v>
      </c>
      <c r="L41" s="29">
        <f t="shared" si="26"/>
        <v>1.03505</v>
      </c>
      <c r="M41" s="28">
        <f t="shared" si="27"/>
        <v>1.2479695879564598</v>
      </c>
      <c r="N41" s="3">
        <f t="shared" si="7"/>
        <v>9.5337630859928186</v>
      </c>
      <c r="O41" s="30">
        <f t="shared" si="28"/>
        <v>15.870845295094538</v>
      </c>
      <c r="P41" s="30">
        <f t="shared" si="9"/>
        <v>1.3648926953781302</v>
      </c>
      <c r="Q41" s="30">
        <f t="shared" si="29"/>
        <v>6.1078000000000001</v>
      </c>
      <c r="R41" s="30">
        <f t="shared" si="30"/>
        <v>0</v>
      </c>
      <c r="S41" s="5">
        <f t="shared" si="12"/>
        <v>0.44345616943002947</v>
      </c>
      <c r="T41" s="30">
        <f t="shared" si="31"/>
        <v>-0.92743439112479875</v>
      </c>
      <c r="U41" s="30">
        <f t="shared" si="32"/>
        <v>1.2829991336554423</v>
      </c>
      <c r="V41" s="31">
        <f t="shared" si="33"/>
        <v>0.35556474253064352</v>
      </c>
      <c r="W41" s="5">
        <f t="shared" si="16"/>
        <v>2.5008000000000004</v>
      </c>
      <c r="X41" s="3">
        <f t="shared" si="34"/>
        <v>0</v>
      </c>
      <c r="Y41" s="5">
        <f t="shared" si="18"/>
        <v>0.14218039928448636</v>
      </c>
      <c r="Z41" s="5">
        <f t="shared" si="19"/>
        <v>0</v>
      </c>
      <c r="AA41" s="34">
        <f t="shared" si="20"/>
        <v>0.14218039928448636</v>
      </c>
      <c r="AB41" s="34">
        <f t="shared" si="21"/>
        <v>0.17914730309845281</v>
      </c>
      <c r="AC41" s="39">
        <f t="shared" si="22"/>
        <v>0.21611420691241925</v>
      </c>
      <c r="AD41">
        <f t="shared" si="23"/>
        <v>1.500793103558467E-3</v>
      </c>
    </row>
    <row r="42" spans="1:30" x14ac:dyDescent="0.15">
      <c r="A42" s="36"/>
      <c r="B42">
        <f t="shared" si="0"/>
        <v>1900</v>
      </c>
      <c r="C42">
        <f t="shared" si="1"/>
        <v>0</v>
      </c>
      <c r="D42" s="26"/>
      <c r="E42" s="13"/>
      <c r="F42" s="13"/>
      <c r="G42" s="13"/>
      <c r="H42" s="11"/>
      <c r="I42" s="28">
        <f t="shared" si="24"/>
        <v>0</v>
      </c>
      <c r="J42" s="3">
        <f t="shared" si="3"/>
        <v>4.8710000000000004</v>
      </c>
      <c r="K42" s="28">
        <f t="shared" si="25"/>
        <v>-0.4038963498375906</v>
      </c>
      <c r="L42" s="29">
        <f t="shared" si="26"/>
        <v>1.03505</v>
      </c>
      <c r="M42" s="28">
        <f t="shared" si="27"/>
        <v>1.2479695879564598</v>
      </c>
      <c r="N42" s="3">
        <f t="shared" si="7"/>
        <v>9.5337630859928186</v>
      </c>
      <c r="O42" s="30">
        <f t="shared" si="28"/>
        <v>15.870845295094538</v>
      </c>
      <c r="P42" s="30">
        <f t="shared" si="9"/>
        <v>1.3648926953781302</v>
      </c>
      <c r="Q42" s="30">
        <f t="shared" si="29"/>
        <v>6.1078000000000001</v>
      </c>
      <c r="R42" s="30">
        <f t="shared" si="30"/>
        <v>0</v>
      </c>
      <c r="S42" s="5">
        <f t="shared" si="12"/>
        <v>0.44345616943002947</v>
      </c>
      <c r="T42" s="30">
        <f t="shared" si="31"/>
        <v>-0.92743439112479875</v>
      </c>
      <c r="U42" s="30">
        <f t="shared" si="32"/>
        <v>1.2829991336554423</v>
      </c>
      <c r="V42" s="31">
        <f t="shared" si="33"/>
        <v>0.35556474253064352</v>
      </c>
      <c r="W42" s="5">
        <f t="shared" si="16"/>
        <v>2.5008000000000004</v>
      </c>
      <c r="X42" s="3">
        <f t="shared" si="34"/>
        <v>0</v>
      </c>
      <c r="Y42" s="5">
        <f t="shared" si="18"/>
        <v>0.14218039928448636</v>
      </c>
      <c r="Z42" s="5">
        <f t="shared" si="19"/>
        <v>0</v>
      </c>
      <c r="AA42" s="34">
        <f t="shared" si="20"/>
        <v>0.14218039928448636</v>
      </c>
      <c r="AB42" s="34">
        <f t="shared" si="21"/>
        <v>0.17914730309845281</v>
      </c>
      <c r="AC42" s="39">
        <f t="shared" si="22"/>
        <v>0.21611420691241925</v>
      </c>
      <c r="AD42">
        <f t="shared" si="23"/>
        <v>1.500793103558467E-3</v>
      </c>
    </row>
    <row r="43" spans="1:30" x14ac:dyDescent="0.15">
      <c r="A43" s="36"/>
      <c r="B43">
        <f t="shared" si="0"/>
        <v>1900</v>
      </c>
      <c r="C43">
        <f t="shared" si="1"/>
        <v>0</v>
      </c>
      <c r="D43" s="26"/>
      <c r="E43" s="13"/>
      <c r="F43" s="13"/>
      <c r="G43" s="13"/>
      <c r="H43" s="11"/>
      <c r="I43" s="28">
        <f t="shared" si="24"/>
        <v>0</v>
      </c>
      <c r="J43" s="3">
        <f t="shared" si="3"/>
        <v>4.8710000000000004</v>
      </c>
      <c r="K43" s="28">
        <f t="shared" si="25"/>
        <v>-0.4038963498375906</v>
      </c>
      <c r="L43" s="29">
        <f t="shared" si="26"/>
        <v>1.03505</v>
      </c>
      <c r="M43" s="28">
        <f t="shared" si="27"/>
        <v>1.2479695879564598</v>
      </c>
      <c r="N43" s="3">
        <f t="shared" si="7"/>
        <v>9.5337630859928186</v>
      </c>
      <c r="O43" s="30">
        <f t="shared" si="28"/>
        <v>15.870845295094538</v>
      </c>
      <c r="P43" s="30">
        <f t="shared" si="9"/>
        <v>1.3648926953781302</v>
      </c>
      <c r="Q43" s="30">
        <f t="shared" si="29"/>
        <v>6.1078000000000001</v>
      </c>
      <c r="R43" s="30">
        <f t="shared" si="30"/>
        <v>0</v>
      </c>
      <c r="S43" s="5">
        <f t="shared" si="12"/>
        <v>0.44345616943002947</v>
      </c>
      <c r="T43" s="30">
        <f t="shared" si="31"/>
        <v>-0.92743439112479875</v>
      </c>
      <c r="U43" s="30">
        <f t="shared" si="32"/>
        <v>1.2829991336554423</v>
      </c>
      <c r="V43" s="31">
        <f t="shared" si="33"/>
        <v>0.35556474253064352</v>
      </c>
      <c r="W43" s="5">
        <f t="shared" si="16"/>
        <v>2.5008000000000004</v>
      </c>
      <c r="X43" s="3">
        <f t="shared" si="34"/>
        <v>0</v>
      </c>
      <c r="Y43" s="5">
        <f t="shared" si="18"/>
        <v>0.14218039928448636</v>
      </c>
      <c r="Z43" s="5">
        <f t="shared" si="19"/>
        <v>0</v>
      </c>
      <c r="AA43" s="34">
        <f t="shared" si="20"/>
        <v>0.14218039928448636</v>
      </c>
      <c r="AB43" s="34">
        <f t="shared" si="21"/>
        <v>0.17914730309845281</v>
      </c>
      <c r="AC43" s="39">
        <f t="shared" si="22"/>
        <v>0.21611420691241925</v>
      </c>
      <c r="AD43">
        <f t="shared" si="23"/>
        <v>1.500793103558467E-3</v>
      </c>
    </row>
    <row r="44" spans="1:30" x14ac:dyDescent="0.15">
      <c r="A44" s="36"/>
      <c r="B44">
        <f t="shared" si="0"/>
        <v>1900</v>
      </c>
      <c r="C44">
        <f t="shared" si="1"/>
        <v>0</v>
      </c>
      <c r="D44" s="26"/>
      <c r="E44" s="13"/>
      <c r="F44" s="13"/>
      <c r="G44" s="13"/>
      <c r="H44" s="11"/>
      <c r="I44" s="28">
        <f t="shared" si="24"/>
        <v>0</v>
      </c>
      <c r="J44" s="3">
        <f t="shared" si="3"/>
        <v>4.8710000000000004</v>
      </c>
      <c r="K44" s="28">
        <f t="shared" si="25"/>
        <v>-0.4038963498375906</v>
      </c>
      <c r="L44" s="29">
        <f t="shared" si="26"/>
        <v>1.03505</v>
      </c>
      <c r="M44" s="28">
        <f t="shared" si="27"/>
        <v>1.2479695879564598</v>
      </c>
      <c r="N44" s="3">
        <f t="shared" si="7"/>
        <v>9.5337630859928186</v>
      </c>
      <c r="O44" s="30">
        <f t="shared" si="28"/>
        <v>15.870845295094538</v>
      </c>
      <c r="P44" s="30">
        <f t="shared" si="9"/>
        <v>1.3648926953781302</v>
      </c>
      <c r="Q44" s="30">
        <f t="shared" si="29"/>
        <v>6.1078000000000001</v>
      </c>
      <c r="R44" s="30">
        <f t="shared" si="30"/>
        <v>0</v>
      </c>
      <c r="S44" s="5">
        <f t="shared" si="12"/>
        <v>0.44345616943002947</v>
      </c>
      <c r="T44" s="30">
        <f t="shared" si="31"/>
        <v>-0.92743439112479875</v>
      </c>
      <c r="U44" s="30">
        <f t="shared" si="32"/>
        <v>1.2829991336554423</v>
      </c>
      <c r="V44" s="31">
        <f t="shared" si="33"/>
        <v>0.35556474253064352</v>
      </c>
      <c r="W44" s="5">
        <f t="shared" si="16"/>
        <v>2.5008000000000004</v>
      </c>
      <c r="X44" s="3">
        <f t="shared" si="34"/>
        <v>0</v>
      </c>
      <c r="Y44" s="5">
        <f t="shared" si="18"/>
        <v>0.14218039928448636</v>
      </c>
      <c r="Z44" s="5">
        <f t="shared" si="19"/>
        <v>0</v>
      </c>
      <c r="AA44" s="34">
        <f t="shared" si="20"/>
        <v>0.14218039928448636</v>
      </c>
      <c r="AB44" s="34">
        <f t="shared" si="21"/>
        <v>0.17914730309845281</v>
      </c>
      <c r="AC44" s="39">
        <f t="shared" si="22"/>
        <v>0.21611420691241925</v>
      </c>
      <c r="AD44">
        <f t="shared" si="23"/>
        <v>1.500793103558467E-3</v>
      </c>
    </row>
    <row r="45" spans="1:30" x14ac:dyDescent="0.15">
      <c r="A45" s="36"/>
      <c r="B45">
        <f t="shared" si="0"/>
        <v>1900</v>
      </c>
      <c r="C45">
        <f t="shared" si="1"/>
        <v>0</v>
      </c>
      <c r="D45" s="26"/>
      <c r="E45" s="13"/>
      <c r="F45" s="13"/>
      <c r="G45" s="13"/>
      <c r="H45" s="11"/>
      <c r="I45" s="28">
        <f t="shared" si="24"/>
        <v>0</v>
      </c>
      <c r="J45" s="3">
        <f t="shared" si="3"/>
        <v>4.8710000000000004</v>
      </c>
      <c r="K45" s="28">
        <f t="shared" si="25"/>
        <v>-0.4038963498375906</v>
      </c>
      <c r="L45" s="29">
        <f t="shared" si="26"/>
        <v>1.03505</v>
      </c>
      <c r="M45" s="28">
        <f t="shared" si="27"/>
        <v>1.2479695879564598</v>
      </c>
      <c r="N45" s="3">
        <f t="shared" si="7"/>
        <v>9.5337630859928186</v>
      </c>
      <c r="O45" s="30">
        <f t="shared" si="28"/>
        <v>15.870845295094538</v>
      </c>
      <c r="P45" s="30">
        <f t="shared" si="9"/>
        <v>1.3648926953781302</v>
      </c>
      <c r="Q45" s="30">
        <f t="shared" si="29"/>
        <v>6.1078000000000001</v>
      </c>
      <c r="R45" s="30">
        <f t="shared" si="30"/>
        <v>0</v>
      </c>
      <c r="S45" s="5">
        <f t="shared" si="12"/>
        <v>0.44345616943002947</v>
      </c>
      <c r="T45" s="30">
        <f t="shared" si="31"/>
        <v>-0.92743439112479875</v>
      </c>
      <c r="U45" s="30">
        <f t="shared" si="32"/>
        <v>1.2829991336554423</v>
      </c>
      <c r="V45" s="31">
        <f t="shared" si="33"/>
        <v>0.35556474253064352</v>
      </c>
      <c r="W45" s="5">
        <f t="shared" si="16"/>
        <v>2.5008000000000004</v>
      </c>
      <c r="X45" s="3">
        <f t="shared" si="34"/>
        <v>0</v>
      </c>
      <c r="Y45" s="5">
        <f t="shared" si="18"/>
        <v>0.14218039928448636</v>
      </c>
      <c r="Z45" s="5">
        <f t="shared" si="19"/>
        <v>0</v>
      </c>
      <c r="AA45" s="34">
        <f t="shared" si="20"/>
        <v>0.14218039928448636</v>
      </c>
      <c r="AB45" s="34">
        <f t="shared" si="21"/>
        <v>0.17914730309845281</v>
      </c>
      <c r="AC45" s="39">
        <f t="shared" si="22"/>
        <v>0.21611420691241925</v>
      </c>
      <c r="AD45">
        <f t="shared" si="23"/>
        <v>1.500793103558467E-3</v>
      </c>
    </row>
    <row r="46" spans="1:30" x14ac:dyDescent="0.15">
      <c r="A46" s="36"/>
      <c r="B46">
        <f t="shared" si="0"/>
        <v>1900</v>
      </c>
      <c r="C46">
        <f t="shared" si="1"/>
        <v>0</v>
      </c>
      <c r="D46" s="26"/>
      <c r="E46" s="13"/>
      <c r="F46" s="13"/>
      <c r="G46" s="13"/>
      <c r="H46" s="11"/>
      <c r="I46" s="28">
        <f t="shared" si="24"/>
        <v>0</v>
      </c>
      <c r="J46" s="3">
        <f t="shared" si="3"/>
        <v>4.8710000000000004</v>
      </c>
      <c r="K46" s="28">
        <f t="shared" si="25"/>
        <v>-0.4038963498375906</v>
      </c>
      <c r="L46" s="29">
        <f t="shared" si="26"/>
        <v>1.03505</v>
      </c>
      <c r="M46" s="28">
        <f t="shared" si="27"/>
        <v>1.2479695879564598</v>
      </c>
      <c r="N46" s="3">
        <f t="shared" si="7"/>
        <v>9.5337630859928186</v>
      </c>
      <c r="O46" s="30">
        <f t="shared" si="28"/>
        <v>15.870845295094538</v>
      </c>
      <c r="P46" s="30">
        <f t="shared" si="9"/>
        <v>1.3648926953781302</v>
      </c>
      <c r="Q46" s="30">
        <f t="shared" si="29"/>
        <v>6.1078000000000001</v>
      </c>
      <c r="R46" s="30">
        <f t="shared" si="30"/>
        <v>0</v>
      </c>
      <c r="S46" s="5">
        <f t="shared" si="12"/>
        <v>0.44345616943002947</v>
      </c>
      <c r="T46" s="30">
        <f t="shared" si="31"/>
        <v>-0.92743439112479875</v>
      </c>
      <c r="U46" s="30">
        <f t="shared" si="32"/>
        <v>1.2829991336554423</v>
      </c>
      <c r="V46" s="31">
        <f t="shared" si="33"/>
        <v>0.35556474253064352</v>
      </c>
      <c r="W46" s="5">
        <f t="shared" si="16"/>
        <v>2.5008000000000004</v>
      </c>
      <c r="X46" s="3">
        <f t="shared" si="34"/>
        <v>0</v>
      </c>
      <c r="Y46" s="5">
        <f t="shared" si="18"/>
        <v>0.14218039928448636</v>
      </c>
      <c r="Z46" s="5">
        <f t="shared" si="19"/>
        <v>0</v>
      </c>
      <c r="AA46" s="34">
        <f t="shared" si="20"/>
        <v>0.14218039928448636</v>
      </c>
      <c r="AB46" s="34">
        <f t="shared" si="21"/>
        <v>0.17914730309845281</v>
      </c>
      <c r="AC46" s="39">
        <f t="shared" si="22"/>
        <v>0.21611420691241925</v>
      </c>
      <c r="AD46">
        <f t="shared" si="23"/>
        <v>1.500793103558467E-3</v>
      </c>
    </row>
    <row r="47" spans="1:30" x14ac:dyDescent="0.15">
      <c r="A47" s="36"/>
      <c r="B47">
        <f t="shared" si="0"/>
        <v>1900</v>
      </c>
      <c r="C47">
        <f t="shared" si="1"/>
        <v>0</v>
      </c>
      <c r="D47" s="26"/>
      <c r="E47" s="13"/>
      <c r="F47" s="13"/>
      <c r="G47" s="13"/>
      <c r="H47" s="11"/>
      <c r="I47" s="28">
        <f t="shared" si="24"/>
        <v>0</v>
      </c>
      <c r="J47" s="3">
        <f t="shared" si="3"/>
        <v>4.8710000000000004</v>
      </c>
      <c r="K47" s="28">
        <f t="shared" si="25"/>
        <v>-0.4038963498375906</v>
      </c>
      <c r="L47" s="29">
        <f t="shared" si="26"/>
        <v>1.03505</v>
      </c>
      <c r="M47" s="28">
        <f t="shared" si="27"/>
        <v>1.2479695879564598</v>
      </c>
      <c r="N47" s="3">
        <f t="shared" si="7"/>
        <v>9.5337630859928186</v>
      </c>
      <c r="O47" s="30">
        <f t="shared" si="28"/>
        <v>15.870845295094538</v>
      </c>
      <c r="P47" s="30">
        <f t="shared" si="9"/>
        <v>1.3648926953781302</v>
      </c>
      <c r="Q47" s="30">
        <f t="shared" si="29"/>
        <v>6.1078000000000001</v>
      </c>
      <c r="R47" s="30">
        <f t="shared" si="30"/>
        <v>0</v>
      </c>
      <c r="S47" s="5">
        <f t="shared" si="12"/>
        <v>0.44345616943002947</v>
      </c>
      <c r="T47" s="30">
        <f t="shared" si="31"/>
        <v>-0.92743439112479875</v>
      </c>
      <c r="U47" s="30">
        <f t="shared" si="32"/>
        <v>1.2829991336554423</v>
      </c>
      <c r="V47" s="31">
        <f t="shared" si="33"/>
        <v>0.35556474253064352</v>
      </c>
      <c r="W47" s="5">
        <f t="shared" si="16"/>
        <v>2.5008000000000004</v>
      </c>
      <c r="X47" s="3">
        <f t="shared" si="34"/>
        <v>0</v>
      </c>
      <c r="Y47" s="5">
        <f t="shared" si="18"/>
        <v>0.14218039928448636</v>
      </c>
      <c r="Z47" s="5">
        <f t="shared" si="19"/>
        <v>0</v>
      </c>
      <c r="AA47" s="34">
        <f t="shared" si="20"/>
        <v>0.14218039928448636</v>
      </c>
      <c r="AB47" s="34">
        <f t="shared" si="21"/>
        <v>0.17914730309845281</v>
      </c>
      <c r="AC47" s="39">
        <f t="shared" si="22"/>
        <v>0.21611420691241925</v>
      </c>
      <c r="AD47">
        <f t="shared" si="23"/>
        <v>1.500793103558467E-3</v>
      </c>
    </row>
    <row r="48" spans="1:30" x14ac:dyDescent="0.15">
      <c r="A48" s="36"/>
      <c r="B48">
        <f t="shared" si="0"/>
        <v>1900</v>
      </c>
      <c r="C48">
        <f t="shared" si="1"/>
        <v>0</v>
      </c>
      <c r="D48" s="26"/>
      <c r="E48" s="13"/>
      <c r="F48" s="13"/>
      <c r="G48" s="13"/>
      <c r="H48" s="11"/>
      <c r="I48" s="28">
        <f t="shared" si="24"/>
        <v>0</v>
      </c>
      <c r="J48" s="3">
        <f t="shared" si="3"/>
        <v>4.8710000000000004</v>
      </c>
      <c r="K48" s="28">
        <f t="shared" si="25"/>
        <v>-0.4038963498375906</v>
      </c>
      <c r="L48" s="29">
        <f t="shared" si="26"/>
        <v>1.03505</v>
      </c>
      <c r="M48" s="28">
        <f t="shared" si="27"/>
        <v>1.2479695879564598</v>
      </c>
      <c r="N48" s="3">
        <f t="shared" si="7"/>
        <v>9.5337630859928186</v>
      </c>
      <c r="O48" s="30">
        <f t="shared" si="28"/>
        <v>15.870845295094538</v>
      </c>
      <c r="P48" s="30">
        <f t="shared" si="9"/>
        <v>1.3648926953781302</v>
      </c>
      <c r="Q48" s="30">
        <f t="shared" si="29"/>
        <v>6.1078000000000001</v>
      </c>
      <c r="R48" s="30">
        <f t="shared" si="30"/>
        <v>0</v>
      </c>
      <c r="S48" s="5">
        <f t="shared" si="12"/>
        <v>0.44345616943002947</v>
      </c>
      <c r="T48" s="30">
        <f t="shared" si="31"/>
        <v>-0.92743439112479875</v>
      </c>
      <c r="U48" s="30">
        <f t="shared" si="32"/>
        <v>1.2829991336554423</v>
      </c>
      <c r="V48" s="31">
        <f t="shared" si="33"/>
        <v>0.35556474253064352</v>
      </c>
      <c r="W48" s="5">
        <f t="shared" si="16"/>
        <v>2.5008000000000004</v>
      </c>
      <c r="X48" s="3">
        <f t="shared" si="34"/>
        <v>0</v>
      </c>
      <c r="Y48" s="5">
        <f t="shared" si="18"/>
        <v>0.14218039928448636</v>
      </c>
      <c r="Z48" s="5">
        <f t="shared" si="19"/>
        <v>0</v>
      </c>
      <c r="AA48" s="34">
        <f t="shared" si="20"/>
        <v>0.14218039928448636</v>
      </c>
      <c r="AB48" s="34">
        <f t="shared" si="21"/>
        <v>0.17914730309845281</v>
      </c>
      <c r="AC48" s="39">
        <f t="shared" si="22"/>
        <v>0.21611420691241925</v>
      </c>
      <c r="AD48">
        <f t="shared" si="23"/>
        <v>1.500793103558467E-3</v>
      </c>
    </row>
    <row r="49" spans="1:30" x14ac:dyDescent="0.15">
      <c r="A49" s="36"/>
      <c r="B49">
        <f t="shared" si="0"/>
        <v>1900</v>
      </c>
      <c r="C49">
        <f t="shared" si="1"/>
        <v>0</v>
      </c>
      <c r="D49" s="26"/>
      <c r="E49" s="13"/>
      <c r="F49" s="13"/>
      <c r="G49" s="13"/>
      <c r="H49" s="11"/>
      <c r="I49" s="28">
        <f t="shared" si="24"/>
        <v>0</v>
      </c>
      <c r="J49" s="3">
        <f t="shared" si="3"/>
        <v>4.8710000000000004</v>
      </c>
      <c r="K49" s="28">
        <f t="shared" si="25"/>
        <v>-0.4038963498375906</v>
      </c>
      <c r="L49" s="29">
        <f t="shared" si="26"/>
        <v>1.03505</v>
      </c>
      <c r="M49" s="28">
        <f t="shared" si="27"/>
        <v>1.2479695879564598</v>
      </c>
      <c r="N49" s="3">
        <f t="shared" si="7"/>
        <v>9.5337630859928186</v>
      </c>
      <c r="O49" s="30">
        <f t="shared" si="28"/>
        <v>15.870845295094538</v>
      </c>
      <c r="P49" s="30">
        <f t="shared" si="9"/>
        <v>1.3648926953781302</v>
      </c>
      <c r="Q49" s="30">
        <f t="shared" si="29"/>
        <v>6.1078000000000001</v>
      </c>
      <c r="R49" s="30">
        <f t="shared" si="30"/>
        <v>0</v>
      </c>
      <c r="S49" s="5">
        <f t="shared" si="12"/>
        <v>0.44345616943002947</v>
      </c>
      <c r="T49" s="30">
        <f t="shared" si="31"/>
        <v>-0.92743439112479875</v>
      </c>
      <c r="U49" s="30">
        <f t="shared" si="32"/>
        <v>1.2829991336554423</v>
      </c>
      <c r="V49" s="31">
        <f t="shared" si="33"/>
        <v>0.35556474253064352</v>
      </c>
      <c r="W49" s="5">
        <f t="shared" si="16"/>
        <v>2.5008000000000004</v>
      </c>
      <c r="X49" s="3">
        <f t="shared" si="34"/>
        <v>0</v>
      </c>
      <c r="Y49" s="5">
        <f t="shared" si="18"/>
        <v>0.14218039928448636</v>
      </c>
      <c r="Z49" s="5">
        <f t="shared" si="19"/>
        <v>0</v>
      </c>
      <c r="AA49" s="34">
        <f t="shared" si="20"/>
        <v>0.14218039928448636</v>
      </c>
      <c r="AB49" s="34">
        <f t="shared" si="21"/>
        <v>0.17914730309845281</v>
      </c>
      <c r="AC49" s="39">
        <f t="shared" si="22"/>
        <v>0.21611420691241925</v>
      </c>
      <c r="AD49">
        <f t="shared" si="23"/>
        <v>1.500793103558467E-3</v>
      </c>
    </row>
    <row r="50" spans="1:30" x14ac:dyDescent="0.15">
      <c r="A50" s="36"/>
      <c r="B50">
        <f t="shared" si="0"/>
        <v>1900</v>
      </c>
      <c r="C50">
        <f t="shared" si="1"/>
        <v>0</v>
      </c>
      <c r="D50" s="26"/>
      <c r="E50" s="13"/>
      <c r="F50" s="13"/>
      <c r="G50" s="13"/>
      <c r="H50" s="11"/>
      <c r="I50" s="28">
        <f t="shared" si="24"/>
        <v>0</v>
      </c>
      <c r="J50" s="3">
        <f t="shared" si="3"/>
        <v>4.8710000000000004</v>
      </c>
      <c r="K50" s="28">
        <f t="shared" si="25"/>
        <v>-0.4038963498375906</v>
      </c>
      <c r="L50" s="29">
        <f t="shared" si="26"/>
        <v>1.03505</v>
      </c>
      <c r="M50" s="28">
        <f t="shared" si="27"/>
        <v>1.2479695879564598</v>
      </c>
      <c r="N50" s="3">
        <f t="shared" si="7"/>
        <v>9.5337630859928186</v>
      </c>
      <c r="O50" s="30">
        <f t="shared" si="28"/>
        <v>15.870845295094538</v>
      </c>
      <c r="P50" s="30">
        <f t="shared" si="9"/>
        <v>1.3648926953781302</v>
      </c>
      <c r="Q50" s="30">
        <f t="shared" si="29"/>
        <v>6.1078000000000001</v>
      </c>
      <c r="R50" s="30">
        <f t="shared" si="30"/>
        <v>0</v>
      </c>
      <c r="S50" s="5">
        <f t="shared" si="12"/>
        <v>0.44345616943002947</v>
      </c>
      <c r="T50" s="30">
        <f t="shared" si="31"/>
        <v>-0.92743439112479875</v>
      </c>
      <c r="U50" s="30">
        <f t="shared" si="32"/>
        <v>1.2829991336554423</v>
      </c>
      <c r="V50" s="31">
        <f t="shared" si="33"/>
        <v>0.35556474253064352</v>
      </c>
      <c r="W50" s="5">
        <f t="shared" si="16"/>
        <v>2.5008000000000004</v>
      </c>
      <c r="X50" s="3">
        <f t="shared" si="34"/>
        <v>0</v>
      </c>
      <c r="Y50" s="5">
        <f t="shared" si="18"/>
        <v>0.14218039928448636</v>
      </c>
      <c r="Z50" s="5">
        <f t="shared" si="19"/>
        <v>0</v>
      </c>
      <c r="AA50" s="34">
        <f t="shared" si="20"/>
        <v>0.14218039928448636</v>
      </c>
      <c r="AB50" s="34">
        <f t="shared" si="21"/>
        <v>0.17914730309845281</v>
      </c>
      <c r="AC50" s="39">
        <f t="shared" si="22"/>
        <v>0.21611420691241925</v>
      </c>
      <c r="AD50">
        <f t="shared" si="23"/>
        <v>1.500793103558467E-3</v>
      </c>
    </row>
    <row r="51" spans="1:30" x14ac:dyDescent="0.15">
      <c r="A51" s="36"/>
      <c r="B51">
        <f t="shared" si="0"/>
        <v>1900</v>
      </c>
      <c r="C51">
        <f t="shared" si="1"/>
        <v>0</v>
      </c>
      <c r="D51" s="26"/>
      <c r="E51" s="13"/>
      <c r="F51" s="13"/>
      <c r="G51" s="13"/>
      <c r="H51" s="11"/>
      <c r="I51" s="28">
        <f t="shared" si="24"/>
        <v>0</v>
      </c>
      <c r="J51" s="3">
        <f t="shared" si="3"/>
        <v>4.8710000000000004</v>
      </c>
      <c r="K51" s="28">
        <f t="shared" si="25"/>
        <v>-0.4038963498375906</v>
      </c>
      <c r="L51" s="29">
        <f t="shared" si="26"/>
        <v>1.03505</v>
      </c>
      <c r="M51" s="28">
        <f t="shared" si="27"/>
        <v>1.2479695879564598</v>
      </c>
      <c r="N51" s="3">
        <f t="shared" si="7"/>
        <v>9.5337630859928186</v>
      </c>
      <c r="O51" s="30">
        <f t="shared" si="28"/>
        <v>15.870845295094538</v>
      </c>
      <c r="P51" s="30">
        <f t="shared" si="9"/>
        <v>1.3648926953781302</v>
      </c>
      <c r="Q51" s="30">
        <f t="shared" si="29"/>
        <v>6.1078000000000001</v>
      </c>
      <c r="R51" s="30">
        <f t="shared" si="30"/>
        <v>0</v>
      </c>
      <c r="S51" s="5">
        <f t="shared" si="12"/>
        <v>0.44345616943002947</v>
      </c>
      <c r="T51" s="30">
        <f t="shared" si="31"/>
        <v>-0.92743439112479875</v>
      </c>
      <c r="U51" s="30">
        <f t="shared" si="32"/>
        <v>1.2829991336554423</v>
      </c>
      <c r="V51" s="31">
        <f t="shared" si="33"/>
        <v>0.35556474253064352</v>
      </c>
      <c r="W51" s="5">
        <f t="shared" si="16"/>
        <v>2.5008000000000004</v>
      </c>
      <c r="X51" s="3">
        <f t="shared" si="34"/>
        <v>0</v>
      </c>
      <c r="Y51" s="5">
        <f t="shared" si="18"/>
        <v>0.14218039928448636</v>
      </c>
      <c r="Z51" s="5">
        <f t="shared" si="19"/>
        <v>0</v>
      </c>
      <c r="AA51" s="34">
        <f t="shared" si="20"/>
        <v>0.14218039928448636</v>
      </c>
      <c r="AB51" s="34">
        <f t="shared" si="21"/>
        <v>0.17914730309845281</v>
      </c>
      <c r="AC51" s="39">
        <f t="shared" si="22"/>
        <v>0.21611420691241925</v>
      </c>
      <c r="AD51">
        <f t="shared" si="23"/>
        <v>1.500793103558467E-3</v>
      </c>
    </row>
    <row r="52" spans="1:30" x14ac:dyDescent="0.15">
      <c r="A52" s="36"/>
      <c r="B52">
        <f t="shared" si="0"/>
        <v>1900</v>
      </c>
      <c r="C52">
        <f t="shared" si="1"/>
        <v>0</v>
      </c>
      <c r="D52" s="26"/>
      <c r="E52" s="13"/>
      <c r="F52" s="13"/>
      <c r="G52" s="13"/>
      <c r="H52" s="11"/>
      <c r="I52" s="28">
        <f t="shared" si="24"/>
        <v>0</v>
      </c>
      <c r="J52" s="3">
        <f t="shared" si="3"/>
        <v>4.8710000000000004</v>
      </c>
      <c r="K52" s="28">
        <f t="shared" si="25"/>
        <v>-0.4038963498375906</v>
      </c>
      <c r="L52" s="29">
        <f t="shared" si="26"/>
        <v>1.03505</v>
      </c>
      <c r="M52" s="28">
        <f t="shared" si="27"/>
        <v>1.2479695879564598</v>
      </c>
      <c r="N52" s="3">
        <f t="shared" si="7"/>
        <v>9.5337630859928186</v>
      </c>
      <c r="O52" s="30">
        <f t="shared" si="28"/>
        <v>15.870845295094538</v>
      </c>
      <c r="P52" s="30">
        <f t="shared" si="9"/>
        <v>1.3648926953781302</v>
      </c>
      <c r="Q52" s="30">
        <f t="shared" si="29"/>
        <v>6.1078000000000001</v>
      </c>
      <c r="R52" s="30">
        <f t="shared" si="30"/>
        <v>0</v>
      </c>
      <c r="S52" s="5">
        <f t="shared" si="12"/>
        <v>0.44345616943002947</v>
      </c>
      <c r="T52" s="30">
        <f t="shared" si="31"/>
        <v>-0.92743439112479875</v>
      </c>
      <c r="U52" s="30">
        <f t="shared" si="32"/>
        <v>1.2829991336554423</v>
      </c>
      <c r="V52" s="31">
        <f t="shared" si="33"/>
        <v>0.35556474253064352</v>
      </c>
      <c r="W52" s="5">
        <f t="shared" si="16"/>
        <v>2.5008000000000004</v>
      </c>
      <c r="X52" s="3">
        <f t="shared" si="34"/>
        <v>0</v>
      </c>
      <c r="Y52" s="5">
        <f t="shared" si="18"/>
        <v>0.14218039928448636</v>
      </c>
      <c r="Z52" s="5">
        <f t="shared" si="19"/>
        <v>0</v>
      </c>
      <c r="AA52" s="34">
        <f t="shared" si="20"/>
        <v>0.14218039928448636</v>
      </c>
      <c r="AB52" s="34">
        <f t="shared" si="21"/>
        <v>0.17914730309845281</v>
      </c>
      <c r="AC52" s="39">
        <f t="shared" si="22"/>
        <v>0.21611420691241925</v>
      </c>
      <c r="AD52">
        <f t="shared" si="23"/>
        <v>1.500793103558467E-3</v>
      </c>
    </row>
    <row r="53" spans="1:30" x14ac:dyDescent="0.15">
      <c r="A53" s="36"/>
      <c r="B53">
        <f t="shared" si="0"/>
        <v>1900</v>
      </c>
      <c r="C53">
        <f t="shared" si="1"/>
        <v>0</v>
      </c>
      <c r="D53" s="26"/>
      <c r="E53" s="13"/>
      <c r="F53" s="13"/>
      <c r="G53" s="13"/>
      <c r="H53" s="11"/>
      <c r="I53" s="28">
        <f t="shared" si="24"/>
        <v>0</v>
      </c>
      <c r="J53" s="3">
        <f t="shared" si="3"/>
        <v>4.8710000000000004</v>
      </c>
      <c r="K53" s="28">
        <f t="shared" si="25"/>
        <v>-0.4038963498375906</v>
      </c>
      <c r="L53" s="29">
        <f t="shared" si="26"/>
        <v>1.03505</v>
      </c>
      <c r="M53" s="28">
        <f t="shared" si="27"/>
        <v>1.2479695879564598</v>
      </c>
      <c r="N53" s="3">
        <f t="shared" si="7"/>
        <v>9.5337630859928186</v>
      </c>
      <c r="O53" s="30">
        <f t="shared" si="28"/>
        <v>15.870845295094538</v>
      </c>
      <c r="P53" s="30">
        <f t="shared" si="9"/>
        <v>1.3648926953781302</v>
      </c>
      <c r="Q53" s="30">
        <f t="shared" si="29"/>
        <v>6.1078000000000001</v>
      </c>
      <c r="R53" s="30">
        <f t="shared" si="30"/>
        <v>0</v>
      </c>
      <c r="S53" s="5">
        <f t="shared" si="12"/>
        <v>0.44345616943002947</v>
      </c>
      <c r="T53" s="30">
        <f t="shared" si="31"/>
        <v>-0.92743439112479875</v>
      </c>
      <c r="U53" s="30">
        <f t="shared" si="32"/>
        <v>1.2829991336554423</v>
      </c>
      <c r="V53" s="31">
        <f t="shared" si="33"/>
        <v>0.35556474253064352</v>
      </c>
      <c r="W53" s="5">
        <f t="shared" si="16"/>
        <v>2.5008000000000004</v>
      </c>
      <c r="X53" s="3">
        <f t="shared" si="34"/>
        <v>0</v>
      </c>
      <c r="Y53" s="5">
        <f t="shared" si="18"/>
        <v>0.14218039928448636</v>
      </c>
      <c r="Z53" s="5">
        <f t="shared" si="19"/>
        <v>0</v>
      </c>
      <c r="AA53" s="34">
        <f t="shared" si="20"/>
        <v>0.14218039928448636</v>
      </c>
      <c r="AB53" s="34">
        <f t="shared" si="21"/>
        <v>0.17914730309845281</v>
      </c>
      <c r="AC53" s="39">
        <f t="shared" si="22"/>
        <v>0.21611420691241925</v>
      </c>
      <c r="AD53">
        <f t="shared" si="23"/>
        <v>1.500793103558467E-3</v>
      </c>
    </row>
    <row r="54" spans="1:30" x14ac:dyDescent="0.15">
      <c r="A54" s="36"/>
      <c r="B54">
        <f t="shared" si="0"/>
        <v>1900</v>
      </c>
      <c r="C54">
        <f t="shared" si="1"/>
        <v>0</v>
      </c>
      <c r="D54" s="26"/>
      <c r="E54" s="13"/>
      <c r="F54" s="13"/>
      <c r="G54" s="13"/>
      <c r="H54" s="11"/>
      <c r="I54" s="28">
        <f t="shared" si="24"/>
        <v>0</v>
      </c>
      <c r="J54" s="3">
        <f t="shared" si="3"/>
        <v>4.8710000000000004</v>
      </c>
      <c r="K54" s="28">
        <f t="shared" si="25"/>
        <v>-0.4038963498375906</v>
      </c>
      <c r="L54" s="29">
        <f t="shared" si="26"/>
        <v>1.03505</v>
      </c>
      <c r="M54" s="28">
        <f t="shared" si="27"/>
        <v>1.2479695879564598</v>
      </c>
      <c r="N54" s="3">
        <f t="shared" si="7"/>
        <v>9.5337630859928186</v>
      </c>
      <c r="O54" s="30">
        <f t="shared" si="28"/>
        <v>15.870845295094538</v>
      </c>
      <c r="P54" s="30">
        <f t="shared" si="9"/>
        <v>1.3648926953781302</v>
      </c>
      <c r="Q54" s="30">
        <f t="shared" si="29"/>
        <v>6.1078000000000001</v>
      </c>
      <c r="R54" s="30">
        <f t="shared" si="30"/>
        <v>0</v>
      </c>
      <c r="S54" s="5">
        <f t="shared" si="12"/>
        <v>0.44345616943002947</v>
      </c>
      <c r="T54" s="30">
        <f t="shared" si="31"/>
        <v>-0.92743439112479875</v>
      </c>
      <c r="U54" s="30">
        <f t="shared" si="32"/>
        <v>1.2829991336554423</v>
      </c>
      <c r="V54" s="31">
        <f t="shared" si="33"/>
        <v>0.35556474253064352</v>
      </c>
      <c r="W54" s="5">
        <f t="shared" si="16"/>
        <v>2.5008000000000004</v>
      </c>
      <c r="X54" s="3">
        <f t="shared" si="34"/>
        <v>0</v>
      </c>
      <c r="Y54" s="5">
        <f t="shared" si="18"/>
        <v>0.14218039928448636</v>
      </c>
      <c r="Z54" s="5">
        <f t="shared" si="19"/>
        <v>0</v>
      </c>
      <c r="AA54" s="34">
        <f t="shared" si="20"/>
        <v>0.14218039928448636</v>
      </c>
      <c r="AB54" s="34">
        <f t="shared" si="21"/>
        <v>0.17914730309845281</v>
      </c>
      <c r="AC54" s="39">
        <f t="shared" si="22"/>
        <v>0.21611420691241925</v>
      </c>
      <c r="AD54">
        <f t="shared" si="23"/>
        <v>1.500793103558467E-3</v>
      </c>
    </row>
    <row r="55" spans="1:30" x14ac:dyDescent="0.15">
      <c r="A55" s="36"/>
      <c r="B55">
        <f t="shared" si="0"/>
        <v>1900</v>
      </c>
      <c r="C55">
        <f t="shared" si="1"/>
        <v>0</v>
      </c>
      <c r="D55" s="26"/>
      <c r="E55" s="13"/>
      <c r="F55" s="13"/>
      <c r="G55" s="13"/>
      <c r="H55" s="11"/>
      <c r="I55" s="28">
        <f t="shared" si="24"/>
        <v>0</v>
      </c>
      <c r="J55" s="3">
        <f t="shared" si="3"/>
        <v>4.8710000000000004</v>
      </c>
      <c r="K55" s="28">
        <f t="shared" si="25"/>
        <v>-0.4038963498375906</v>
      </c>
      <c r="L55" s="29">
        <f t="shared" si="26"/>
        <v>1.03505</v>
      </c>
      <c r="M55" s="28">
        <f t="shared" si="27"/>
        <v>1.2479695879564598</v>
      </c>
      <c r="N55" s="3">
        <f t="shared" si="7"/>
        <v>9.5337630859928186</v>
      </c>
      <c r="O55" s="30">
        <f t="shared" si="28"/>
        <v>15.870845295094538</v>
      </c>
      <c r="P55" s="30">
        <f t="shared" si="9"/>
        <v>1.3648926953781302</v>
      </c>
      <c r="Q55" s="30">
        <f t="shared" si="29"/>
        <v>6.1078000000000001</v>
      </c>
      <c r="R55" s="30">
        <f t="shared" si="30"/>
        <v>0</v>
      </c>
      <c r="S55" s="5">
        <f t="shared" si="12"/>
        <v>0.44345616943002947</v>
      </c>
      <c r="T55" s="30">
        <f t="shared" si="31"/>
        <v>-0.92743439112479875</v>
      </c>
      <c r="U55" s="30">
        <f t="shared" si="32"/>
        <v>1.2829991336554423</v>
      </c>
      <c r="V55" s="31">
        <f t="shared" si="33"/>
        <v>0.35556474253064352</v>
      </c>
      <c r="W55" s="5">
        <f t="shared" si="16"/>
        <v>2.5008000000000004</v>
      </c>
      <c r="X55" s="3">
        <f t="shared" si="34"/>
        <v>0</v>
      </c>
      <c r="Y55" s="5">
        <f t="shared" si="18"/>
        <v>0.14218039928448636</v>
      </c>
      <c r="Z55" s="5">
        <f t="shared" si="19"/>
        <v>0</v>
      </c>
      <c r="AA55" s="34">
        <f t="shared" si="20"/>
        <v>0.14218039928448636</v>
      </c>
      <c r="AB55" s="34">
        <f t="shared" si="21"/>
        <v>0.17914730309845281</v>
      </c>
      <c r="AC55" s="39">
        <f t="shared" si="22"/>
        <v>0.21611420691241925</v>
      </c>
      <c r="AD55">
        <f t="shared" si="23"/>
        <v>1.500793103558467E-3</v>
      </c>
    </row>
    <row r="56" spans="1:30" x14ac:dyDescent="0.15">
      <c r="A56" s="36"/>
      <c r="B56">
        <f t="shared" si="0"/>
        <v>1900</v>
      </c>
      <c r="C56">
        <f t="shared" si="1"/>
        <v>0</v>
      </c>
      <c r="D56" s="26"/>
      <c r="E56" s="13"/>
      <c r="F56" s="13"/>
      <c r="G56" s="13"/>
      <c r="H56" s="11"/>
      <c r="I56" s="28">
        <f t="shared" si="24"/>
        <v>0</v>
      </c>
      <c r="J56" s="3">
        <f t="shared" si="3"/>
        <v>4.8710000000000004</v>
      </c>
      <c r="K56" s="28">
        <f t="shared" si="25"/>
        <v>-0.4038963498375906</v>
      </c>
      <c r="L56" s="29">
        <f t="shared" si="26"/>
        <v>1.03505</v>
      </c>
      <c r="M56" s="28">
        <f t="shared" si="27"/>
        <v>1.2479695879564598</v>
      </c>
      <c r="N56" s="3">
        <f t="shared" si="7"/>
        <v>9.5337630859928186</v>
      </c>
      <c r="O56" s="30">
        <f t="shared" si="28"/>
        <v>15.870845295094538</v>
      </c>
      <c r="P56" s="30">
        <f t="shared" si="9"/>
        <v>1.3648926953781302</v>
      </c>
      <c r="Q56" s="30">
        <f t="shared" si="29"/>
        <v>6.1078000000000001</v>
      </c>
      <c r="R56" s="30">
        <f t="shared" si="30"/>
        <v>0</v>
      </c>
      <c r="S56" s="5">
        <f t="shared" si="12"/>
        <v>0.44345616943002947</v>
      </c>
      <c r="T56" s="30">
        <f t="shared" si="31"/>
        <v>-0.92743439112479875</v>
      </c>
      <c r="U56" s="30">
        <f t="shared" si="32"/>
        <v>1.2829991336554423</v>
      </c>
      <c r="V56" s="31">
        <f t="shared" si="33"/>
        <v>0.35556474253064352</v>
      </c>
      <c r="W56" s="5">
        <f t="shared" si="16"/>
        <v>2.5008000000000004</v>
      </c>
      <c r="X56" s="3">
        <f t="shared" si="34"/>
        <v>0</v>
      </c>
      <c r="Y56" s="5">
        <f t="shared" si="18"/>
        <v>0.14218039928448636</v>
      </c>
      <c r="Z56" s="5">
        <f t="shared" si="19"/>
        <v>0</v>
      </c>
      <c r="AA56" s="34">
        <f t="shared" si="20"/>
        <v>0.14218039928448636</v>
      </c>
      <c r="AB56" s="34">
        <f t="shared" si="21"/>
        <v>0.17914730309845281</v>
      </c>
      <c r="AC56" s="39">
        <f t="shared" si="22"/>
        <v>0.21611420691241925</v>
      </c>
      <c r="AD56">
        <f t="shared" si="23"/>
        <v>1.500793103558467E-3</v>
      </c>
    </row>
    <row r="57" spans="1:30" x14ac:dyDescent="0.15">
      <c r="A57" s="36"/>
      <c r="B57">
        <f t="shared" si="0"/>
        <v>1900</v>
      </c>
      <c r="C57">
        <f t="shared" si="1"/>
        <v>0</v>
      </c>
      <c r="D57" s="26"/>
      <c r="E57" s="13"/>
      <c r="F57" s="13"/>
      <c r="G57" s="13"/>
      <c r="H57" s="11"/>
      <c r="I57" s="28">
        <f t="shared" si="24"/>
        <v>0</v>
      </c>
      <c r="J57" s="3">
        <f t="shared" si="3"/>
        <v>4.8710000000000004</v>
      </c>
      <c r="K57" s="28">
        <f t="shared" si="25"/>
        <v>-0.4038963498375906</v>
      </c>
      <c r="L57" s="29">
        <f t="shared" si="26"/>
        <v>1.03505</v>
      </c>
      <c r="M57" s="28">
        <f t="shared" si="27"/>
        <v>1.2479695879564598</v>
      </c>
      <c r="N57" s="3">
        <f t="shared" si="7"/>
        <v>9.5337630859928186</v>
      </c>
      <c r="O57" s="30">
        <f t="shared" si="28"/>
        <v>15.870845295094538</v>
      </c>
      <c r="P57" s="30">
        <f t="shared" si="9"/>
        <v>1.3648926953781302</v>
      </c>
      <c r="Q57" s="30">
        <f t="shared" si="29"/>
        <v>6.1078000000000001</v>
      </c>
      <c r="R57" s="30">
        <f t="shared" si="30"/>
        <v>0</v>
      </c>
      <c r="S57" s="5">
        <f t="shared" si="12"/>
        <v>0.44345616943002947</v>
      </c>
      <c r="T57" s="30">
        <f t="shared" si="31"/>
        <v>-0.92743439112479875</v>
      </c>
      <c r="U57" s="30">
        <f t="shared" si="32"/>
        <v>1.2829991336554423</v>
      </c>
      <c r="V57" s="31">
        <f t="shared" si="33"/>
        <v>0.35556474253064352</v>
      </c>
      <c r="W57" s="5">
        <f t="shared" si="16"/>
        <v>2.5008000000000004</v>
      </c>
      <c r="X57" s="3">
        <f t="shared" si="34"/>
        <v>0</v>
      </c>
      <c r="Y57" s="5">
        <f t="shared" si="18"/>
        <v>0.14218039928448636</v>
      </c>
      <c r="Z57" s="5">
        <f t="shared" si="19"/>
        <v>0</v>
      </c>
      <c r="AA57" s="34">
        <f t="shared" si="20"/>
        <v>0.14218039928448636</v>
      </c>
      <c r="AB57" s="34">
        <f t="shared" si="21"/>
        <v>0.17914730309845281</v>
      </c>
      <c r="AC57" s="39">
        <f t="shared" si="22"/>
        <v>0.21611420691241925</v>
      </c>
      <c r="AD57">
        <f t="shared" si="23"/>
        <v>1.500793103558467E-3</v>
      </c>
    </row>
    <row r="58" spans="1:30" x14ac:dyDescent="0.15">
      <c r="A58" s="36"/>
      <c r="B58">
        <f t="shared" si="0"/>
        <v>1900</v>
      </c>
      <c r="C58">
        <f t="shared" si="1"/>
        <v>0</v>
      </c>
      <c r="D58" s="26"/>
      <c r="E58" s="13"/>
      <c r="F58" s="13"/>
      <c r="G58" s="13"/>
      <c r="H58" s="11"/>
      <c r="I58" s="28">
        <f t="shared" si="24"/>
        <v>0</v>
      </c>
      <c r="J58" s="3">
        <f t="shared" si="3"/>
        <v>4.8710000000000004</v>
      </c>
      <c r="K58" s="28">
        <f t="shared" si="25"/>
        <v>-0.4038963498375906</v>
      </c>
      <c r="L58" s="29">
        <f t="shared" si="26"/>
        <v>1.03505</v>
      </c>
      <c r="M58" s="28">
        <f t="shared" si="27"/>
        <v>1.2479695879564598</v>
      </c>
      <c r="N58" s="3">
        <f t="shared" si="7"/>
        <v>9.5337630859928186</v>
      </c>
      <c r="O58" s="30">
        <f t="shared" si="28"/>
        <v>15.870845295094538</v>
      </c>
      <c r="P58" s="30">
        <f t="shared" si="9"/>
        <v>1.3648926953781302</v>
      </c>
      <c r="Q58" s="30">
        <f t="shared" si="29"/>
        <v>6.1078000000000001</v>
      </c>
      <c r="R58" s="30">
        <f t="shared" si="30"/>
        <v>0</v>
      </c>
      <c r="S58" s="5">
        <f t="shared" si="12"/>
        <v>0.44345616943002947</v>
      </c>
      <c r="T58" s="30">
        <f t="shared" si="31"/>
        <v>-0.92743439112479875</v>
      </c>
      <c r="U58" s="30">
        <f t="shared" si="32"/>
        <v>1.2829991336554423</v>
      </c>
      <c r="V58" s="31">
        <f t="shared" si="33"/>
        <v>0.35556474253064352</v>
      </c>
      <c r="W58" s="5">
        <f t="shared" si="16"/>
        <v>2.5008000000000004</v>
      </c>
      <c r="X58" s="3">
        <f t="shared" si="34"/>
        <v>0</v>
      </c>
      <c r="Y58" s="5">
        <f t="shared" si="18"/>
        <v>0.14218039928448636</v>
      </c>
      <c r="Z58" s="5">
        <f t="shared" si="19"/>
        <v>0</v>
      </c>
      <c r="AA58" s="34">
        <f t="shared" si="20"/>
        <v>0.14218039928448636</v>
      </c>
      <c r="AB58" s="34">
        <f t="shared" si="21"/>
        <v>0.17914730309845281</v>
      </c>
      <c r="AC58" s="39">
        <f t="shared" si="22"/>
        <v>0.21611420691241925</v>
      </c>
      <c r="AD58">
        <f t="shared" si="23"/>
        <v>1.500793103558467E-3</v>
      </c>
    </row>
    <row r="59" spans="1:30" x14ac:dyDescent="0.15">
      <c r="A59" s="36"/>
      <c r="B59">
        <f t="shared" si="0"/>
        <v>1900</v>
      </c>
      <c r="C59">
        <f t="shared" si="1"/>
        <v>0</v>
      </c>
      <c r="D59" s="26"/>
      <c r="E59" s="13"/>
      <c r="F59" s="13"/>
      <c r="G59" s="13"/>
      <c r="H59" s="11"/>
      <c r="I59" s="28">
        <f t="shared" si="24"/>
        <v>0</v>
      </c>
      <c r="J59" s="3">
        <f t="shared" si="3"/>
        <v>4.8710000000000004</v>
      </c>
      <c r="K59" s="28">
        <f t="shared" si="25"/>
        <v>-0.4038963498375906</v>
      </c>
      <c r="L59" s="29">
        <f t="shared" si="26"/>
        <v>1.03505</v>
      </c>
      <c r="M59" s="28">
        <f t="shared" si="27"/>
        <v>1.2479695879564598</v>
      </c>
      <c r="N59" s="3">
        <f t="shared" si="7"/>
        <v>9.5337630859928186</v>
      </c>
      <c r="O59" s="30">
        <f t="shared" si="28"/>
        <v>15.870845295094538</v>
      </c>
      <c r="P59" s="30">
        <f t="shared" si="9"/>
        <v>1.3648926953781302</v>
      </c>
      <c r="Q59" s="30">
        <f t="shared" si="29"/>
        <v>6.1078000000000001</v>
      </c>
      <c r="R59" s="30">
        <f t="shared" si="30"/>
        <v>0</v>
      </c>
      <c r="S59" s="5">
        <f t="shared" si="12"/>
        <v>0.44345616943002947</v>
      </c>
      <c r="T59" s="30">
        <f t="shared" si="31"/>
        <v>-0.92743439112479875</v>
      </c>
      <c r="U59" s="30">
        <f t="shared" si="32"/>
        <v>1.2829991336554423</v>
      </c>
      <c r="V59" s="31">
        <f t="shared" si="33"/>
        <v>0.35556474253064352</v>
      </c>
      <c r="W59" s="5">
        <f t="shared" si="16"/>
        <v>2.5008000000000004</v>
      </c>
      <c r="X59" s="3">
        <f t="shared" si="34"/>
        <v>0</v>
      </c>
      <c r="Y59" s="5">
        <f t="shared" si="18"/>
        <v>0.14218039928448636</v>
      </c>
      <c r="Z59" s="5">
        <f t="shared" si="19"/>
        <v>0</v>
      </c>
      <c r="AA59" s="34">
        <f t="shared" si="20"/>
        <v>0.14218039928448636</v>
      </c>
      <c r="AB59" s="34">
        <f t="shared" si="21"/>
        <v>0.17914730309845281</v>
      </c>
      <c r="AC59" s="39">
        <f t="shared" si="22"/>
        <v>0.21611420691241925</v>
      </c>
      <c r="AD59">
        <f t="shared" si="23"/>
        <v>1.500793103558467E-3</v>
      </c>
    </row>
    <row r="60" spans="1:30" x14ac:dyDescent="0.15">
      <c r="A60" s="36"/>
      <c r="B60">
        <f t="shared" si="0"/>
        <v>1900</v>
      </c>
      <c r="C60">
        <f t="shared" si="1"/>
        <v>0</v>
      </c>
      <c r="D60" s="26"/>
      <c r="E60" s="13"/>
      <c r="F60" s="13"/>
      <c r="G60" s="13"/>
      <c r="H60" s="11"/>
      <c r="I60" s="28">
        <f t="shared" si="24"/>
        <v>0</v>
      </c>
      <c r="J60" s="3">
        <f t="shared" si="3"/>
        <v>4.8710000000000004</v>
      </c>
      <c r="K60" s="28">
        <f t="shared" si="25"/>
        <v>-0.4038963498375906</v>
      </c>
      <c r="L60" s="29">
        <f t="shared" si="26"/>
        <v>1.03505</v>
      </c>
      <c r="M60" s="28">
        <f t="shared" si="27"/>
        <v>1.2479695879564598</v>
      </c>
      <c r="N60" s="3">
        <f t="shared" si="7"/>
        <v>9.5337630859928186</v>
      </c>
      <c r="O60" s="30">
        <f t="shared" si="28"/>
        <v>15.870845295094538</v>
      </c>
      <c r="P60" s="30">
        <f t="shared" si="9"/>
        <v>1.3648926953781302</v>
      </c>
      <c r="Q60" s="30">
        <f t="shared" si="29"/>
        <v>6.1078000000000001</v>
      </c>
      <c r="R60" s="30">
        <f t="shared" si="30"/>
        <v>0</v>
      </c>
      <c r="S60" s="5">
        <f t="shared" si="12"/>
        <v>0.44345616943002947</v>
      </c>
      <c r="T60" s="30">
        <f t="shared" si="31"/>
        <v>-0.92743439112479875</v>
      </c>
      <c r="U60" s="30">
        <f t="shared" si="32"/>
        <v>1.2829991336554423</v>
      </c>
      <c r="V60" s="31">
        <f t="shared" si="33"/>
        <v>0.35556474253064352</v>
      </c>
      <c r="W60" s="5">
        <f t="shared" si="16"/>
        <v>2.5008000000000004</v>
      </c>
      <c r="X60" s="3">
        <f t="shared" si="34"/>
        <v>0</v>
      </c>
      <c r="Y60" s="5">
        <f t="shared" si="18"/>
        <v>0.14218039928448636</v>
      </c>
      <c r="Z60" s="5">
        <f t="shared" si="19"/>
        <v>0</v>
      </c>
      <c r="AA60" s="34">
        <f t="shared" si="20"/>
        <v>0.14218039928448636</v>
      </c>
      <c r="AB60" s="34">
        <f t="shared" si="21"/>
        <v>0.17914730309845281</v>
      </c>
      <c r="AC60" s="39">
        <f t="shared" si="22"/>
        <v>0.21611420691241925</v>
      </c>
      <c r="AD60">
        <f t="shared" si="23"/>
        <v>1.500793103558467E-3</v>
      </c>
    </row>
    <row r="61" spans="1:30" x14ac:dyDescent="0.15">
      <c r="A61" s="36"/>
      <c r="B61">
        <f t="shared" si="0"/>
        <v>1900</v>
      </c>
      <c r="C61">
        <f t="shared" si="1"/>
        <v>0</v>
      </c>
      <c r="D61" s="26"/>
      <c r="E61" s="13"/>
      <c r="F61" s="13"/>
      <c r="G61" s="13"/>
      <c r="H61" s="11"/>
      <c r="I61" s="28">
        <f t="shared" si="24"/>
        <v>0</v>
      </c>
      <c r="J61" s="3">
        <f t="shared" si="3"/>
        <v>4.8710000000000004</v>
      </c>
      <c r="K61" s="28">
        <f t="shared" si="25"/>
        <v>-0.4038963498375906</v>
      </c>
      <c r="L61" s="29">
        <f t="shared" si="26"/>
        <v>1.03505</v>
      </c>
      <c r="M61" s="28">
        <f t="shared" si="27"/>
        <v>1.2479695879564598</v>
      </c>
      <c r="N61" s="3">
        <f t="shared" si="7"/>
        <v>9.5337630859928186</v>
      </c>
      <c r="O61" s="30">
        <f t="shared" si="28"/>
        <v>15.870845295094538</v>
      </c>
      <c r="P61" s="30">
        <f t="shared" si="9"/>
        <v>1.3648926953781302</v>
      </c>
      <c r="Q61" s="30">
        <f t="shared" si="29"/>
        <v>6.1078000000000001</v>
      </c>
      <c r="R61" s="30">
        <f t="shared" si="30"/>
        <v>0</v>
      </c>
      <c r="S61" s="5">
        <f t="shared" si="12"/>
        <v>0.44345616943002947</v>
      </c>
      <c r="T61" s="30">
        <f t="shared" si="31"/>
        <v>-0.92743439112479875</v>
      </c>
      <c r="U61" s="30">
        <f t="shared" si="32"/>
        <v>1.2829991336554423</v>
      </c>
      <c r="V61" s="31">
        <f t="shared" si="33"/>
        <v>0.35556474253064352</v>
      </c>
      <c r="W61" s="5">
        <f t="shared" si="16"/>
        <v>2.5008000000000004</v>
      </c>
      <c r="X61" s="3">
        <f t="shared" si="34"/>
        <v>0</v>
      </c>
      <c r="Y61" s="5">
        <f t="shared" si="18"/>
        <v>0.14218039928448636</v>
      </c>
      <c r="Z61" s="5">
        <f t="shared" si="19"/>
        <v>0</v>
      </c>
      <c r="AA61" s="34">
        <f t="shared" si="20"/>
        <v>0.14218039928448636</v>
      </c>
      <c r="AB61" s="34">
        <f t="shared" si="21"/>
        <v>0.17914730309845281</v>
      </c>
      <c r="AC61" s="39">
        <f t="shared" si="22"/>
        <v>0.21611420691241925</v>
      </c>
      <c r="AD61">
        <f t="shared" si="23"/>
        <v>1.500793103558467E-3</v>
      </c>
    </row>
    <row r="62" spans="1:30" x14ac:dyDescent="0.15">
      <c r="A62" s="36"/>
      <c r="B62">
        <f t="shared" si="0"/>
        <v>1900</v>
      </c>
      <c r="C62">
        <f t="shared" si="1"/>
        <v>0</v>
      </c>
      <c r="D62" s="26"/>
      <c r="E62" s="13"/>
      <c r="F62" s="13"/>
      <c r="G62" s="13"/>
      <c r="H62" s="11"/>
      <c r="I62" s="28">
        <f t="shared" si="24"/>
        <v>0</v>
      </c>
      <c r="J62" s="3">
        <f t="shared" si="3"/>
        <v>4.8710000000000004</v>
      </c>
      <c r="K62" s="28">
        <f t="shared" si="25"/>
        <v>-0.4038963498375906</v>
      </c>
      <c r="L62" s="29">
        <f t="shared" si="26"/>
        <v>1.03505</v>
      </c>
      <c r="M62" s="28">
        <f t="shared" si="27"/>
        <v>1.2479695879564598</v>
      </c>
      <c r="N62" s="3">
        <f t="shared" si="7"/>
        <v>9.5337630859928186</v>
      </c>
      <c r="O62" s="30">
        <f t="shared" si="28"/>
        <v>15.870845295094538</v>
      </c>
      <c r="P62" s="30">
        <f t="shared" si="9"/>
        <v>1.3648926953781302</v>
      </c>
      <c r="Q62" s="30">
        <f t="shared" si="29"/>
        <v>6.1078000000000001</v>
      </c>
      <c r="R62" s="30">
        <f t="shared" si="30"/>
        <v>0</v>
      </c>
      <c r="S62" s="5">
        <f t="shared" si="12"/>
        <v>0.44345616943002947</v>
      </c>
      <c r="T62" s="30">
        <f t="shared" si="31"/>
        <v>-0.92743439112479875</v>
      </c>
      <c r="U62" s="30">
        <f t="shared" si="32"/>
        <v>1.2829991336554423</v>
      </c>
      <c r="V62" s="31">
        <f t="shared" si="33"/>
        <v>0.35556474253064352</v>
      </c>
      <c r="W62" s="5">
        <f t="shared" si="16"/>
        <v>2.5008000000000004</v>
      </c>
      <c r="X62" s="3">
        <f t="shared" si="34"/>
        <v>0</v>
      </c>
      <c r="Y62" s="5">
        <f t="shared" si="18"/>
        <v>0.14218039928448636</v>
      </c>
      <c r="Z62" s="5">
        <f t="shared" si="19"/>
        <v>0</v>
      </c>
      <c r="AA62" s="34">
        <f t="shared" si="20"/>
        <v>0.14218039928448636</v>
      </c>
      <c r="AB62" s="34">
        <f t="shared" si="21"/>
        <v>0.17914730309845281</v>
      </c>
      <c r="AC62" s="39">
        <f t="shared" si="22"/>
        <v>0.21611420691241925</v>
      </c>
      <c r="AD62">
        <f t="shared" si="23"/>
        <v>1.500793103558467E-3</v>
      </c>
    </row>
    <row r="63" spans="1:30" x14ac:dyDescent="0.15">
      <c r="A63" s="36"/>
      <c r="B63">
        <f t="shared" si="0"/>
        <v>1900</v>
      </c>
      <c r="C63">
        <f t="shared" si="1"/>
        <v>0</v>
      </c>
      <c r="D63" s="26"/>
      <c r="E63" s="13"/>
      <c r="F63" s="13"/>
      <c r="G63" s="13"/>
      <c r="H63" s="11"/>
      <c r="I63" s="28">
        <f t="shared" si="24"/>
        <v>0</v>
      </c>
      <c r="J63" s="3">
        <f t="shared" si="3"/>
        <v>4.8710000000000004</v>
      </c>
      <c r="K63" s="28">
        <f t="shared" si="25"/>
        <v>-0.4038963498375906</v>
      </c>
      <c r="L63" s="29">
        <f t="shared" si="26"/>
        <v>1.03505</v>
      </c>
      <c r="M63" s="28">
        <f t="shared" si="27"/>
        <v>1.2479695879564598</v>
      </c>
      <c r="N63" s="3">
        <f t="shared" si="7"/>
        <v>9.5337630859928186</v>
      </c>
      <c r="O63" s="30">
        <f t="shared" si="28"/>
        <v>15.870845295094538</v>
      </c>
      <c r="P63" s="30">
        <f t="shared" si="9"/>
        <v>1.3648926953781302</v>
      </c>
      <c r="Q63" s="30">
        <f t="shared" si="29"/>
        <v>6.1078000000000001</v>
      </c>
      <c r="R63" s="30">
        <f t="shared" si="30"/>
        <v>0</v>
      </c>
      <c r="S63" s="5">
        <f t="shared" si="12"/>
        <v>0.44345616943002947</v>
      </c>
      <c r="T63" s="30">
        <f t="shared" si="31"/>
        <v>-0.92743439112479875</v>
      </c>
      <c r="U63" s="30">
        <f t="shared" si="32"/>
        <v>1.2829991336554423</v>
      </c>
      <c r="V63" s="31">
        <f t="shared" si="33"/>
        <v>0.35556474253064352</v>
      </c>
      <c r="W63" s="5">
        <f t="shared" si="16"/>
        <v>2.5008000000000004</v>
      </c>
      <c r="X63" s="3">
        <f t="shared" si="34"/>
        <v>0</v>
      </c>
      <c r="Y63" s="5">
        <f t="shared" si="18"/>
        <v>0.14218039928448636</v>
      </c>
      <c r="Z63" s="5">
        <f t="shared" si="19"/>
        <v>0</v>
      </c>
      <c r="AA63" s="34">
        <f t="shared" si="20"/>
        <v>0.14218039928448636</v>
      </c>
      <c r="AB63" s="34">
        <f t="shared" si="21"/>
        <v>0.17914730309845281</v>
      </c>
      <c r="AC63" s="39">
        <f t="shared" si="22"/>
        <v>0.21611420691241925</v>
      </c>
      <c r="AD63">
        <f t="shared" si="23"/>
        <v>1.500793103558467E-3</v>
      </c>
    </row>
    <row r="64" spans="1:30" x14ac:dyDescent="0.15">
      <c r="A64" s="36"/>
      <c r="B64">
        <f t="shared" si="0"/>
        <v>1900</v>
      </c>
      <c r="C64">
        <f t="shared" si="1"/>
        <v>0</v>
      </c>
      <c r="D64" s="26"/>
      <c r="E64" s="13"/>
      <c r="F64" s="13"/>
      <c r="G64" s="13"/>
      <c r="H64" s="11"/>
      <c r="I64" s="28">
        <f t="shared" si="24"/>
        <v>0</v>
      </c>
      <c r="J64" s="3">
        <f t="shared" si="3"/>
        <v>4.8710000000000004</v>
      </c>
      <c r="K64" s="28">
        <f t="shared" si="25"/>
        <v>-0.4038963498375906</v>
      </c>
      <c r="L64" s="29">
        <f t="shared" si="26"/>
        <v>1.03505</v>
      </c>
      <c r="M64" s="28">
        <f t="shared" si="27"/>
        <v>1.2479695879564598</v>
      </c>
      <c r="N64" s="3">
        <f t="shared" si="7"/>
        <v>9.5337630859928186</v>
      </c>
      <c r="O64" s="30">
        <f t="shared" si="28"/>
        <v>15.870845295094538</v>
      </c>
      <c r="P64" s="30">
        <f t="shared" si="9"/>
        <v>1.3648926953781302</v>
      </c>
      <c r="Q64" s="30">
        <f t="shared" si="29"/>
        <v>6.1078000000000001</v>
      </c>
      <c r="R64" s="30">
        <f t="shared" si="30"/>
        <v>0</v>
      </c>
      <c r="S64" s="5">
        <f t="shared" si="12"/>
        <v>0.44345616943002947</v>
      </c>
      <c r="T64" s="30">
        <f t="shared" si="31"/>
        <v>-0.92743439112479875</v>
      </c>
      <c r="U64" s="30">
        <f t="shared" si="32"/>
        <v>1.2829991336554423</v>
      </c>
      <c r="V64" s="31">
        <f t="shared" si="33"/>
        <v>0.35556474253064352</v>
      </c>
      <c r="W64" s="5">
        <f t="shared" si="16"/>
        <v>2.5008000000000004</v>
      </c>
      <c r="X64" s="3">
        <f t="shared" si="34"/>
        <v>0</v>
      </c>
      <c r="Y64" s="5">
        <f t="shared" si="18"/>
        <v>0.14218039928448636</v>
      </c>
      <c r="Z64" s="5">
        <f t="shared" si="19"/>
        <v>0</v>
      </c>
      <c r="AA64" s="34">
        <f t="shared" si="20"/>
        <v>0.14218039928448636</v>
      </c>
      <c r="AB64" s="34">
        <f t="shared" si="21"/>
        <v>0.17914730309845281</v>
      </c>
      <c r="AC64" s="39">
        <f t="shared" si="22"/>
        <v>0.21611420691241925</v>
      </c>
      <c r="AD64">
        <f t="shared" si="23"/>
        <v>1.500793103558467E-3</v>
      </c>
    </row>
    <row r="65" spans="1:30" x14ac:dyDescent="0.15">
      <c r="A65" s="36"/>
      <c r="B65">
        <f t="shared" si="0"/>
        <v>1900</v>
      </c>
      <c r="C65">
        <f t="shared" si="1"/>
        <v>0</v>
      </c>
      <c r="D65" s="26"/>
      <c r="E65" s="13"/>
      <c r="F65" s="13"/>
      <c r="G65" s="13"/>
      <c r="H65" s="11"/>
      <c r="I65" s="28">
        <f t="shared" si="24"/>
        <v>0</v>
      </c>
      <c r="J65" s="3">
        <f t="shared" si="3"/>
        <v>4.8710000000000004</v>
      </c>
      <c r="K65" s="28">
        <f t="shared" si="25"/>
        <v>-0.4038963498375906</v>
      </c>
      <c r="L65" s="29">
        <f t="shared" si="26"/>
        <v>1.03505</v>
      </c>
      <c r="M65" s="28">
        <f t="shared" si="27"/>
        <v>1.2479695879564598</v>
      </c>
      <c r="N65" s="3">
        <f t="shared" si="7"/>
        <v>9.5337630859928186</v>
      </c>
      <c r="O65" s="30">
        <f t="shared" si="28"/>
        <v>15.870845295094538</v>
      </c>
      <c r="P65" s="30">
        <f t="shared" si="9"/>
        <v>1.3648926953781302</v>
      </c>
      <c r="Q65" s="30">
        <f t="shared" si="29"/>
        <v>6.1078000000000001</v>
      </c>
      <c r="R65" s="30">
        <f t="shared" si="30"/>
        <v>0</v>
      </c>
      <c r="S65" s="5">
        <f t="shared" si="12"/>
        <v>0.44345616943002947</v>
      </c>
      <c r="T65" s="30">
        <f t="shared" si="31"/>
        <v>-0.92743439112479875</v>
      </c>
      <c r="U65" s="30">
        <f t="shared" si="32"/>
        <v>1.2829991336554423</v>
      </c>
      <c r="V65" s="31">
        <f t="shared" si="33"/>
        <v>0.35556474253064352</v>
      </c>
      <c r="W65" s="5">
        <f t="shared" si="16"/>
        <v>2.5008000000000004</v>
      </c>
      <c r="X65" s="3">
        <f t="shared" si="34"/>
        <v>0</v>
      </c>
      <c r="Y65" s="5">
        <f t="shared" si="18"/>
        <v>0.14218039928448636</v>
      </c>
      <c r="Z65" s="5">
        <f t="shared" si="19"/>
        <v>0</v>
      </c>
      <c r="AA65" s="34">
        <f t="shared" si="20"/>
        <v>0.14218039928448636</v>
      </c>
      <c r="AB65" s="34">
        <f t="shared" si="21"/>
        <v>0.17914730309845281</v>
      </c>
      <c r="AC65" s="39">
        <f t="shared" si="22"/>
        <v>0.21611420691241925</v>
      </c>
      <c r="AD65">
        <f t="shared" si="23"/>
        <v>1.500793103558467E-3</v>
      </c>
    </row>
    <row r="66" spans="1:30" x14ac:dyDescent="0.15">
      <c r="A66" s="36"/>
      <c r="B66">
        <f t="shared" si="0"/>
        <v>1900</v>
      </c>
      <c r="C66">
        <f t="shared" si="1"/>
        <v>0</v>
      </c>
      <c r="D66" s="26"/>
      <c r="E66" s="13"/>
      <c r="F66" s="13"/>
      <c r="G66" s="13"/>
      <c r="H66" s="11"/>
      <c r="I66" s="28">
        <f t="shared" si="24"/>
        <v>0</v>
      </c>
      <c r="J66" s="3">
        <f t="shared" si="3"/>
        <v>4.8710000000000004</v>
      </c>
      <c r="K66" s="28">
        <f t="shared" si="25"/>
        <v>-0.4038963498375906</v>
      </c>
      <c r="L66" s="29">
        <f t="shared" si="26"/>
        <v>1.03505</v>
      </c>
      <c r="M66" s="28">
        <f t="shared" si="27"/>
        <v>1.2479695879564598</v>
      </c>
      <c r="N66" s="3">
        <f t="shared" si="7"/>
        <v>9.5337630859928186</v>
      </c>
      <c r="O66" s="30">
        <f t="shared" si="28"/>
        <v>15.870845295094538</v>
      </c>
      <c r="P66" s="30">
        <f t="shared" si="9"/>
        <v>1.3648926953781302</v>
      </c>
      <c r="Q66" s="30">
        <f t="shared" si="29"/>
        <v>6.1078000000000001</v>
      </c>
      <c r="R66" s="30">
        <f t="shared" si="30"/>
        <v>0</v>
      </c>
      <c r="S66" s="5">
        <f t="shared" si="12"/>
        <v>0.44345616943002947</v>
      </c>
      <c r="T66" s="30">
        <f t="shared" si="31"/>
        <v>-0.92743439112479875</v>
      </c>
      <c r="U66" s="30">
        <f t="shared" si="32"/>
        <v>1.2829991336554423</v>
      </c>
      <c r="V66" s="31">
        <f t="shared" si="33"/>
        <v>0.35556474253064352</v>
      </c>
      <c r="W66" s="5">
        <f t="shared" si="16"/>
        <v>2.5008000000000004</v>
      </c>
      <c r="X66" s="3">
        <f t="shared" si="34"/>
        <v>0</v>
      </c>
      <c r="Y66" s="5">
        <f t="shared" si="18"/>
        <v>0.14218039928448636</v>
      </c>
      <c r="Z66" s="5">
        <f t="shared" si="19"/>
        <v>0</v>
      </c>
      <c r="AA66" s="34">
        <f t="shared" si="20"/>
        <v>0.14218039928448636</v>
      </c>
      <c r="AB66" s="34">
        <f t="shared" si="21"/>
        <v>0.17914730309845281</v>
      </c>
      <c r="AC66" s="39">
        <f t="shared" si="22"/>
        <v>0.21611420691241925</v>
      </c>
      <c r="AD66">
        <f t="shared" si="23"/>
        <v>1.500793103558467E-3</v>
      </c>
    </row>
    <row r="67" spans="1:30" x14ac:dyDescent="0.15">
      <c r="A67" s="36"/>
      <c r="B67">
        <f t="shared" si="0"/>
        <v>1900</v>
      </c>
      <c r="C67">
        <f t="shared" si="1"/>
        <v>0</v>
      </c>
      <c r="D67" s="26"/>
      <c r="E67" s="13"/>
      <c r="F67" s="13"/>
      <c r="G67" s="13"/>
      <c r="H67" s="11"/>
      <c r="I67" s="28">
        <f t="shared" si="24"/>
        <v>0</v>
      </c>
      <c r="J67" s="3">
        <f t="shared" si="3"/>
        <v>4.8710000000000004</v>
      </c>
      <c r="K67" s="28">
        <f t="shared" si="25"/>
        <v>-0.4038963498375906</v>
      </c>
      <c r="L67" s="29">
        <f t="shared" si="26"/>
        <v>1.03505</v>
      </c>
      <c r="M67" s="28">
        <f t="shared" si="27"/>
        <v>1.2479695879564598</v>
      </c>
      <c r="N67" s="3">
        <f t="shared" si="7"/>
        <v>9.5337630859928186</v>
      </c>
      <c r="O67" s="30">
        <f t="shared" si="28"/>
        <v>15.870845295094538</v>
      </c>
      <c r="P67" s="30">
        <f t="shared" si="9"/>
        <v>1.3648926953781302</v>
      </c>
      <c r="Q67" s="30">
        <f t="shared" si="29"/>
        <v>6.1078000000000001</v>
      </c>
      <c r="R67" s="30">
        <f t="shared" si="30"/>
        <v>0</v>
      </c>
      <c r="S67" s="5">
        <f t="shared" si="12"/>
        <v>0.44345616943002947</v>
      </c>
      <c r="T67" s="30">
        <f t="shared" si="31"/>
        <v>-0.92743439112479875</v>
      </c>
      <c r="U67" s="30">
        <f t="shared" si="32"/>
        <v>1.2829991336554423</v>
      </c>
      <c r="V67" s="31">
        <f t="shared" si="33"/>
        <v>0.35556474253064352</v>
      </c>
      <c r="W67" s="5">
        <f t="shared" si="16"/>
        <v>2.5008000000000004</v>
      </c>
      <c r="X67" s="3">
        <f t="shared" si="34"/>
        <v>0</v>
      </c>
      <c r="Y67" s="5">
        <f t="shared" si="18"/>
        <v>0.14218039928448636</v>
      </c>
      <c r="Z67" s="5">
        <f t="shared" si="19"/>
        <v>0</v>
      </c>
      <c r="AA67" s="34">
        <f t="shared" si="20"/>
        <v>0.14218039928448636</v>
      </c>
      <c r="AB67" s="34">
        <f t="shared" si="21"/>
        <v>0.17914730309845281</v>
      </c>
      <c r="AC67" s="39">
        <f t="shared" si="22"/>
        <v>0.21611420691241925</v>
      </c>
      <c r="AD67">
        <f t="shared" si="23"/>
        <v>1.500793103558467E-3</v>
      </c>
    </row>
    <row r="68" spans="1:30" x14ac:dyDescent="0.15">
      <c r="A68" s="36"/>
      <c r="B68">
        <f t="shared" si="0"/>
        <v>1900</v>
      </c>
      <c r="C68">
        <f t="shared" si="1"/>
        <v>0</v>
      </c>
      <c r="D68" s="26"/>
      <c r="E68" s="13"/>
      <c r="F68" s="13"/>
      <c r="G68" s="13"/>
      <c r="H68" s="11"/>
      <c r="I68" s="28">
        <f t="shared" si="24"/>
        <v>0</v>
      </c>
      <c r="J68" s="3">
        <f t="shared" si="3"/>
        <v>4.8710000000000004</v>
      </c>
      <c r="K68" s="28">
        <f t="shared" si="25"/>
        <v>-0.4038963498375906</v>
      </c>
      <c r="L68" s="29">
        <f t="shared" si="26"/>
        <v>1.03505</v>
      </c>
      <c r="M68" s="28">
        <f t="shared" si="27"/>
        <v>1.2479695879564598</v>
      </c>
      <c r="N68" s="3">
        <f t="shared" si="7"/>
        <v>9.5337630859928186</v>
      </c>
      <c r="O68" s="30">
        <f t="shared" si="28"/>
        <v>15.870845295094538</v>
      </c>
      <c r="P68" s="30">
        <f t="shared" si="9"/>
        <v>1.3648926953781302</v>
      </c>
      <c r="Q68" s="30">
        <f t="shared" si="29"/>
        <v>6.1078000000000001</v>
      </c>
      <c r="R68" s="30">
        <f t="shared" si="30"/>
        <v>0</v>
      </c>
      <c r="S68" s="5">
        <f t="shared" si="12"/>
        <v>0.44345616943002947</v>
      </c>
      <c r="T68" s="30">
        <f t="shared" si="31"/>
        <v>-0.92743439112479875</v>
      </c>
      <c r="U68" s="30">
        <f t="shared" si="32"/>
        <v>1.2829991336554423</v>
      </c>
      <c r="V68" s="31">
        <f t="shared" si="33"/>
        <v>0.35556474253064352</v>
      </c>
      <c r="W68" s="5">
        <f t="shared" si="16"/>
        <v>2.5008000000000004</v>
      </c>
      <c r="X68" s="3">
        <f t="shared" si="34"/>
        <v>0</v>
      </c>
      <c r="Y68" s="5">
        <f t="shared" si="18"/>
        <v>0.14218039928448636</v>
      </c>
      <c r="Z68" s="5">
        <f t="shared" si="19"/>
        <v>0</v>
      </c>
      <c r="AA68" s="34">
        <f t="shared" si="20"/>
        <v>0.14218039928448636</v>
      </c>
      <c r="AB68" s="34">
        <f t="shared" si="21"/>
        <v>0.17914730309845281</v>
      </c>
      <c r="AC68" s="39">
        <f t="shared" si="22"/>
        <v>0.21611420691241925</v>
      </c>
      <c r="AD68">
        <f t="shared" si="23"/>
        <v>1.500793103558467E-3</v>
      </c>
    </row>
    <row r="69" spans="1:30" x14ac:dyDescent="0.15">
      <c r="A69" s="36"/>
      <c r="B69">
        <f t="shared" si="0"/>
        <v>1900</v>
      </c>
      <c r="C69">
        <f t="shared" si="1"/>
        <v>0</v>
      </c>
      <c r="D69" s="26"/>
      <c r="E69" s="13"/>
      <c r="F69" s="13"/>
      <c r="G69" s="13"/>
      <c r="H69" s="11"/>
      <c r="I69" s="28">
        <f t="shared" si="24"/>
        <v>0</v>
      </c>
      <c r="J69" s="3">
        <f t="shared" si="3"/>
        <v>4.8710000000000004</v>
      </c>
      <c r="K69" s="28">
        <f t="shared" si="25"/>
        <v>-0.4038963498375906</v>
      </c>
      <c r="L69" s="29">
        <f t="shared" si="26"/>
        <v>1.03505</v>
      </c>
      <c r="M69" s="28">
        <f t="shared" si="27"/>
        <v>1.2479695879564598</v>
      </c>
      <c r="N69" s="3">
        <f t="shared" si="7"/>
        <v>9.5337630859928186</v>
      </c>
      <c r="O69" s="30">
        <f t="shared" si="28"/>
        <v>15.870845295094538</v>
      </c>
      <c r="P69" s="30">
        <f t="shared" si="9"/>
        <v>1.3648926953781302</v>
      </c>
      <c r="Q69" s="30">
        <f t="shared" si="29"/>
        <v>6.1078000000000001</v>
      </c>
      <c r="R69" s="30">
        <f t="shared" si="30"/>
        <v>0</v>
      </c>
      <c r="S69" s="5">
        <f t="shared" si="12"/>
        <v>0.44345616943002947</v>
      </c>
      <c r="T69" s="30">
        <f t="shared" si="31"/>
        <v>-0.92743439112479875</v>
      </c>
      <c r="U69" s="30">
        <f t="shared" si="32"/>
        <v>1.2829991336554423</v>
      </c>
      <c r="V69" s="31">
        <f t="shared" si="33"/>
        <v>0.35556474253064352</v>
      </c>
      <c r="W69" s="5">
        <f t="shared" si="16"/>
        <v>2.5008000000000004</v>
      </c>
      <c r="X69" s="3">
        <f t="shared" si="34"/>
        <v>0</v>
      </c>
      <c r="Y69" s="5">
        <f t="shared" si="18"/>
        <v>0.14218039928448636</v>
      </c>
      <c r="Z69" s="5">
        <f t="shared" si="19"/>
        <v>0</v>
      </c>
      <c r="AA69" s="34">
        <f t="shared" si="20"/>
        <v>0.14218039928448636</v>
      </c>
      <c r="AB69" s="34">
        <f t="shared" si="21"/>
        <v>0.17914730309845281</v>
      </c>
      <c r="AC69" s="39">
        <f t="shared" si="22"/>
        <v>0.21611420691241925</v>
      </c>
      <c r="AD69">
        <f t="shared" si="23"/>
        <v>1.500793103558467E-3</v>
      </c>
    </row>
    <row r="70" spans="1:30" x14ac:dyDescent="0.15">
      <c r="A70" s="36"/>
      <c r="B70">
        <f t="shared" si="0"/>
        <v>1900</v>
      </c>
      <c r="C70">
        <f t="shared" si="1"/>
        <v>0</v>
      </c>
      <c r="D70" s="26"/>
      <c r="E70" s="13"/>
      <c r="F70" s="13"/>
      <c r="G70" s="13"/>
      <c r="H70" s="11"/>
      <c r="I70" s="28">
        <f t="shared" si="24"/>
        <v>0</v>
      </c>
      <c r="J70" s="3">
        <f t="shared" si="3"/>
        <v>4.8710000000000004</v>
      </c>
      <c r="K70" s="28">
        <f t="shared" si="25"/>
        <v>-0.4038963498375906</v>
      </c>
      <c r="L70" s="29">
        <f t="shared" si="26"/>
        <v>1.03505</v>
      </c>
      <c r="M70" s="28">
        <f t="shared" si="27"/>
        <v>1.2479695879564598</v>
      </c>
      <c r="N70" s="3">
        <f t="shared" si="7"/>
        <v>9.5337630859928186</v>
      </c>
      <c r="O70" s="30">
        <f t="shared" si="28"/>
        <v>15.870845295094538</v>
      </c>
      <c r="P70" s="30">
        <f t="shared" si="9"/>
        <v>1.3648926953781302</v>
      </c>
      <c r="Q70" s="30">
        <f t="shared" si="29"/>
        <v>6.1078000000000001</v>
      </c>
      <c r="R70" s="30">
        <f t="shared" si="30"/>
        <v>0</v>
      </c>
      <c r="S70" s="5">
        <f t="shared" si="12"/>
        <v>0.44345616943002947</v>
      </c>
      <c r="T70" s="30">
        <f t="shared" si="31"/>
        <v>-0.92743439112479875</v>
      </c>
      <c r="U70" s="30">
        <f t="shared" si="32"/>
        <v>1.2829991336554423</v>
      </c>
      <c r="V70" s="31">
        <f t="shared" si="33"/>
        <v>0.35556474253064352</v>
      </c>
      <c r="W70" s="5">
        <f t="shared" si="16"/>
        <v>2.5008000000000004</v>
      </c>
      <c r="X70" s="3">
        <f t="shared" si="34"/>
        <v>0</v>
      </c>
      <c r="Y70" s="5">
        <f t="shared" si="18"/>
        <v>0.14218039928448636</v>
      </c>
      <c r="Z70" s="5">
        <f t="shared" si="19"/>
        <v>0</v>
      </c>
      <c r="AA70" s="34">
        <f t="shared" si="20"/>
        <v>0.14218039928448636</v>
      </c>
      <c r="AB70" s="34">
        <f t="shared" si="21"/>
        <v>0.17914730309845281</v>
      </c>
      <c r="AC70" s="39">
        <f t="shared" si="22"/>
        <v>0.21611420691241925</v>
      </c>
      <c r="AD70">
        <f t="shared" si="23"/>
        <v>1.500793103558467E-3</v>
      </c>
    </row>
    <row r="71" spans="1:30" x14ac:dyDescent="0.15">
      <c r="A71" s="36"/>
      <c r="B71">
        <f t="shared" si="0"/>
        <v>1900</v>
      </c>
      <c r="C71">
        <f t="shared" si="1"/>
        <v>0</v>
      </c>
      <c r="D71" s="26"/>
      <c r="E71" s="13"/>
      <c r="F71" s="13"/>
      <c r="G71" s="13"/>
      <c r="H71" s="11"/>
      <c r="I71" s="28">
        <f t="shared" si="24"/>
        <v>0</v>
      </c>
      <c r="J71" s="3">
        <f t="shared" si="3"/>
        <v>4.8710000000000004</v>
      </c>
      <c r="K71" s="28">
        <f t="shared" si="25"/>
        <v>-0.4038963498375906</v>
      </c>
      <c r="L71" s="29">
        <f t="shared" si="26"/>
        <v>1.03505</v>
      </c>
      <c r="M71" s="28">
        <f t="shared" si="27"/>
        <v>1.2479695879564598</v>
      </c>
      <c r="N71" s="3">
        <f t="shared" si="7"/>
        <v>9.5337630859928186</v>
      </c>
      <c r="O71" s="30">
        <f t="shared" si="28"/>
        <v>15.870845295094538</v>
      </c>
      <c r="P71" s="30">
        <f t="shared" si="9"/>
        <v>1.3648926953781302</v>
      </c>
      <c r="Q71" s="30">
        <f t="shared" si="29"/>
        <v>6.1078000000000001</v>
      </c>
      <c r="R71" s="30">
        <f t="shared" si="30"/>
        <v>0</v>
      </c>
      <c r="S71" s="5">
        <f t="shared" si="12"/>
        <v>0.44345616943002947</v>
      </c>
      <c r="T71" s="30">
        <f t="shared" si="31"/>
        <v>-0.92743439112479875</v>
      </c>
      <c r="U71" s="30">
        <f t="shared" si="32"/>
        <v>1.2829991336554423</v>
      </c>
      <c r="V71" s="31">
        <f t="shared" si="33"/>
        <v>0.35556474253064352</v>
      </c>
      <c r="W71" s="5">
        <f t="shared" si="16"/>
        <v>2.5008000000000004</v>
      </c>
      <c r="X71" s="3">
        <f t="shared" si="34"/>
        <v>0</v>
      </c>
      <c r="Y71" s="5">
        <f t="shared" si="18"/>
        <v>0.14218039928448636</v>
      </c>
      <c r="Z71" s="5">
        <f t="shared" si="19"/>
        <v>0</v>
      </c>
      <c r="AA71" s="34">
        <f t="shared" si="20"/>
        <v>0.14218039928448636</v>
      </c>
      <c r="AB71" s="34">
        <f t="shared" si="21"/>
        <v>0.17914730309845281</v>
      </c>
      <c r="AC71" s="39">
        <f t="shared" si="22"/>
        <v>0.21611420691241925</v>
      </c>
      <c r="AD71">
        <f t="shared" si="23"/>
        <v>1.500793103558467E-3</v>
      </c>
    </row>
    <row r="72" spans="1:30" x14ac:dyDescent="0.15">
      <c r="A72" s="36"/>
      <c r="B72">
        <f t="shared" si="0"/>
        <v>1900</v>
      </c>
      <c r="C72">
        <f t="shared" si="1"/>
        <v>0</v>
      </c>
      <c r="D72" s="26"/>
      <c r="E72" s="13"/>
      <c r="F72" s="13"/>
      <c r="G72" s="13"/>
      <c r="H72" s="11"/>
      <c r="I72" s="28">
        <f t="shared" si="24"/>
        <v>0</v>
      </c>
      <c r="J72" s="3">
        <f t="shared" si="3"/>
        <v>4.8710000000000004</v>
      </c>
      <c r="K72" s="28">
        <f t="shared" si="25"/>
        <v>-0.4038963498375906</v>
      </c>
      <c r="L72" s="29">
        <f t="shared" si="26"/>
        <v>1.03505</v>
      </c>
      <c r="M72" s="28">
        <f t="shared" si="27"/>
        <v>1.2479695879564598</v>
      </c>
      <c r="N72" s="3">
        <f t="shared" si="7"/>
        <v>9.5337630859928186</v>
      </c>
      <c r="O72" s="30">
        <f t="shared" si="28"/>
        <v>15.870845295094538</v>
      </c>
      <c r="P72" s="30">
        <f t="shared" si="9"/>
        <v>1.3648926953781302</v>
      </c>
      <c r="Q72" s="30">
        <f t="shared" si="29"/>
        <v>6.1078000000000001</v>
      </c>
      <c r="R72" s="30">
        <f t="shared" si="30"/>
        <v>0</v>
      </c>
      <c r="S72" s="5">
        <f t="shared" si="12"/>
        <v>0.44345616943002947</v>
      </c>
      <c r="T72" s="30">
        <f t="shared" si="31"/>
        <v>-0.92743439112479875</v>
      </c>
      <c r="U72" s="30">
        <f t="shared" si="32"/>
        <v>1.2829991336554423</v>
      </c>
      <c r="V72" s="31">
        <f t="shared" si="33"/>
        <v>0.35556474253064352</v>
      </c>
      <c r="W72" s="5">
        <f t="shared" si="16"/>
        <v>2.5008000000000004</v>
      </c>
      <c r="X72" s="3">
        <f t="shared" si="34"/>
        <v>0</v>
      </c>
      <c r="Y72" s="5">
        <f t="shared" si="18"/>
        <v>0.14218039928448636</v>
      </c>
      <c r="Z72" s="5">
        <f t="shared" si="19"/>
        <v>0</v>
      </c>
      <c r="AA72" s="34">
        <f t="shared" si="20"/>
        <v>0.14218039928448636</v>
      </c>
      <c r="AB72" s="34">
        <f t="shared" si="21"/>
        <v>0.17914730309845281</v>
      </c>
      <c r="AC72" s="39">
        <f t="shared" si="22"/>
        <v>0.21611420691241925</v>
      </c>
      <c r="AD72">
        <f t="shared" si="23"/>
        <v>1.500793103558467E-3</v>
      </c>
    </row>
    <row r="73" spans="1:30" x14ac:dyDescent="0.15">
      <c r="A73" s="36"/>
      <c r="B73">
        <f t="shared" si="0"/>
        <v>1900</v>
      </c>
      <c r="C73">
        <f t="shared" si="1"/>
        <v>0</v>
      </c>
      <c r="D73" s="26"/>
      <c r="E73" s="13"/>
      <c r="F73" s="13"/>
      <c r="G73" s="13"/>
      <c r="H73" s="11"/>
      <c r="I73" s="28">
        <f t="shared" si="24"/>
        <v>0</v>
      </c>
      <c r="J73" s="3">
        <f t="shared" si="3"/>
        <v>4.8710000000000004</v>
      </c>
      <c r="K73" s="28">
        <f t="shared" si="25"/>
        <v>-0.4038963498375906</v>
      </c>
      <c r="L73" s="29">
        <f t="shared" si="26"/>
        <v>1.03505</v>
      </c>
      <c r="M73" s="28">
        <f t="shared" si="27"/>
        <v>1.2479695879564598</v>
      </c>
      <c r="N73" s="3">
        <f t="shared" si="7"/>
        <v>9.5337630859928186</v>
      </c>
      <c r="O73" s="30">
        <f t="shared" si="28"/>
        <v>15.870845295094538</v>
      </c>
      <c r="P73" s="30">
        <f t="shared" si="9"/>
        <v>1.3648926953781302</v>
      </c>
      <c r="Q73" s="30">
        <f t="shared" si="29"/>
        <v>6.1078000000000001</v>
      </c>
      <c r="R73" s="30">
        <f t="shared" si="30"/>
        <v>0</v>
      </c>
      <c r="S73" s="5">
        <f t="shared" si="12"/>
        <v>0.44345616943002947</v>
      </c>
      <c r="T73" s="30">
        <f t="shared" si="31"/>
        <v>-0.92743439112479875</v>
      </c>
      <c r="U73" s="30">
        <f t="shared" si="32"/>
        <v>1.2829991336554423</v>
      </c>
      <c r="V73" s="31">
        <f t="shared" si="33"/>
        <v>0.35556474253064352</v>
      </c>
      <c r="W73" s="5">
        <f t="shared" si="16"/>
        <v>2.5008000000000004</v>
      </c>
      <c r="X73" s="3">
        <f t="shared" si="34"/>
        <v>0</v>
      </c>
      <c r="Y73" s="5">
        <f t="shared" si="18"/>
        <v>0.14218039928448636</v>
      </c>
      <c r="Z73" s="5">
        <f t="shared" si="19"/>
        <v>0</v>
      </c>
      <c r="AA73" s="34">
        <f t="shared" si="20"/>
        <v>0.14218039928448636</v>
      </c>
      <c r="AB73" s="34">
        <f t="shared" si="21"/>
        <v>0.17914730309845281</v>
      </c>
      <c r="AC73" s="39">
        <f t="shared" si="22"/>
        <v>0.21611420691241925</v>
      </c>
      <c r="AD73">
        <f t="shared" si="23"/>
        <v>1.500793103558467E-3</v>
      </c>
    </row>
    <row r="74" spans="1:30" x14ac:dyDescent="0.15">
      <c r="A74" s="36"/>
      <c r="B74">
        <f t="shared" si="0"/>
        <v>1900</v>
      </c>
      <c r="C74">
        <f t="shared" si="1"/>
        <v>0</v>
      </c>
      <c r="D74" s="26"/>
      <c r="E74" s="13"/>
      <c r="F74" s="13"/>
      <c r="G74" s="13"/>
      <c r="H74" s="11"/>
      <c r="I74" s="28">
        <f t="shared" si="24"/>
        <v>0</v>
      </c>
      <c r="J74" s="3">
        <f t="shared" si="3"/>
        <v>4.8710000000000004</v>
      </c>
      <c r="K74" s="28">
        <f t="shared" si="25"/>
        <v>-0.4038963498375906</v>
      </c>
      <c r="L74" s="29">
        <f t="shared" si="26"/>
        <v>1.03505</v>
      </c>
      <c r="M74" s="28">
        <f t="shared" si="27"/>
        <v>1.2479695879564598</v>
      </c>
      <c r="N74" s="3">
        <f t="shared" si="7"/>
        <v>9.5337630859928186</v>
      </c>
      <c r="O74" s="30">
        <f t="shared" si="28"/>
        <v>15.870845295094538</v>
      </c>
      <c r="P74" s="30">
        <f t="shared" si="9"/>
        <v>1.3648926953781302</v>
      </c>
      <c r="Q74" s="30">
        <f t="shared" si="29"/>
        <v>6.1078000000000001</v>
      </c>
      <c r="R74" s="30">
        <f t="shared" si="30"/>
        <v>0</v>
      </c>
      <c r="S74" s="5">
        <f t="shared" si="12"/>
        <v>0.44345616943002947</v>
      </c>
      <c r="T74" s="30">
        <f t="shared" si="31"/>
        <v>-0.92743439112479875</v>
      </c>
      <c r="U74" s="30">
        <f t="shared" si="32"/>
        <v>1.2829991336554423</v>
      </c>
      <c r="V74" s="31">
        <f t="shared" si="33"/>
        <v>0.35556474253064352</v>
      </c>
      <c r="W74" s="5">
        <f t="shared" si="16"/>
        <v>2.5008000000000004</v>
      </c>
      <c r="X74" s="3">
        <f t="shared" si="34"/>
        <v>0</v>
      </c>
      <c r="Y74" s="5">
        <f t="shared" si="18"/>
        <v>0.14218039928448636</v>
      </c>
      <c r="Z74" s="5">
        <f t="shared" si="19"/>
        <v>0</v>
      </c>
      <c r="AA74" s="34">
        <f t="shared" si="20"/>
        <v>0.14218039928448636</v>
      </c>
      <c r="AB74" s="34">
        <f t="shared" si="21"/>
        <v>0.17914730309845281</v>
      </c>
      <c r="AC74" s="39">
        <f t="shared" si="22"/>
        <v>0.21611420691241925</v>
      </c>
      <c r="AD74">
        <f t="shared" si="23"/>
        <v>1.500793103558467E-3</v>
      </c>
    </row>
    <row r="75" spans="1:30" x14ac:dyDescent="0.15">
      <c r="A75" s="36"/>
      <c r="B75">
        <f t="shared" ref="B75:B138" si="35">YEAR(A75)</f>
        <v>1900</v>
      </c>
      <c r="C75">
        <f t="shared" ref="C75:C138" si="36">30.36*(MONTH(A75)-1)+DAY(A75)</f>
        <v>0</v>
      </c>
      <c r="D75" s="26"/>
      <c r="E75" s="13"/>
      <c r="F75" s="13"/>
      <c r="G75" s="13"/>
      <c r="H75" s="11"/>
      <c r="I75" s="28">
        <f t="shared" si="24"/>
        <v>0</v>
      </c>
      <c r="J75" s="3">
        <f t="shared" ref="J75:J138" si="37">4.871+I75+0.033*SIN(I75)</f>
        <v>4.8710000000000004</v>
      </c>
      <c r="K75" s="28">
        <f t="shared" si="25"/>
        <v>-0.4038963498375906</v>
      </c>
      <c r="L75" s="29">
        <f t="shared" si="26"/>
        <v>1.03505</v>
      </c>
      <c r="M75" s="28">
        <f t="shared" si="27"/>
        <v>1.2479695879564598</v>
      </c>
      <c r="N75" s="3">
        <f t="shared" ref="N75:N138" si="38">M75*2/0.2618</f>
        <v>9.5337630859928186</v>
      </c>
      <c r="O75" s="30">
        <f t="shared" si="28"/>
        <v>15.870845295094538</v>
      </c>
      <c r="P75" s="30">
        <f t="shared" ref="P75:P138" si="39">IF(H75=0,0.086*O75,(0.113+0.607*(H75/N75))*O75)</f>
        <v>1.3648926953781302</v>
      </c>
      <c r="Q75" s="30">
        <f t="shared" si="29"/>
        <v>6.1078000000000001</v>
      </c>
      <c r="R75" s="30">
        <f t="shared" si="30"/>
        <v>0</v>
      </c>
      <c r="S75" s="5">
        <f t="shared" ref="S75:S138" si="40">(6.1078*(2500-2.4*D75))/(0.4615*(273.15+D75)^2)*10^(7.5*D75/(237.3+D75))</f>
        <v>0.44345616943002947</v>
      </c>
      <c r="T75" s="30">
        <f t="shared" si="31"/>
        <v>-0.92743439112479875</v>
      </c>
      <c r="U75" s="30">
        <f t="shared" si="32"/>
        <v>1.2829991336554423</v>
      </c>
      <c r="V75" s="31">
        <f t="shared" si="33"/>
        <v>0.35556474253064352</v>
      </c>
      <c r="W75" s="5">
        <f t="shared" ref="W75:W138" si="41">(2500.8-2.3668*(D75))/1000</f>
        <v>2.5008000000000004</v>
      </c>
      <c r="X75" s="3">
        <f t="shared" si="34"/>
        <v>0</v>
      </c>
      <c r="Y75" s="5">
        <f t="shared" ref="Y75:Y138" si="42">S75/(S75+X75)*V75/W75</f>
        <v>0.14218039928448636</v>
      </c>
      <c r="Z75" s="5">
        <f t="shared" ref="Z75:Z138" si="43">X75/(S75+X75)*0.26*(1+0.537*F75)*(Q75-R75)</f>
        <v>0</v>
      </c>
      <c r="AA75" s="34">
        <f t="shared" ref="AA75:AA138" si="44">Y75+Z75</f>
        <v>0.14218039928448636</v>
      </c>
      <c r="AB75" s="34">
        <f t="shared" ref="AB75:AB138" si="45">Y75*1.26</f>
        <v>0.17914730309845281</v>
      </c>
      <c r="AC75" s="39">
        <f t="shared" ref="AC75:AC138" si="46">2*AB75-AA75</f>
        <v>0.21611420691241925</v>
      </c>
      <c r="AD75">
        <f t="shared" ref="AD75:AD138" si="47">AC75/24/60*10</f>
        <v>1.500793103558467E-3</v>
      </c>
    </row>
    <row r="76" spans="1:30" x14ac:dyDescent="0.15">
      <c r="A76" s="36"/>
      <c r="B76">
        <f t="shared" si="35"/>
        <v>1900</v>
      </c>
      <c r="C76">
        <f t="shared" si="36"/>
        <v>0</v>
      </c>
      <c r="D76" s="26"/>
      <c r="E76" s="13"/>
      <c r="F76" s="13"/>
      <c r="G76" s="13"/>
      <c r="H76" s="11"/>
      <c r="I76" s="28">
        <f t="shared" si="24"/>
        <v>0</v>
      </c>
      <c r="J76" s="3">
        <f t="shared" si="37"/>
        <v>4.8710000000000004</v>
      </c>
      <c r="K76" s="28">
        <f t="shared" si="25"/>
        <v>-0.4038963498375906</v>
      </c>
      <c r="L76" s="29">
        <f t="shared" si="26"/>
        <v>1.03505</v>
      </c>
      <c r="M76" s="28">
        <f t="shared" si="27"/>
        <v>1.2479695879564598</v>
      </c>
      <c r="N76" s="3">
        <f t="shared" si="38"/>
        <v>9.5337630859928186</v>
      </c>
      <c r="O76" s="30">
        <f t="shared" si="28"/>
        <v>15.870845295094538</v>
      </c>
      <c r="P76" s="30">
        <f t="shared" si="39"/>
        <v>1.3648926953781302</v>
      </c>
      <c r="Q76" s="30">
        <f t="shared" si="29"/>
        <v>6.1078000000000001</v>
      </c>
      <c r="R76" s="30">
        <f t="shared" si="30"/>
        <v>0</v>
      </c>
      <c r="S76" s="5">
        <f t="shared" si="40"/>
        <v>0.44345616943002947</v>
      </c>
      <c r="T76" s="30">
        <f t="shared" si="31"/>
        <v>-0.92743439112479875</v>
      </c>
      <c r="U76" s="30">
        <f t="shared" si="32"/>
        <v>1.2829991336554423</v>
      </c>
      <c r="V76" s="31">
        <f t="shared" si="33"/>
        <v>0.35556474253064352</v>
      </c>
      <c r="W76" s="5">
        <f t="shared" si="41"/>
        <v>2.5008000000000004</v>
      </c>
      <c r="X76" s="3">
        <f t="shared" si="34"/>
        <v>0</v>
      </c>
      <c r="Y76" s="5">
        <f t="shared" si="42"/>
        <v>0.14218039928448636</v>
      </c>
      <c r="Z76" s="5">
        <f t="shared" si="43"/>
        <v>0</v>
      </c>
      <c r="AA76" s="34">
        <f t="shared" si="44"/>
        <v>0.14218039928448636</v>
      </c>
      <c r="AB76" s="34">
        <f t="shared" si="45"/>
        <v>0.17914730309845281</v>
      </c>
      <c r="AC76" s="39">
        <f t="shared" si="46"/>
        <v>0.21611420691241925</v>
      </c>
      <c r="AD76">
        <f t="shared" si="47"/>
        <v>1.500793103558467E-3</v>
      </c>
    </row>
    <row r="77" spans="1:30" x14ac:dyDescent="0.15">
      <c r="A77" s="36"/>
      <c r="B77">
        <f t="shared" si="35"/>
        <v>1900</v>
      </c>
      <c r="C77">
        <f t="shared" si="36"/>
        <v>0</v>
      </c>
      <c r="D77" s="26"/>
      <c r="E77" s="13"/>
      <c r="F77" s="13"/>
      <c r="G77" s="13"/>
      <c r="H77" s="11"/>
      <c r="I77" s="28">
        <f t="shared" si="24"/>
        <v>0</v>
      </c>
      <c r="J77" s="3">
        <f t="shared" si="37"/>
        <v>4.8710000000000004</v>
      </c>
      <c r="K77" s="28">
        <f t="shared" si="25"/>
        <v>-0.4038963498375906</v>
      </c>
      <c r="L77" s="29">
        <f t="shared" si="26"/>
        <v>1.03505</v>
      </c>
      <c r="M77" s="28">
        <f t="shared" si="27"/>
        <v>1.2479695879564598</v>
      </c>
      <c r="N77" s="3">
        <f t="shared" si="38"/>
        <v>9.5337630859928186</v>
      </c>
      <c r="O77" s="30">
        <f t="shared" si="28"/>
        <v>15.870845295094538</v>
      </c>
      <c r="P77" s="30">
        <f t="shared" si="39"/>
        <v>1.3648926953781302</v>
      </c>
      <c r="Q77" s="30">
        <f t="shared" si="29"/>
        <v>6.1078000000000001</v>
      </c>
      <c r="R77" s="30">
        <f t="shared" si="30"/>
        <v>0</v>
      </c>
      <c r="S77" s="5">
        <f t="shared" si="40"/>
        <v>0.44345616943002947</v>
      </c>
      <c r="T77" s="30">
        <f t="shared" si="31"/>
        <v>-0.92743439112479875</v>
      </c>
      <c r="U77" s="30">
        <f t="shared" si="32"/>
        <v>1.2829991336554423</v>
      </c>
      <c r="V77" s="31">
        <f t="shared" si="33"/>
        <v>0.35556474253064352</v>
      </c>
      <c r="W77" s="5">
        <f t="shared" si="41"/>
        <v>2.5008000000000004</v>
      </c>
      <c r="X77" s="3">
        <f t="shared" si="34"/>
        <v>0</v>
      </c>
      <c r="Y77" s="5">
        <f t="shared" si="42"/>
        <v>0.14218039928448636</v>
      </c>
      <c r="Z77" s="5">
        <f t="shared" si="43"/>
        <v>0</v>
      </c>
      <c r="AA77" s="34">
        <f t="shared" si="44"/>
        <v>0.14218039928448636</v>
      </c>
      <c r="AB77" s="34">
        <f t="shared" si="45"/>
        <v>0.17914730309845281</v>
      </c>
      <c r="AC77" s="39">
        <f t="shared" si="46"/>
        <v>0.21611420691241925</v>
      </c>
      <c r="AD77">
        <f t="shared" si="47"/>
        <v>1.500793103558467E-3</v>
      </c>
    </row>
    <row r="78" spans="1:30" x14ac:dyDescent="0.15">
      <c r="A78" s="36"/>
      <c r="B78">
        <f t="shared" si="35"/>
        <v>1900</v>
      </c>
      <c r="C78">
        <f t="shared" si="36"/>
        <v>0</v>
      </c>
      <c r="D78" s="26"/>
      <c r="E78" s="13"/>
      <c r="F78" s="13"/>
      <c r="G78" s="13"/>
      <c r="H78" s="11"/>
      <c r="I78" s="28">
        <f t="shared" si="24"/>
        <v>0</v>
      </c>
      <c r="J78" s="3">
        <f t="shared" si="37"/>
        <v>4.8710000000000004</v>
      </c>
      <c r="K78" s="28">
        <f t="shared" si="25"/>
        <v>-0.4038963498375906</v>
      </c>
      <c r="L78" s="29">
        <f t="shared" si="26"/>
        <v>1.03505</v>
      </c>
      <c r="M78" s="28">
        <f t="shared" si="27"/>
        <v>1.2479695879564598</v>
      </c>
      <c r="N78" s="3">
        <f t="shared" si="38"/>
        <v>9.5337630859928186</v>
      </c>
      <c r="O78" s="30">
        <f t="shared" si="28"/>
        <v>15.870845295094538</v>
      </c>
      <c r="P78" s="30">
        <f t="shared" si="39"/>
        <v>1.3648926953781302</v>
      </c>
      <c r="Q78" s="30">
        <f t="shared" si="29"/>
        <v>6.1078000000000001</v>
      </c>
      <c r="R78" s="30">
        <f t="shared" si="30"/>
        <v>0</v>
      </c>
      <c r="S78" s="5">
        <f t="shared" si="40"/>
        <v>0.44345616943002947</v>
      </c>
      <c r="T78" s="30">
        <f t="shared" si="31"/>
        <v>-0.92743439112479875</v>
      </c>
      <c r="U78" s="30">
        <f t="shared" si="32"/>
        <v>1.2829991336554423</v>
      </c>
      <c r="V78" s="31">
        <f t="shared" si="33"/>
        <v>0.35556474253064352</v>
      </c>
      <c r="W78" s="5">
        <f t="shared" si="41"/>
        <v>2.5008000000000004</v>
      </c>
      <c r="X78" s="3">
        <f t="shared" si="34"/>
        <v>0</v>
      </c>
      <c r="Y78" s="5">
        <f t="shared" si="42"/>
        <v>0.14218039928448636</v>
      </c>
      <c r="Z78" s="5">
        <f t="shared" si="43"/>
        <v>0</v>
      </c>
      <c r="AA78" s="34">
        <f t="shared" si="44"/>
        <v>0.14218039928448636</v>
      </c>
      <c r="AB78" s="34">
        <f t="shared" si="45"/>
        <v>0.17914730309845281</v>
      </c>
      <c r="AC78" s="39">
        <f t="shared" si="46"/>
        <v>0.21611420691241925</v>
      </c>
      <c r="AD78">
        <f t="shared" si="47"/>
        <v>1.500793103558467E-3</v>
      </c>
    </row>
    <row r="79" spans="1:30" x14ac:dyDescent="0.15">
      <c r="A79" s="36"/>
      <c r="B79">
        <f t="shared" si="35"/>
        <v>1900</v>
      </c>
      <c r="C79">
        <f t="shared" si="36"/>
        <v>0</v>
      </c>
      <c r="D79" s="26"/>
      <c r="E79" s="13"/>
      <c r="F79" s="13"/>
      <c r="G79" s="13"/>
      <c r="H79" s="11"/>
      <c r="I79" s="28">
        <f t="shared" si="24"/>
        <v>0</v>
      </c>
      <c r="J79" s="3">
        <f t="shared" si="37"/>
        <v>4.8710000000000004</v>
      </c>
      <c r="K79" s="28">
        <f t="shared" si="25"/>
        <v>-0.4038963498375906</v>
      </c>
      <c r="L79" s="29">
        <f t="shared" si="26"/>
        <v>1.03505</v>
      </c>
      <c r="M79" s="28">
        <f t="shared" si="27"/>
        <v>1.2479695879564598</v>
      </c>
      <c r="N79" s="3">
        <f t="shared" si="38"/>
        <v>9.5337630859928186</v>
      </c>
      <c r="O79" s="30">
        <f t="shared" si="28"/>
        <v>15.870845295094538</v>
      </c>
      <c r="P79" s="30">
        <f t="shared" si="39"/>
        <v>1.3648926953781302</v>
      </c>
      <c r="Q79" s="30">
        <f t="shared" si="29"/>
        <v>6.1078000000000001</v>
      </c>
      <c r="R79" s="30">
        <f t="shared" si="30"/>
        <v>0</v>
      </c>
      <c r="S79" s="5">
        <f t="shared" si="40"/>
        <v>0.44345616943002947</v>
      </c>
      <c r="T79" s="30">
        <f t="shared" si="31"/>
        <v>-0.92743439112479875</v>
      </c>
      <c r="U79" s="30">
        <f t="shared" si="32"/>
        <v>1.2829991336554423</v>
      </c>
      <c r="V79" s="31">
        <f t="shared" si="33"/>
        <v>0.35556474253064352</v>
      </c>
      <c r="W79" s="5">
        <f t="shared" si="41"/>
        <v>2.5008000000000004</v>
      </c>
      <c r="X79" s="3">
        <f t="shared" si="34"/>
        <v>0</v>
      </c>
      <c r="Y79" s="5">
        <f t="shared" si="42"/>
        <v>0.14218039928448636</v>
      </c>
      <c r="Z79" s="5">
        <f t="shared" si="43"/>
        <v>0</v>
      </c>
      <c r="AA79" s="34">
        <f t="shared" si="44"/>
        <v>0.14218039928448636</v>
      </c>
      <c r="AB79" s="34">
        <f t="shared" si="45"/>
        <v>0.17914730309845281</v>
      </c>
      <c r="AC79" s="39">
        <f t="shared" si="46"/>
        <v>0.21611420691241925</v>
      </c>
      <c r="AD79">
        <f t="shared" si="47"/>
        <v>1.500793103558467E-3</v>
      </c>
    </row>
    <row r="80" spans="1:30" x14ac:dyDescent="0.15">
      <c r="A80" s="36"/>
      <c r="B80">
        <f t="shared" si="35"/>
        <v>1900</v>
      </c>
      <c r="C80">
        <f t="shared" si="36"/>
        <v>0</v>
      </c>
      <c r="D80" s="26"/>
      <c r="E80" s="13"/>
      <c r="F80" s="13"/>
      <c r="G80" s="13"/>
      <c r="H80" s="11"/>
      <c r="I80" s="28">
        <f t="shared" si="24"/>
        <v>0</v>
      </c>
      <c r="J80" s="3">
        <f t="shared" si="37"/>
        <v>4.8710000000000004</v>
      </c>
      <c r="K80" s="28">
        <f t="shared" si="25"/>
        <v>-0.4038963498375906</v>
      </c>
      <c r="L80" s="29">
        <f t="shared" si="26"/>
        <v>1.03505</v>
      </c>
      <c r="M80" s="28">
        <f t="shared" si="27"/>
        <v>1.2479695879564598</v>
      </c>
      <c r="N80" s="3">
        <f t="shared" si="38"/>
        <v>9.5337630859928186</v>
      </c>
      <c r="O80" s="30">
        <f t="shared" si="28"/>
        <v>15.870845295094538</v>
      </c>
      <c r="P80" s="30">
        <f t="shared" si="39"/>
        <v>1.3648926953781302</v>
      </c>
      <c r="Q80" s="30">
        <f t="shared" si="29"/>
        <v>6.1078000000000001</v>
      </c>
      <c r="R80" s="30">
        <f t="shared" si="30"/>
        <v>0</v>
      </c>
      <c r="S80" s="5">
        <f t="shared" si="40"/>
        <v>0.44345616943002947</v>
      </c>
      <c r="T80" s="30">
        <f t="shared" si="31"/>
        <v>-0.92743439112479875</v>
      </c>
      <c r="U80" s="30">
        <f t="shared" si="32"/>
        <v>1.2829991336554423</v>
      </c>
      <c r="V80" s="31">
        <f t="shared" si="33"/>
        <v>0.35556474253064352</v>
      </c>
      <c r="W80" s="5">
        <f t="shared" si="41"/>
        <v>2.5008000000000004</v>
      </c>
      <c r="X80" s="3">
        <f t="shared" si="34"/>
        <v>0</v>
      </c>
      <c r="Y80" s="5">
        <f t="shared" si="42"/>
        <v>0.14218039928448636</v>
      </c>
      <c r="Z80" s="5">
        <f t="shared" si="43"/>
        <v>0</v>
      </c>
      <c r="AA80" s="34">
        <f t="shared" si="44"/>
        <v>0.14218039928448636</v>
      </c>
      <c r="AB80" s="34">
        <f t="shared" si="45"/>
        <v>0.17914730309845281</v>
      </c>
      <c r="AC80" s="39">
        <f t="shared" si="46"/>
        <v>0.21611420691241925</v>
      </c>
      <c r="AD80">
        <f t="shared" si="47"/>
        <v>1.500793103558467E-3</v>
      </c>
    </row>
    <row r="81" spans="1:30" x14ac:dyDescent="0.15">
      <c r="A81" s="36"/>
      <c r="B81">
        <f t="shared" si="35"/>
        <v>1900</v>
      </c>
      <c r="C81">
        <f t="shared" si="36"/>
        <v>0</v>
      </c>
      <c r="D81" s="26"/>
      <c r="E81" s="13"/>
      <c r="F81" s="13"/>
      <c r="G81" s="13"/>
      <c r="H81" s="11"/>
      <c r="I81" s="28">
        <f t="shared" si="24"/>
        <v>0</v>
      </c>
      <c r="J81" s="3">
        <f t="shared" si="37"/>
        <v>4.8710000000000004</v>
      </c>
      <c r="K81" s="28">
        <f t="shared" si="25"/>
        <v>-0.4038963498375906</v>
      </c>
      <c r="L81" s="29">
        <f t="shared" si="26"/>
        <v>1.03505</v>
      </c>
      <c r="M81" s="28">
        <f t="shared" si="27"/>
        <v>1.2479695879564598</v>
      </c>
      <c r="N81" s="3">
        <f t="shared" si="38"/>
        <v>9.5337630859928186</v>
      </c>
      <c r="O81" s="30">
        <f t="shared" si="28"/>
        <v>15.870845295094538</v>
      </c>
      <c r="P81" s="30">
        <f t="shared" si="39"/>
        <v>1.3648926953781302</v>
      </c>
      <c r="Q81" s="30">
        <f t="shared" si="29"/>
        <v>6.1078000000000001</v>
      </c>
      <c r="R81" s="30">
        <f t="shared" si="30"/>
        <v>0</v>
      </c>
      <c r="S81" s="5">
        <f t="shared" si="40"/>
        <v>0.44345616943002947</v>
      </c>
      <c r="T81" s="30">
        <f t="shared" si="31"/>
        <v>-0.92743439112479875</v>
      </c>
      <c r="U81" s="30">
        <f t="shared" si="32"/>
        <v>1.2829991336554423</v>
      </c>
      <c r="V81" s="31">
        <f t="shared" si="33"/>
        <v>0.35556474253064352</v>
      </c>
      <c r="W81" s="5">
        <f t="shared" si="41"/>
        <v>2.5008000000000004</v>
      </c>
      <c r="X81" s="3">
        <f t="shared" si="34"/>
        <v>0</v>
      </c>
      <c r="Y81" s="5">
        <f t="shared" si="42"/>
        <v>0.14218039928448636</v>
      </c>
      <c r="Z81" s="5">
        <f t="shared" si="43"/>
        <v>0</v>
      </c>
      <c r="AA81" s="34">
        <f t="shared" si="44"/>
        <v>0.14218039928448636</v>
      </c>
      <c r="AB81" s="34">
        <f t="shared" si="45"/>
        <v>0.17914730309845281</v>
      </c>
      <c r="AC81" s="39">
        <f t="shared" si="46"/>
        <v>0.21611420691241925</v>
      </c>
      <c r="AD81">
        <f t="shared" si="47"/>
        <v>1.500793103558467E-3</v>
      </c>
    </row>
    <row r="82" spans="1:30" x14ac:dyDescent="0.15">
      <c r="A82" s="36"/>
      <c r="B82">
        <f t="shared" si="35"/>
        <v>1900</v>
      </c>
      <c r="C82">
        <f t="shared" si="36"/>
        <v>0</v>
      </c>
      <c r="D82" s="26"/>
      <c r="E82" s="13"/>
      <c r="F82" s="13"/>
      <c r="G82" s="13"/>
      <c r="H82" s="11"/>
      <c r="I82" s="28">
        <f t="shared" si="24"/>
        <v>0</v>
      </c>
      <c r="J82" s="3">
        <f t="shared" si="37"/>
        <v>4.8710000000000004</v>
      </c>
      <c r="K82" s="28">
        <f t="shared" si="25"/>
        <v>-0.4038963498375906</v>
      </c>
      <c r="L82" s="29">
        <f t="shared" si="26"/>
        <v>1.03505</v>
      </c>
      <c r="M82" s="28">
        <f t="shared" si="27"/>
        <v>1.2479695879564598</v>
      </c>
      <c r="N82" s="3">
        <f t="shared" si="38"/>
        <v>9.5337630859928186</v>
      </c>
      <c r="O82" s="30">
        <f t="shared" si="28"/>
        <v>15.870845295094538</v>
      </c>
      <c r="P82" s="30">
        <f t="shared" si="39"/>
        <v>1.3648926953781302</v>
      </c>
      <c r="Q82" s="30">
        <f t="shared" si="29"/>
        <v>6.1078000000000001</v>
      </c>
      <c r="R82" s="30">
        <f t="shared" si="30"/>
        <v>0</v>
      </c>
      <c r="S82" s="5">
        <f t="shared" si="40"/>
        <v>0.44345616943002947</v>
      </c>
      <c r="T82" s="30">
        <f t="shared" si="31"/>
        <v>-0.92743439112479875</v>
      </c>
      <c r="U82" s="30">
        <f t="shared" si="32"/>
        <v>1.2829991336554423</v>
      </c>
      <c r="V82" s="31">
        <f t="shared" si="33"/>
        <v>0.35556474253064352</v>
      </c>
      <c r="W82" s="5">
        <f t="shared" si="41"/>
        <v>2.5008000000000004</v>
      </c>
      <c r="X82" s="3">
        <f t="shared" si="34"/>
        <v>0</v>
      </c>
      <c r="Y82" s="5">
        <f t="shared" si="42"/>
        <v>0.14218039928448636</v>
      </c>
      <c r="Z82" s="5">
        <f t="shared" si="43"/>
        <v>0</v>
      </c>
      <c r="AA82" s="34">
        <f t="shared" si="44"/>
        <v>0.14218039928448636</v>
      </c>
      <c r="AB82" s="34">
        <f t="shared" si="45"/>
        <v>0.17914730309845281</v>
      </c>
      <c r="AC82" s="39">
        <f t="shared" si="46"/>
        <v>0.21611420691241925</v>
      </c>
      <c r="AD82">
        <f t="shared" si="47"/>
        <v>1.500793103558467E-3</v>
      </c>
    </row>
    <row r="83" spans="1:30" x14ac:dyDescent="0.15">
      <c r="A83" s="36"/>
      <c r="B83">
        <f t="shared" si="35"/>
        <v>1900</v>
      </c>
      <c r="C83">
        <f t="shared" si="36"/>
        <v>0</v>
      </c>
      <c r="D83" s="26"/>
      <c r="E83" s="13"/>
      <c r="F83" s="13"/>
      <c r="G83" s="13"/>
      <c r="H83" s="11"/>
      <c r="I83" s="28">
        <f t="shared" si="24"/>
        <v>0</v>
      </c>
      <c r="J83" s="3">
        <f t="shared" si="37"/>
        <v>4.8710000000000004</v>
      </c>
      <c r="K83" s="28">
        <f t="shared" si="25"/>
        <v>-0.4038963498375906</v>
      </c>
      <c r="L83" s="29">
        <f t="shared" si="26"/>
        <v>1.03505</v>
      </c>
      <c r="M83" s="28">
        <f t="shared" si="27"/>
        <v>1.2479695879564598</v>
      </c>
      <c r="N83" s="3">
        <f t="shared" si="38"/>
        <v>9.5337630859928186</v>
      </c>
      <c r="O83" s="30">
        <f t="shared" si="28"/>
        <v>15.870845295094538</v>
      </c>
      <c r="P83" s="30">
        <f t="shared" si="39"/>
        <v>1.3648926953781302</v>
      </c>
      <c r="Q83" s="30">
        <f t="shared" si="29"/>
        <v>6.1078000000000001</v>
      </c>
      <c r="R83" s="30">
        <f t="shared" si="30"/>
        <v>0</v>
      </c>
      <c r="S83" s="5">
        <f t="shared" si="40"/>
        <v>0.44345616943002947</v>
      </c>
      <c r="T83" s="30">
        <f t="shared" si="31"/>
        <v>-0.92743439112479875</v>
      </c>
      <c r="U83" s="30">
        <f t="shared" si="32"/>
        <v>1.2829991336554423</v>
      </c>
      <c r="V83" s="31">
        <f t="shared" si="33"/>
        <v>0.35556474253064352</v>
      </c>
      <c r="W83" s="5">
        <f t="shared" si="41"/>
        <v>2.5008000000000004</v>
      </c>
      <c r="X83" s="3">
        <f t="shared" si="34"/>
        <v>0</v>
      </c>
      <c r="Y83" s="5">
        <f t="shared" si="42"/>
        <v>0.14218039928448636</v>
      </c>
      <c r="Z83" s="5">
        <f t="shared" si="43"/>
        <v>0</v>
      </c>
      <c r="AA83" s="34">
        <f t="shared" si="44"/>
        <v>0.14218039928448636</v>
      </c>
      <c r="AB83" s="34">
        <f t="shared" si="45"/>
        <v>0.17914730309845281</v>
      </c>
      <c r="AC83" s="39">
        <f t="shared" si="46"/>
        <v>0.21611420691241925</v>
      </c>
      <c r="AD83">
        <f t="shared" si="47"/>
        <v>1.500793103558467E-3</v>
      </c>
    </row>
    <row r="84" spans="1:30" x14ac:dyDescent="0.15">
      <c r="A84" s="36"/>
      <c r="B84">
        <f t="shared" si="35"/>
        <v>1900</v>
      </c>
      <c r="C84">
        <f t="shared" si="36"/>
        <v>0</v>
      </c>
      <c r="D84" s="26"/>
      <c r="E84" s="13"/>
      <c r="F84" s="13"/>
      <c r="G84" s="13"/>
      <c r="H84" s="11"/>
      <c r="I84" s="28">
        <f t="shared" si="24"/>
        <v>0</v>
      </c>
      <c r="J84" s="3">
        <f t="shared" si="37"/>
        <v>4.8710000000000004</v>
      </c>
      <c r="K84" s="28">
        <f t="shared" si="25"/>
        <v>-0.4038963498375906</v>
      </c>
      <c r="L84" s="29">
        <f t="shared" si="26"/>
        <v>1.03505</v>
      </c>
      <c r="M84" s="28">
        <f t="shared" si="27"/>
        <v>1.2479695879564598</v>
      </c>
      <c r="N84" s="3">
        <f t="shared" si="38"/>
        <v>9.5337630859928186</v>
      </c>
      <c r="O84" s="30">
        <f t="shared" si="28"/>
        <v>15.870845295094538</v>
      </c>
      <c r="P84" s="30">
        <f t="shared" si="39"/>
        <v>1.3648926953781302</v>
      </c>
      <c r="Q84" s="30">
        <f t="shared" si="29"/>
        <v>6.1078000000000001</v>
      </c>
      <c r="R84" s="30">
        <f t="shared" si="30"/>
        <v>0</v>
      </c>
      <c r="S84" s="5">
        <f t="shared" si="40"/>
        <v>0.44345616943002947</v>
      </c>
      <c r="T84" s="30">
        <f t="shared" si="31"/>
        <v>-0.92743439112479875</v>
      </c>
      <c r="U84" s="30">
        <f t="shared" si="32"/>
        <v>1.2829991336554423</v>
      </c>
      <c r="V84" s="31">
        <f t="shared" si="33"/>
        <v>0.35556474253064352</v>
      </c>
      <c r="W84" s="5">
        <f t="shared" si="41"/>
        <v>2.5008000000000004</v>
      </c>
      <c r="X84" s="3">
        <f t="shared" si="34"/>
        <v>0</v>
      </c>
      <c r="Y84" s="5">
        <f t="shared" si="42"/>
        <v>0.14218039928448636</v>
      </c>
      <c r="Z84" s="5">
        <f t="shared" si="43"/>
        <v>0</v>
      </c>
      <c r="AA84" s="34">
        <f t="shared" si="44"/>
        <v>0.14218039928448636</v>
      </c>
      <c r="AB84" s="34">
        <f t="shared" si="45"/>
        <v>0.17914730309845281</v>
      </c>
      <c r="AC84" s="39">
        <f t="shared" si="46"/>
        <v>0.21611420691241925</v>
      </c>
      <c r="AD84">
        <f t="shared" si="47"/>
        <v>1.500793103558467E-3</v>
      </c>
    </row>
    <row r="85" spans="1:30" x14ac:dyDescent="0.15">
      <c r="A85" s="36"/>
      <c r="B85">
        <f t="shared" si="35"/>
        <v>1900</v>
      </c>
      <c r="C85">
        <f t="shared" si="36"/>
        <v>0</v>
      </c>
      <c r="D85" s="26"/>
      <c r="E85" s="13"/>
      <c r="F85" s="13"/>
      <c r="G85" s="13"/>
      <c r="H85" s="11"/>
      <c r="I85" s="28">
        <f t="shared" si="24"/>
        <v>0</v>
      </c>
      <c r="J85" s="3">
        <f t="shared" si="37"/>
        <v>4.8710000000000004</v>
      </c>
      <c r="K85" s="28">
        <f t="shared" si="25"/>
        <v>-0.4038963498375906</v>
      </c>
      <c r="L85" s="29">
        <f t="shared" si="26"/>
        <v>1.03505</v>
      </c>
      <c r="M85" s="28">
        <f t="shared" si="27"/>
        <v>1.2479695879564598</v>
      </c>
      <c r="N85" s="3">
        <f t="shared" si="38"/>
        <v>9.5337630859928186</v>
      </c>
      <c r="O85" s="30">
        <f t="shared" si="28"/>
        <v>15.870845295094538</v>
      </c>
      <c r="P85" s="30">
        <f t="shared" si="39"/>
        <v>1.3648926953781302</v>
      </c>
      <c r="Q85" s="30">
        <f t="shared" si="29"/>
        <v>6.1078000000000001</v>
      </c>
      <c r="R85" s="30">
        <f t="shared" si="30"/>
        <v>0</v>
      </c>
      <c r="S85" s="5">
        <f t="shared" si="40"/>
        <v>0.44345616943002947</v>
      </c>
      <c r="T85" s="30">
        <f t="shared" si="31"/>
        <v>-0.92743439112479875</v>
      </c>
      <c r="U85" s="30">
        <f t="shared" si="32"/>
        <v>1.2829991336554423</v>
      </c>
      <c r="V85" s="31">
        <f t="shared" si="33"/>
        <v>0.35556474253064352</v>
      </c>
      <c r="W85" s="5">
        <f t="shared" si="41"/>
        <v>2.5008000000000004</v>
      </c>
      <c r="X85" s="3">
        <f t="shared" si="34"/>
        <v>0</v>
      </c>
      <c r="Y85" s="5">
        <f t="shared" si="42"/>
        <v>0.14218039928448636</v>
      </c>
      <c r="Z85" s="5">
        <f t="shared" si="43"/>
        <v>0</v>
      </c>
      <c r="AA85" s="34">
        <f t="shared" si="44"/>
        <v>0.14218039928448636</v>
      </c>
      <c r="AB85" s="34">
        <f t="shared" si="45"/>
        <v>0.17914730309845281</v>
      </c>
      <c r="AC85" s="39">
        <f t="shared" si="46"/>
        <v>0.21611420691241925</v>
      </c>
      <c r="AD85">
        <f t="shared" si="47"/>
        <v>1.500793103558467E-3</v>
      </c>
    </row>
    <row r="86" spans="1:30" x14ac:dyDescent="0.15">
      <c r="A86" s="36"/>
      <c r="B86">
        <f t="shared" si="35"/>
        <v>1900</v>
      </c>
      <c r="C86">
        <f t="shared" si="36"/>
        <v>0</v>
      </c>
      <c r="D86" s="26"/>
      <c r="E86" s="13"/>
      <c r="F86" s="13"/>
      <c r="G86" s="13"/>
      <c r="H86" s="11"/>
      <c r="I86" s="28">
        <f t="shared" si="24"/>
        <v>0</v>
      </c>
      <c r="J86" s="3">
        <f t="shared" si="37"/>
        <v>4.8710000000000004</v>
      </c>
      <c r="K86" s="28">
        <f t="shared" si="25"/>
        <v>-0.4038963498375906</v>
      </c>
      <c r="L86" s="29">
        <f t="shared" si="26"/>
        <v>1.03505</v>
      </c>
      <c r="M86" s="28">
        <f t="shared" si="27"/>
        <v>1.2479695879564598</v>
      </c>
      <c r="N86" s="3">
        <f t="shared" si="38"/>
        <v>9.5337630859928186</v>
      </c>
      <c r="O86" s="30">
        <f t="shared" si="28"/>
        <v>15.870845295094538</v>
      </c>
      <c r="P86" s="30">
        <f t="shared" si="39"/>
        <v>1.3648926953781302</v>
      </c>
      <c r="Q86" s="30">
        <f t="shared" si="29"/>
        <v>6.1078000000000001</v>
      </c>
      <c r="R86" s="30">
        <f t="shared" si="30"/>
        <v>0</v>
      </c>
      <c r="S86" s="5">
        <f t="shared" si="40"/>
        <v>0.44345616943002947</v>
      </c>
      <c r="T86" s="30">
        <f t="shared" si="31"/>
        <v>-0.92743439112479875</v>
      </c>
      <c r="U86" s="30">
        <f t="shared" si="32"/>
        <v>1.2829991336554423</v>
      </c>
      <c r="V86" s="31">
        <f t="shared" si="33"/>
        <v>0.35556474253064352</v>
      </c>
      <c r="W86" s="5">
        <f t="shared" si="41"/>
        <v>2.5008000000000004</v>
      </c>
      <c r="X86" s="3">
        <f t="shared" si="34"/>
        <v>0</v>
      </c>
      <c r="Y86" s="5">
        <f t="shared" si="42"/>
        <v>0.14218039928448636</v>
      </c>
      <c r="Z86" s="5">
        <f t="shared" si="43"/>
        <v>0</v>
      </c>
      <c r="AA86" s="34">
        <f t="shared" si="44"/>
        <v>0.14218039928448636</v>
      </c>
      <c r="AB86" s="34">
        <f t="shared" si="45"/>
        <v>0.17914730309845281</v>
      </c>
      <c r="AC86" s="39">
        <f t="shared" si="46"/>
        <v>0.21611420691241925</v>
      </c>
      <c r="AD86">
        <f t="shared" si="47"/>
        <v>1.500793103558467E-3</v>
      </c>
    </row>
    <row r="87" spans="1:30" x14ac:dyDescent="0.15">
      <c r="A87" s="36"/>
      <c r="B87">
        <f t="shared" si="35"/>
        <v>1900</v>
      </c>
      <c r="C87">
        <f t="shared" si="36"/>
        <v>0</v>
      </c>
      <c r="D87" s="26"/>
      <c r="E87" s="13"/>
      <c r="F87" s="13"/>
      <c r="G87" s="13"/>
      <c r="H87" s="11"/>
      <c r="I87" s="28">
        <f t="shared" ref="I87:I150" si="48">(2*PI()/365)*C87</f>
        <v>0</v>
      </c>
      <c r="J87" s="3">
        <f t="shared" si="37"/>
        <v>4.8710000000000004</v>
      </c>
      <c r="K87" s="28">
        <f t="shared" ref="K87:K150" si="49">ASIN(0.398*SIN(J87))</f>
        <v>-0.4038963498375906</v>
      </c>
      <c r="L87" s="29">
        <f t="shared" ref="L87:L150" si="50">1.00011+0.034221*COS(I87)+0.00128*SIN(I87)+0.000719*COS(I87*2)+0.000077*SIN(I87*2)</f>
        <v>1.03505</v>
      </c>
      <c r="M87" s="28">
        <f t="shared" ref="M87:M150" si="51">ACOS(-TAN($E$3)*TAN(K87))</f>
        <v>1.2479695879564598</v>
      </c>
      <c r="N87" s="3">
        <f t="shared" si="38"/>
        <v>9.5337630859928186</v>
      </c>
      <c r="O87" s="30">
        <f t="shared" ref="O87:O150" si="52">118.1/PI()*L87*(M87*SIN($E$3)*SIN(K87)+COS($E$3)*COS(K87)*SIN(M87))</f>
        <v>15.870845295094538</v>
      </c>
      <c r="P87" s="30">
        <f t="shared" si="39"/>
        <v>1.3648926953781302</v>
      </c>
      <c r="Q87" s="30">
        <f t="shared" ref="Q87:Q150" si="53">6.1078*10^(7.5*D87/(237.3+D87))</f>
        <v>6.1078000000000001</v>
      </c>
      <c r="R87" s="30">
        <f t="shared" ref="R87:R150" si="54">Q87*E87/100</f>
        <v>0</v>
      </c>
      <c r="S87" s="5">
        <f t="shared" si="40"/>
        <v>0.44345616943002947</v>
      </c>
      <c r="T87" s="30">
        <f t="shared" ref="T87:T150" si="55">-1*$I$4*(D87+273.16)^4*(0.34-0.14*SQRT(R87/10))*(0.1+0.9*H87/N87)</f>
        <v>-0.92743439112479875</v>
      </c>
      <c r="U87" s="30">
        <f t="shared" ref="U87:U150" si="56">(1-$I$5)*P87</f>
        <v>1.2829991336554423</v>
      </c>
      <c r="V87" s="31">
        <f t="shared" ref="V87:V150" si="57">U87+T87</f>
        <v>0.35556474253064352</v>
      </c>
      <c r="W87" s="5">
        <f t="shared" si="41"/>
        <v>2.5008000000000004</v>
      </c>
      <c r="X87" s="3">
        <f t="shared" ref="X87:X150" si="58">0.0016286*(G87/10)/W87*10</f>
        <v>0</v>
      </c>
      <c r="Y87" s="5">
        <f t="shared" si="42"/>
        <v>0.14218039928448636</v>
      </c>
      <c r="Z87" s="5">
        <f t="shared" si="43"/>
        <v>0</v>
      </c>
      <c r="AA87" s="34">
        <f t="shared" si="44"/>
        <v>0.14218039928448636</v>
      </c>
      <c r="AB87" s="34">
        <f t="shared" si="45"/>
        <v>0.17914730309845281</v>
      </c>
      <c r="AC87" s="39">
        <f t="shared" si="46"/>
        <v>0.21611420691241925</v>
      </c>
      <c r="AD87">
        <f t="shared" si="47"/>
        <v>1.500793103558467E-3</v>
      </c>
    </row>
    <row r="88" spans="1:30" x14ac:dyDescent="0.15">
      <c r="A88" s="36"/>
      <c r="B88">
        <f t="shared" si="35"/>
        <v>1900</v>
      </c>
      <c r="C88">
        <f t="shared" si="36"/>
        <v>0</v>
      </c>
      <c r="D88" s="26"/>
      <c r="E88" s="13"/>
      <c r="F88" s="13"/>
      <c r="G88" s="13"/>
      <c r="H88" s="11"/>
      <c r="I88" s="28">
        <f t="shared" si="48"/>
        <v>0</v>
      </c>
      <c r="J88" s="3">
        <f t="shared" si="37"/>
        <v>4.8710000000000004</v>
      </c>
      <c r="K88" s="28">
        <f t="shared" si="49"/>
        <v>-0.4038963498375906</v>
      </c>
      <c r="L88" s="29">
        <f t="shared" si="50"/>
        <v>1.03505</v>
      </c>
      <c r="M88" s="28">
        <f t="shared" si="51"/>
        <v>1.2479695879564598</v>
      </c>
      <c r="N88" s="3">
        <f t="shared" si="38"/>
        <v>9.5337630859928186</v>
      </c>
      <c r="O88" s="30">
        <f t="shared" si="52"/>
        <v>15.870845295094538</v>
      </c>
      <c r="P88" s="30">
        <f t="shared" si="39"/>
        <v>1.3648926953781302</v>
      </c>
      <c r="Q88" s="30">
        <f t="shared" si="53"/>
        <v>6.1078000000000001</v>
      </c>
      <c r="R88" s="30">
        <f t="shared" si="54"/>
        <v>0</v>
      </c>
      <c r="S88" s="5">
        <f t="shared" si="40"/>
        <v>0.44345616943002947</v>
      </c>
      <c r="T88" s="30">
        <f t="shared" si="55"/>
        <v>-0.92743439112479875</v>
      </c>
      <c r="U88" s="30">
        <f t="shared" si="56"/>
        <v>1.2829991336554423</v>
      </c>
      <c r="V88" s="31">
        <f t="shared" si="57"/>
        <v>0.35556474253064352</v>
      </c>
      <c r="W88" s="5">
        <f t="shared" si="41"/>
        <v>2.5008000000000004</v>
      </c>
      <c r="X88" s="3">
        <f t="shared" si="58"/>
        <v>0</v>
      </c>
      <c r="Y88" s="5">
        <f t="shared" si="42"/>
        <v>0.14218039928448636</v>
      </c>
      <c r="Z88" s="5">
        <f t="shared" si="43"/>
        <v>0</v>
      </c>
      <c r="AA88" s="34">
        <f t="shared" si="44"/>
        <v>0.14218039928448636</v>
      </c>
      <c r="AB88" s="34">
        <f t="shared" si="45"/>
        <v>0.17914730309845281</v>
      </c>
      <c r="AC88" s="39">
        <f t="shared" si="46"/>
        <v>0.21611420691241925</v>
      </c>
      <c r="AD88">
        <f t="shared" si="47"/>
        <v>1.500793103558467E-3</v>
      </c>
    </row>
    <row r="89" spans="1:30" x14ac:dyDescent="0.15">
      <c r="A89" s="36"/>
      <c r="B89">
        <f t="shared" si="35"/>
        <v>1900</v>
      </c>
      <c r="C89">
        <f t="shared" si="36"/>
        <v>0</v>
      </c>
      <c r="D89" s="26"/>
      <c r="E89" s="13"/>
      <c r="F89" s="13"/>
      <c r="G89" s="13"/>
      <c r="H89" s="11"/>
      <c r="I89" s="28">
        <f t="shared" si="48"/>
        <v>0</v>
      </c>
      <c r="J89" s="3">
        <f t="shared" si="37"/>
        <v>4.8710000000000004</v>
      </c>
      <c r="K89" s="28">
        <f t="shared" si="49"/>
        <v>-0.4038963498375906</v>
      </c>
      <c r="L89" s="29">
        <f t="shared" si="50"/>
        <v>1.03505</v>
      </c>
      <c r="M89" s="28">
        <f t="shared" si="51"/>
        <v>1.2479695879564598</v>
      </c>
      <c r="N89" s="3">
        <f t="shared" si="38"/>
        <v>9.5337630859928186</v>
      </c>
      <c r="O89" s="30">
        <f t="shared" si="52"/>
        <v>15.870845295094538</v>
      </c>
      <c r="P89" s="30">
        <f t="shared" si="39"/>
        <v>1.3648926953781302</v>
      </c>
      <c r="Q89" s="30">
        <f t="shared" si="53"/>
        <v>6.1078000000000001</v>
      </c>
      <c r="R89" s="30">
        <f t="shared" si="54"/>
        <v>0</v>
      </c>
      <c r="S89" s="5">
        <f t="shared" si="40"/>
        <v>0.44345616943002947</v>
      </c>
      <c r="T89" s="30">
        <f t="shared" si="55"/>
        <v>-0.92743439112479875</v>
      </c>
      <c r="U89" s="30">
        <f t="shared" si="56"/>
        <v>1.2829991336554423</v>
      </c>
      <c r="V89" s="31">
        <f t="shared" si="57"/>
        <v>0.35556474253064352</v>
      </c>
      <c r="W89" s="5">
        <f t="shared" si="41"/>
        <v>2.5008000000000004</v>
      </c>
      <c r="X89" s="3">
        <f t="shared" si="58"/>
        <v>0</v>
      </c>
      <c r="Y89" s="5">
        <f t="shared" si="42"/>
        <v>0.14218039928448636</v>
      </c>
      <c r="Z89" s="5">
        <f t="shared" si="43"/>
        <v>0</v>
      </c>
      <c r="AA89" s="34">
        <f t="shared" si="44"/>
        <v>0.14218039928448636</v>
      </c>
      <c r="AB89" s="34">
        <f t="shared" si="45"/>
        <v>0.17914730309845281</v>
      </c>
      <c r="AC89" s="39">
        <f t="shared" si="46"/>
        <v>0.21611420691241925</v>
      </c>
      <c r="AD89">
        <f t="shared" si="47"/>
        <v>1.500793103558467E-3</v>
      </c>
    </row>
    <row r="90" spans="1:30" x14ac:dyDescent="0.15">
      <c r="A90" s="36"/>
      <c r="B90">
        <f t="shared" si="35"/>
        <v>1900</v>
      </c>
      <c r="C90">
        <f t="shared" si="36"/>
        <v>0</v>
      </c>
      <c r="D90" s="26"/>
      <c r="E90" s="13"/>
      <c r="F90" s="13"/>
      <c r="G90" s="13"/>
      <c r="H90" s="11"/>
      <c r="I90" s="28">
        <f t="shared" si="48"/>
        <v>0</v>
      </c>
      <c r="J90" s="3">
        <f t="shared" si="37"/>
        <v>4.8710000000000004</v>
      </c>
      <c r="K90" s="28">
        <f t="shared" si="49"/>
        <v>-0.4038963498375906</v>
      </c>
      <c r="L90" s="29">
        <f t="shared" si="50"/>
        <v>1.03505</v>
      </c>
      <c r="M90" s="28">
        <f t="shared" si="51"/>
        <v>1.2479695879564598</v>
      </c>
      <c r="N90" s="3">
        <f t="shared" si="38"/>
        <v>9.5337630859928186</v>
      </c>
      <c r="O90" s="30">
        <f t="shared" si="52"/>
        <v>15.870845295094538</v>
      </c>
      <c r="P90" s="30">
        <f t="shared" si="39"/>
        <v>1.3648926953781302</v>
      </c>
      <c r="Q90" s="30">
        <f t="shared" si="53"/>
        <v>6.1078000000000001</v>
      </c>
      <c r="R90" s="30">
        <f t="shared" si="54"/>
        <v>0</v>
      </c>
      <c r="S90" s="5">
        <f t="shared" si="40"/>
        <v>0.44345616943002947</v>
      </c>
      <c r="T90" s="30">
        <f t="shared" si="55"/>
        <v>-0.92743439112479875</v>
      </c>
      <c r="U90" s="30">
        <f t="shared" si="56"/>
        <v>1.2829991336554423</v>
      </c>
      <c r="V90" s="31">
        <f t="shared" si="57"/>
        <v>0.35556474253064352</v>
      </c>
      <c r="W90" s="5">
        <f t="shared" si="41"/>
        <v>2.5008000000000004</v>
      </c>
      <c r="X90" s="3">
        <f t="shared" si="58"/>
        <v>0</v>
      </c>
      <c r="Y90" s="5">
        <f t="shared" si="42"/>
        <v>0.14218039928448636</v>
      </c>
      <c r="Z90" s="5">
        <f t="shared" si="43"/>
        <v>0</v>
      </c>
      <c r="AA90" s="34">
        <f t="shared" si="44"/>
        <v>0.14218039928448636</v>
      </c>
      <c r="AB90" s="34">
        <f t="shared" si="45"/>
        <v>0.17914730309845281</v>
      </c>
      <c r="AC90" s="39">
        <f t="shared" si="46"/>
        <v>0.21611420691241925</v>
      </c>
      <c r="AD90">
        <f t="shared" si="47"/>
        <v>1.500793103558467E-3</v>
      </c>
    </row>
    <row r="91" spans="1:30" x14ac:dyDescent="0.15">
      <c r="A91" s="36"/>
      <c r="B91">
        <f t="shared" si="35"/>
        <v>1900</v>
      </c>
      <c r="C91">
        <f t="shared" si="36"/>
        <v>0</v>
      </c>
      <c r="D91" s="26"/>
      <c r="E91" s="13"/>
      <c r="F91" s="13"/>
      <c r="G91" s="13"/>
      <c r="H91" s="11"/>
      <c r="I91" s="28">
        <f t="shared" si="48"/>
        <v>0</v>
      </c>
      <c r="J91" s="3">
        <f t="shared" si="37"/>
        <v>4.8710000000000004</v>
      </c>
      <c r="K91" s="28">
        <f t="shared" si="49"/>
        <v>-0.4038963498375906</v>
      </c>
      <c r="L91" s="29">
        <f t="shared" si="50"/>
        <v>1.03505</v>
      </c>
      <c r="M91" s="28">
        <f t="shared" si="51"/>
        <v>1.2479695879564598</v>
      </c>
      <c r="N91" s="3">
        <f t="shared" si="38"/>
        <v>9.5337630859928186</v>
      </c>
      <c r="O91" s="30">
        <f t="shared" si="52"/>
        <v>15.870845295094538</v>
      </c>
      <c r="P91" s="30">
        <f t="shared" si="39"/>
        <v>1.3648926953781302</v>
      </c>
      <c r="Q91" s="30">
        <f t="shared" si="53"/>
        <v>6.1078000000000001</v>
      </c>
      <c r="R91" s="30">
        <f t="shared" si="54"/>
        <v>0</v>
      </c>
      <c r="S91" s="5">
        <f t="shared" si="40"/>
        <v>0.44345616943002947</v>
      </c>
      <c r="T91" s="30">
        <f t="shared" si="55"/>
        <v>-0.92743439112479875</v>
      </c>
      <c r="U91" s="30">
        <f t="shared" si="56"/>
        <v>1.2829991336554423</v>
      </c>
      <c r="V91" s="31">
        <f t="shared" si="57"/>
        <v>0.35556474253064352</v>
      </c>
      <c r="W91" s="5">
        <f t="shared" si="41"/>
        <v>2.5008000000000004</v>
      </c>
      <c r="X91" s="3">
        <f t="shared" si="58"/>
        <v>0</v>
      </c>
      <c r="Y91" s="5">
        <f t="shared" si="42"/>
        <v>0.14218039928448636</v>
      </c>
      <c r="Z91" s="5">
        <f t="shared" si="43"/>
        <v>0</v>
      </c>
      <c r="AA91" s="34">
        <f t="shared" si="44"/>
        <v>0.14218039928448636</v>
      </c>
      <c r="AB91" s="34">
        <f t="shared" si="45"/>
        <v>0.17914730309845281</v>
      </c>
      <c r="AC91" s="39">
        <f t="shared" si="46"/>
        <v>0.21611420691241925</v>
      </c>
      <c r="AD91">
        <f t="shared" si="47"/>
        <v>1.500793103558467E-3</v>
      </c>
    </row>
    <row r="92" spans="1:30" x14ac:dyDescent="0.15">
      <c r="A92" s="36"/>
      <c r="B92">
        <f t="shared" si="35"/>
        <v>1900</v>
      </c>
      <c r="C92">
        <f t="shared" si="36"/>
        <v>0</v>
      </c>
      <c r="D92" s="26"/>
      <c r="E92" s="13"/>
      <c r="F92" s="13"/>
      <c r="G92" s="13"/>
      <c r="H92" s="11"/>
      <c r="I92" s="28">
        <f t="shared" si="48"/>
        <v>0</v>
      </c>
      <c r="J92" s="3">
        <f t="shared" si="37"/>
        <v>4.8710000000000004</v>
      </c>
      <c r="K92" s="28">
        <f t="shared" si="49"/>
        <v>-0.4038963498375906</v>
      </c>
      <c r="L92" s="29">
        <f t="shared" si="50"/>
        <v>1.03505</v>
      </c>
      <c r="M92" s="28">
        <f t="shared" si="51"/>
        <v>1.2479695879564598</v>
      </c>
      <c r="N92" s="3">
        <f t="shared" si="38"/>
        <v>9.5337630859928186</v>
      </c>
      <c r="O92" s="30">
        <f t="shared" si="52"/>
        <v>15.870845295094538</v>
      </c>
      <c r="P92" s="30">
        <f t="shared" si="39"/>
        <v>1.3648926953781302</v>
      </c>
      <c r="Q92" s="30">
        <f t="shared" si="53"/>
        <v>6.1078000000000001</v>
      </c>
      <c r="R92" s="30">
        <f t="shared" si="54"/>
        <v>0</v>
      </c>
      <c r="S92" s="5">
        <f t="shared" si="40"/>
        <v>0.44345616943002947</v>
      </c>
      <c r="T92" s="30">
        <f t="shared" si="55"/>
        <v>-0.92743439112479875</v>
      </c>
      <c r="U92" s="30">
        <f t="shared" si="56"/>
        <v>1.2829991336554423</v>
      </c>
      <c r="V92" s="31">
        <f t="shared" si="57"/>
        <v>0.35556474253064352</v>
      </c>
      <c r="W92" s="5">
        <f t="shared" si="41"/>
        <v>2.5008000000000004</v>
      </c>
      <c r="X92" s="3">
        <f t="shared" si="58"/>
        <v>0</v>
      </c>
      <c r="Y92" s="5">
        <f t="shared" si="42"/>
        <v>0.14218039928448636</v>
      </c>
      <c r="Z92" s="5">
        <f t="shared" si="43"/>
        <v>0</v>
      </c>
      <c r="AA92" s="34">
        <f t="shared" si="44"/>
        <v>0.14218039928448636</v>
      </c>
      <c r="AB92" s="34">
        <f t="shared" si="45"/>
        <v>0.17914730309845281</v>
      </c>
      <c r="AC92" s="39">
        <f t="shared" si="46"/>
        <v>0.21611420691241925</v>
      </c>
      <c r="AD92">
        <f t="shared" si="47"/>
        <v>1.500793103558467E-3</v>
      </c>
    </row>
    <row r="93" spans="1:30" x14ac:dyDescent="0.15">
      <c r="A93" s="36"/>
      <c r="B93">
        <f t="shared" si="35"/>
        <v>1900</v>
      </c>
      <c r="C93">
        <f t="shared" si="36"/>
        <v>0</v>
      </c>
      <c r="D93" s="26"/>
      <c r="E93" s="13"/>
      <c r="F93" s="13"/>
      <c r="G93" s="13"/>
      <c r="H93" s="11"/>
      <c r="I93" s="28">
        <f t="shared" si="48"/>
        <v>0</v>
      </c>
      <c r="J93" s="3">
        <f t="shared" si="37"/>
        <v>4.8710000000000004</v>
      </c>
      <c r="K93" s="28">
        <f t="shared" si="49"/>
        <v>-0.4038963498375906</v>
      </c>
      <c r="L93" s="29">
        <f t="shared" si="50"/>
        <v>1.03505</v>
      </c>
      <c r="M93" s="28">
        <f t="shared" si="51"/>
        <v>1.2479695879564598</v>
      </c>
      <c r="N93" s="3">
        <f t="shared" si="38"/>
        <v>9.5337630859928186</v>
      </c>
      <c r="O93" s="30">
        <f t="shared" si="52"/>
        <v>15.870845295094538</v>
      </c>
      <c r="P93" s="30">
        <f t="shared" si="39"/>
        <v>1.3648926953781302</v>
      </c>
      <c r="Q93" s="30">
        <f t="shared" si="53"/>
        <v>6.1078000000000001</v>
      </c>
      <c r="R93" s="30">
        <f t="shared" si="54"/>
        <v>0</v>
      </c>
      <c r="S93" s="5">
        <f t="shared" si="40"/>
        <v>0.44345616943002947</v>
      </c>
      <c r="T93" s="30">
        <f t="shared" si="55"/>
        <v>-0.92743439112479875</v>
      </c>
      <c r="U93" s="30">
        <f t="shared" si="56"/>
        <v>1.2829991336554423</v>
      </c>
      <c r="V93" s="31">
        <f t="shared" si="57"/>
        <v>0.35556474253064352</v>
      </c>
      <c r="W93" s="5">
        <f t="shared" si="41"/>
        <v>2.5008000000000004</v>
      </c>
      <c r="X93" s="3">
        <f t="shared" si="58"/>
        <v>0</v>
      </c>
      <c r="Y93" s="5">
        <f t="shared" si="42"/>
        <v>0.14218039928448636</v>
      </c>
      <c r="Z93" s="5">
        <f t="shared" si="43"/>
        <v>0</v>
      </c>
      <c r="AA93" s="34">
        <f t="shared" si="44"/>
        <v>0.14218039928448636</v>
      </c>
      <c r="AB93" s="34">
        <f t="shared" si="45"/>
        <v>0.17914730309845281</v>
      </c>
      <c r="AC93" s="39">
        <f t="shared" si="46"/>
        <v>0.21611420691241925</v>
      </c>
      <c r="AD93">
        <f t="shared" si="47"/>
        <v>1.500793103558467E-3</v>
      </c>
    </row>
    <row r="94" spans="1:30" x14ac:dyDescent="0.15">
      <c r="A94" s="36"/>
      <c r="B94">
        <f t="shared" si="35"/>
        <v>1900</v>
      </c>
      <c r="C94">
        <f t="shared" si="36"/>
        <v>0</v>
      </c>
      <c r="D94" s="26"/>
      <c r="E94" s="13"/>
      <c r="F94" s="13"/>
      <c r="G94" s="13"/>
      <c r="H94" s="11"/>
      <c r="I94" s="28">
        <f t="shared" si="48"/>
        <v>0</v>
      </c>
      <c r="J94" s="3">
        <f t="shared" si="37"/>
        <v>4.8710000000000004</v>
      </c>
      <c r="K94" s="28">
        <f t="shared" si="49"/>
        <v>-0.4038963498375906</v>
      </c>
      <c r="L94" s="29">
        <f t="shared" si="50"/>
        <v>1.03505</v>
      </c>
      <c r="M94" s="28">
        <f t="shared" si="51"/>
        <v>1.2479695879564598</v>
      </c>
      <c r="N94" s="3">
        <f t="shared" si="38"/>
        <v>9.5337630859928186</v>
      </c>
      <c r="O94" s="30">
        <f t="shared" si="52"/>
        <v>15.870845295094538</v>
      </c>
      <c r="P94" s="30">
        <f t="shared" si="39"/>
        <v>1.3648926953781302</v>
      </c>
      <c r="Q94" s="30">
        <f t="shared" si="53"/>
        <v>6.1078000000000001</v>
      </c>
      <c r="R94" s="30">
        <f t="shared" si="54"/>
        <v>0</v>
      </c>
      <c r="S94" s="5">
        <f t="shared" si="40"/>
        <v>0.44345616943002947</v>
      </c>
      <c r="T94" s="30">
        <f t="shared" si="55"/>
        <v>-0.92743439112479875</v>
      </c>
      <c r="U94" s="30">
        <f t="shared" si="56"/>
        <v>1.2829991336554423</v>
      </c>
      <c r="V94" s="31">
        <f t="shared" si="57"/>
        <v>0.35556474253064352</v>
      </c>
      <c r="W94" s="5">
        <f t="shared" si="41"/>
        <v>2.5008000000000004</v>
      </c>
      <c r="X94" s="3">
        <f t="shared" si="58"/>
        <v>0</v>
      </c>
      <c r="Y94" s="5">
        <f t="shared" si="42"/>
        <v>0.14218039928448636</v>
      </c>
      <c r="Z94" s="5">
        <f t="shared" si="43"/>
        <v>0</v>
      </c>
      <c r="AA94" s="34">
        <f t="shared" si="44"/>
        <v>0.14218039928448636</v>
      </c>
      <c r="AB94" s="34">
        <f t="shared" si="45"/>
        <v>0.17914730309845281</v>
      </c>
      <c r="AC94" s="39">
        <f t="shared" si="46"/>
        <v>0.21611420691241925</v>
      </c>
      <c r="AD94">
        <f t="shared" si="47"/>
        <v>1.500793103558467E-3</v>
      </c>
    </row>
    <row r="95" spans="1:30" x14ac:dyDescent="0.15">
      <c r="A95" s="36"/>
      <c r="B95">
        <f t="shared" si="35"/>
        <v>1900</v>
      </c>
      <c r="C95">
        <f t="shared" si="36"/>
        <v>0</v>
      </c>
      <c r="D95" s="26"/>
      <c r="E95" s="13"/>
      <c r="F95" s="13"/>
      <c r="G95" s="13"/>
      <c r="H95" s="11"/>
      <c r="I95" s="28">
        <f t="shared" si="48"/>
        <v>0</v>
      </c>
      <c r="J95" s="3">
        <f t="shared" si="37"/>
        <v>4.8710000000000004</v>
      </c>
      <c r="K95" s="28">
        <f t="shared" si="49"/>
        <v>-0.4038963498375906</v>
      </c>
      <c r="L95" s="29">
        <f t="shared" si="50"/>
        <v>1.03505</v>
      </c>
      <c r="M95" s="28">
        <f t="shared" si="51"/>
        <v>1.2479695879564598</v>
      </c>
      <c r="N95" s="3">
        <f t="shared" si="38"/>
        <v>9.5337630859928186</v>
      </c>
      <c r="O95" s="30">
        <f t="shared" si="52"/>
        <v>15.870845295094538</v>
      </c>
      <c r="P95" s="30">
        <f t="shared" si="39"/>
        <v>1.3648926953781302</v>
      </c>
      <c r="Q95" s="30">
        <f t="shared" si="53"/>
        <v>6.1078000000000001</v>
      </c>
      <c r="R95" s="30">
        <f t="shared" si="54"/>
        <v>0</v>
      </c>
      <c r="S95" s="5">
        <f t="shared" si="40"/>
        <v>0.44345616943002947</v>
      </c>
      <c r="T95" s="30">
        <f t="shared" si="55"/>
        <v>-0.92743439112479875</v>
      </c>
      <c r="U95" s="30">
        <f t="shared" si="56"/>
        <v>1.2829991336554423</v>
      </c>
      <c r="V95" s="31">
        <f t="shared" si="57"/>
        <v>0.35556474253064352</v>
      </c>
      <c r="W95" s="5">
        <f t="shared" si="41"/>
        <v>2.5008000000000004</v>
      </c>
      <c r="X95" s="3">
        <f t="shared" si="58"/>
        <v>0</v>
      </c>
      <c r="Y95" s="5">
        <f t="shared" si="42"/>
        <v>0.14218039928448636</v>
      </c>
      <c r="Z95" s="5">
        <f t="shared" si="43"/>
        <v>0</v>
      </c>
      <c r="AA95" s="34">
        <f t="shared" si="44"/>
        <v>0.14218039928448636</v>
      </c>
      <c r="AB95" s="34">
        <f t="shared" si="45"/>
        <v>0.17914730309845281</v>
      </c>
      <c r="AC95" s="39">
        <f t="shared" si="46"/>
        <v>0.21611420691241925</v>
      </c>
      <c r="AD95">
        <f t="shared" si="47"/>
        <v>1.500793103558467E-3</v>
      </c>
    </row>
    <row r="96" spans="1:30" x14ac:dyDescent="0.15">
      <c r="A96" s="36"/>
      <c r="B96">
        <f t="shared" si="35"/>
        <v>1900</v>
      </c>
      <c r="C96">
        <f t="shared" si="36"/>
        <v>0</v>
      </c>
      <c r="D96" s="26"/>
      <c r="E96" s="13"/>
      <c r="F96" s="13"/>
      <c r="G96" s="13"/>
      <c r="H96" s="11"/>
      <c r="I96" s="28">
        <f t="shared" si="48"/>
        <v>0</v>
      </c>
      <c r="J96" s="3">
        <f t="shared" si="37"/>
        <v>4.8710000000000004</v>
      </c>
      <c r="K96" s="28">
        <f t="shared" si="49"/>
        <v>-0.4038963498375906</v>
      </c>
      <c r="L96" s="29">
        <f t="shared" si="50"/>
        <v>1.03505</v>
      </c>
      <c r="M96" s="28">
        <f t="shared" si="51"/>
        <v>1.2479695879564598</v>
      </c>
      <c r="N96" s="3">
        <f t="shared" si="38"/>
        <v>9.5337630859928186</v>
      </c>
      <c r="O96" s="30">
        <f t="shared" si="52"/>
        <v>15.870845295094538</v>
      </c>
      <c r="P96" s="30">
        <f t="shared" si="39"/>
        <v>1.3648926953781302</v>
      </c>
      <c r="Q96" s="30">
        <f t="shared" si="53"/>
        <v>6.1078000000000001</v>
      </c>
      <c r="R96" s="30">
        <f t="shared" si="54"/>
        <v>0</v>
      </c>
      <c r="S96" s="5">
        <f t="shared" si="40"/>
        <v>0.44345616943002947</v>
      </c>
      <c r="T96" s="30">
        <f t="shared" si="55"/>
        <v>-0.92743439112479875</v>
      </c>
      <c r="U96" s="30">
        <f t="shared" si="56"/>
        <v>1.2829991336554423</v>
      </c>
      <c r="V96" s="31">
        <f t="shared" si="57"/>
        <v>0.35556474253064352</v>
      </c>
      <c r="W96" s="5">
        <f t="shared" si="41"/>
        <v>2.5008000000000004</v>
      </c>
      <c r="X96" s="3">
        <f t="shared" si="58"/>
        <v>0</v>
      </c>
      <c r="Y96" s="5">
        <f t="shared" si="42"/>
        <v>0.14218039928448636</v>
      </c>
      <c r="Z96" s="5">
        <f t="shared" si="43"/>
        <v>0</v>
      </c>
      <c r="AA96" s="34">
        <f t="shared" si="44"/>
        <v>0.14218039928448636</v>
      </c>
      <c r="AB96" s="34">
        <f t="shared" si="45"/>
        <v>0.17914730309845281</v>
      </c>
      <c r="AC96" s="39">
        <f t="shared" si="46"/>
        <v>0.21611420691241925</v>
      </c>
      <c r="AD96">
        <f t="shared" si="47"/>
        <v>1.500793103558467E-3</v>
      </c>
    </row>
    <row r="97" spans="1:30" x14ac:dyDescent="0.15">
      <c r="A97" s="36"/>
      <c r="B97">
        <f t="shared" si="35"/>
        <v>1900</v>
      </c>
      <c r="C97">
        <f t="shared" si="36"/>
        <v>0</v>
      </c>
      <c r="D97" s="26"/>
      <c r="E97" s="13"/>
      <c r="F97" s="13"/>
      <c r="G97" s="13"/>
      <c r="H97" s="11"/>
      <c r="I97" s="28">
        <f t="shared" si="48"/>
        <v>0</v>
      </c>
      <c r="J97" s="3">
        <f t="shared" si="37"/>
        <v>4.8710000000000004</v>
      </c>
      <c r="K97" s="28">
        <f t="shared" si="49"/>
        <v>-0.4038963498375906</v>
      </c>
      <c r="L97" s="29">
        <f t="shared" si="50"/>
        <v>1.03505</v>
      </c>
      <c r="M97" s="28">
        <f t="shared" si="51"/>
        <v>1.2479695879564598</v>
      </c>
      <c r="N97" s="3">
        <f t="shared" si="38"/>
        <v>9.5337630859928186</v>
      </c>
      <c r="O97" s="30">
        <f t="shared" si="52"/>
        <v>15.870845295094538</v>
      </c>
      <c r="P97" s="30">
        <f t="shared" si="39"/>
        <v>1.3648926953781302</v>
      </c>
      <c r="Q97" s="30">
        <f t="shared" si="53"/>
        <v>6.1078000000000001</v>
      </c>
      <c r="R97" s="30">
        <f t="shared" si="54"/>
        <v>0</v>
      </c>
      <c r="S97" s="5">
        <f t="shared" si="40"/>
        <v>0.44345616943002947</v>
      </c>
      <c r="T97" s="30">
        <f t="shared" si="55"/>
        <v>-0.92743439112479875</v>
      </c>
      <c r="U97" s="30">
        <f t="shared" si="56"/>
        <v>1.2829991336554423</v>
      </c>
      <c r="V97" s="31">
        <f t="shared" si="57"/>
        <v>0.35556474253064352</v>
      </c>
      <c r="W97" s="5">
        <f t="shared" si="41"/>
        <v>2.5008000000000004</v>
      </c>
      <c r="X97" s="3">
        <f t="shared" si="58"/>
        <v>0</v>
      </c>
      <c r="Y97" s="5">
        <f t="shared" si="42"/>
        <v>0.14218039928448636</v>
      </c>
      <c r="Z97" s="5">
        <f t="shared" si="43"/>
        <v>0</v>
      </c>
      <c r="AA97" s="34">
        <f t="shared" si="44"/>
        <v>0.14218039928448636</v>
      </c>
      <c r="AB97" s="34">
        <f t="shared" si="45"/>
        <v>0.17914730309845281</v>
      </c>
      <c r="AC97" s="39">
        <f t="shared" si="46"/>
        <v>0.21611420691241925</v>
      </c>
      <c r="AD97">
        <f t="shared" si="47"/>
        <v>1.500793103558467E-3</v>
      </c>
    </row>
    <row r="98" spans="1:30" x14ac:dyDescent="0.15">
      <c r="A98" s="36"/>
      <c r="B98">
        <f t="shared" si="35"/>
        <v>1900</v>
      </c>
      <c r="C98">
        <f t="shared" si="36"/>
        <v>0</v>
      </c>
      <c r="D98" s="26"/>
      <c r="E98" s="13"/>
      <c r="F98" s="13"/>
      <c r="G98" s="13"/>
      <c r="H98" s="11"/>
      <c r="I98" s="28">
        <f t="shared" si="48"/>
        <v>0</v>
      </c>
      <c r="J98" s="3">
        <f t="shared" si="37"/>
        <v>4.8710000000000004</v>
      </c>
      <c r="K98" s="28">
        <f t="shared" si="49"/>
        <v>-0.4038963498375906</v>
      </c>
      <c r="L98" s="29">
        <f t="shared" si="50"/>
        <v>1.03505</v>
      </c>
      <c r="M98" s="28">
        <f t="shared" si="51"/>
        <v>1.2479695879564598</v>
      </c>
      <c r="N98" s="3">
        <f t="shared" si="38"/>
        <v>9.5337630859928186</v>
      </c>
      <c r="O98" s="30">
        <f t="shared" si="52"/>
        <v>15.870845295094538</v>
      </c>
      <c r="P98" s="30">
        <f t="shared" si="39"/>
        <v>1.3648926953781302</v>
      </c>
      <c r="Q98" s="30">
        <f t="shared" si="53"/>
        <v>6.1078000000000001</v>
      </c>
      <c r="R98" s="30">
        <f t="shared" si="54"/>
        <v>0</v>
      </c>
      <c r="S98" s="5">
        <f t="shared" si="40"/>
        <v>0.44345616943002947</v>
      </c>
      <c r="T98" s="30">
        <f t="shared" si="55"/>
        <v>-0.92743439112479875</v>
      </c>
      <c r="U98" s="30">
        <f t="shared" si="56"/>
        <v>1.2829991336554423</v>
      </c>
      <c r="V98" s="31">
        <f t="shared" si="57"/>
        <v>0.35556474253064352</v>
      </c>
      <c r="W98" s="5">
        <f t="shared" si="41"/>
        <v>2.5008000000000004</v>
      </c>
      <c r="X98" s="3">
        <f t="shared" si="58"/>
        <v>0</v>
      </c>
      <c r="Y98" s="5">
        <f t="shared" si="42"/>
        <v>0.14218039928448636</v>
      </c>
      <c r="Z98" s="5">
        <f t="shared" si="43"/>
        <v>0</v>
      </c>
      <c r="AA98" s="34">
        <f t="shared" si="44"/>
        <v>0.14218039928448636</v>
      </c>
      <c r="AB98" s="34">
        <f t="shared" si="45"/>
        <v>0.17914730309845281</v>
      </c>
      <c r="AC98" s="39">
        <f t="shared" si="46"/>
        <v>0.21611420691241925</v>
      </c>
      <c r="AD98">
        <f t="shared" si="47"/>
        <v>1.500793103558467E-3</v>
      </c>
    </row>
    <row r="99" spans="1:30" x14ac:dyDescent="0.15">
      <c r="A99" s="36"/>
      <c r="B99">
        <f t="shared" si="35"/>
        <v>1900</v>
      </c>
      <c r="C99">
        <f t="shared" si="36"/>
        <v>0</v>
      </c>
      <c r="D99" s="26"/>
      <c r="E99" s="13"/>
      <c r="F99" s="13"/>
      <c r="G99" s="13"/>
      <c r="H99" s="11"/>
      <c r="I99" s="28">
        <f t="shared" si="48"/>
        <v>0</v>
      </c>
      <c r="J99" s="3">
        <f t="shared" si="37"/>
        <v>4.8710000000000004</v>
      </c>
      <c r="K99" s="28">
        <f t="shared" si="49"/>
        <v>-0.4038963498375906</v>
      </c>
      <c r="L99" s="29">
        <f t="shared" si="50"/>
        <v>1.03505</v>
      </c>
      <c r="M99" s="28">
        <f t="shared" si="51"/>
        <v>1.2479695879564598</v>
      </c>
      <c r="N99" s="3">
        <f t="shared" si="38"/>
        <v>9.5337630859928186</v>
      </c>
      <c r="O99" s="30">
        <f t="shared" si="52"/>
        <v>15.870845295094538</v>
      </c>
      <c r="P99" s="30">
        <f t="shared" si="39"/>
        <v>1.3648926953781302</v>
      </c>
      <c r="Q99" s="30">
        <f t="shared" si="53"/>
        <v>6.1078000000000001</v>
      </c>
      <c r="R99" s="30">
        <f t="shared" si="54"/>
        <v>0</v>
      </c>
      <c r="S99" s="5">
        <f t="shared" si="40"/>
        <v>0.44345616943002947</v>
      </c>
      <c r="T99" s="30">
        <f t="shared" si="55"/>
        <v>-0.92743439112479875</v>
      </c>
      <c r="U99" s="30">
        <f t="shared" si="56"/>
        <v>1.2829991336554423</v>
      </c>
      <c r="V99" s="31">
        <f t="shared" si="57"/>
        <v>0.35556474253064352</v>
      </c>
      <c r="W99" s="5">
        <f t="shared" si="41"/>
        <v>2.5008000000000004</v>
      </c>
      <c r="X99" s="3">
        <f t="shared" si="58"/>
        <v>0</v>
      </c>
      <c r="Y99" s="5">
        <f t="shared" si="42"/>
        <v>0.14218039928448636</v>
      </c>
      <c r="Z99" s="5">
        <f t="shared" si="43"/>
        <v>0</v>
      </c>
      <c r="AA99" s="34">
        <f t="shared" si="44"/>
        <v>0.14218039928448636</v>
      </c>
      <c r="AB99" s="34">
        <f t="shared" si="45"/>
        <v>0.17914730309845281</v>
      </c>
      <c r="AC99" s="39">
        <f t="shared" si="46"/>
        <v>0.21611420691241925</v>
      </c>
      <c r="AD99">
        <f t="shared" si="47"/>
        <v>1.500793103558467E-3</v>
      </c>
    </row>
    <row r="100" spans="1:30" x14ac:dyDescent="0.15">
      <c r="A100" s="36"/>
      <c r="B100">
        <f t="shared" si="35"/>
        <v>1900</v>
      </c>
      <c r="C100">
        <f t="shared" si="36"/>
        <v>0</v>
      </c>
      <c r="D100" s="26"/>
      <c r="E100" s="13"/>
      <c r="F100" s="13"/>
      <c r="G100" s="13"/>
      <c r="H100" s="11"/>
      <c r="I100" s="28">
        <f t="shared" si="48"/>
        <v>0</v>
      </c>
      <c r="J100" s="3">
        <f t="shared" si="37"/>
        <v>4.8710000000000004</v>
      </c>
      <c r="K100" s="28">
        <f t="shared" si="49"/>
        <v>-0.4038963498375906</v>
      </c>
      <c r="L100" s="29">
        <f t="shared" si="50"/>
        <v>1.03505</v>
      </c>
      <c r="M100" s="28">
        <f t="shared" si="51"/>
        <v>1.2479695879564598</v>
      </c>
      <c r="N100" s="3">
        <f t="shared" si="38"/>
        <v>9.5337630859928186</v>
      </c>
      <c r="O100" s="30">
        <f t="shared" si="52"/>
        <v>15.870845295094538</v>
      </c>
      <c r="P100" s="30">
        <f t="shared" si="39"/>
        <v>1.3648926953781302</v>
      </c>
      <c r="Q100" s="30">
        <f t="shared" si="53"/>
        <v>6.1078000000000001</v>
      </c>
      <c r="R100" s="30">
        <f t="shared" si="54"/>
        <v>0</v>
      </c>
      <c r="S100" s="5">
        <f t="shared" si="40"/>
        <v>0.44345616943002947</v>
      </c>
      <c r="T100" s="30">
        <f t="shared" si="55"/>
        <v>-0.92743439112479875</v>
      </c>
      <c r="U100" s="30">
        <f t="shared" si="56"/>
        <v>1.2829991336554423</v>
      </c>
      <c r="V100" s="31">
        <f t="shared" si="57"/>
        <v>0.35556474253064352</v>
      </c>
      <c r="W100" s="5">
        <f t="shared" si="41"/>
        <v>2.5008000000000004</v>
      </c>
      <c r="X100" s="3">
        <f t="shared" si="58"/>
        <v>0</v>
      </c>
      <c r="Y100" s="5">
        <f t="shared" si="42"/>
        <v>0.14218039928448636</v>
      </c>
      <c r="Z100" s="5">
        <f t="shared" si="43"/>
        <v>0</v>
      </c>
      <c r="AA100" s="34">
        <f t="shared" si="44"/>
        <v>0.14218039928448636</v>
      </c>
      <c r="AB100" s="34">
        <f t="shared" si="45"/>
        <v>0.17914730309845281</v>
      </c>
      <c r="AC100" s="39">
        <f t="shared" si="46"/>
        <v>0.21611420691241925</v>
      </c>
      <c r="AD100">
        <f t="shared" si="47"/>
        <v>1.500793103558467E-3</v>
      </c>
    </row>
    <row r="101" spans="1:30" x14ac:dyDescent="0.15">
      <c r="A101" s="36"/>
      <c r="B101">
        <f t="shared" si="35"/>
        <v>1900</v>
      </c>
      <c r="C101">
        <f t="shared" si="36"/>
        <v>0</v>
      </c>
      <c r="D101" s="26"/>
      <c r="E101" s="13"/>
      <c r="F101" s="13"/>
      <c r="G101" s="13"/>
      <c r="H101" s="11"/>
      <c r="I101" s="28">
        <f t="shared" si="48"/>
        <v>0</v>
      </c>
      <c r="J101" s="3">
        <f t="shared" si="37"/>
        <v>4.8710000000000004</v>
      </c>
      <c r="K101" s="28">
        <f t="shared" si="49"/>
        <v>-0.4038963498375906</v>
      </c>
      <c r="L101" s="29">
        <f t="shared" si="50"/>
        <v>1.03505</v>
      </c>
      <c r="M101" s="28">
        <f t="shared" si="51"/>
        <v>1.2479695879564598</v>
      </c>
      <c r="N101" s="3">
        <f t="shared" si="38"/>
        <v>9.5337630859928186</v>
      </c>
      <c r="O101" s="30">
        <f t="shared" si="52"/>
        <v>15.870845295094538</v>
      </c>
      <c r="P101" s="30">
        <f t="shared" si="39"/>
        <v>1.3648926953781302</v>
      </c>
      <c r="Q101" s="30">
        <f t="shared" si="53"/>
        <v>6.1078000000000001</v>
      </c>
      <c r="R101" s="30">
        <f t="shared" si="54"/>
        <v>0</v>
      </c>
      <c r="S101" s="5">
        <f t="shared" si="40"/>
        <v>0.44345616943002947</v>
      </c>
      <c r="T101" s="30">
        <f t="shared" si="55"/>
        <v>-0.92743439112479875</v>
      </c>
      <c r="U101" s="30">
        <f t="shared" si="56"/>
        <v>1.2829991336554423</v>
      </c>
      <c r="V101" s="31">
        <f t="shared" si="57"/>
        <v>0.35556474253064352</v>
      </c>
      <c r="W101" s="5">
        <f t="shared" si="41"/>
        <v>2.5008000000000004</v>
      </c>
      <c r="X101" s="3">
        <f t="shared" si="58"/>
        <v>0</v>
      </c>
      <c r="Y101" s="5">
        <f t="shared" si="42"/>
        <v>0.14218039928448636</v>
      </c>
      <c r="Z101" s="5">
        <f t="shared" si="43"/>
        <v>0</v>
      </c>
      <c r="AA101" s="34">
        <f t="shared" si="44"/>
        <v>0.14218039928448636</v>
      </c>
      <c r="AB101" s="34">
        <f t="shared" si="45"/>
        <v>0.17914730309845281</v>
      </c>
      <c r="AC101" s="39">
        <f t="shared" si="46"/>
        <v>0.21611420691241925</v>
      </c>
      <c r="AD101">
        <f t="shared" si="47"/>
        <v>1.500793103558467E-3</v>
      </c>
    </row>
    <row r="102" spans="1:30" x14ac:dyDescent="0.15">
      <c r="A102" s="36"/>
      <c r="B102">
        <f t="shared" si="35"/>
        <v>1900</v>
      </c>
      <c r="C102">
        <f t="shared" si="36"/>
        <v>0</v>
      </c>
      <c r="D102" s="26"/>
      <c r="E102" s="13"/>
      <c r="F102" s="13"/>
      <c r="G102" s="13"/>
      <c r="H102" s="11"/>
      <c r="I102" s="28">
        <f t="shared" si="48"/>
        <v>0</v>
      </c>
      <c r="J102" s="3">
        <f t="shared" si="37"/>
        <v>4.8710000000000004</v>
      </c>
      <c r="K102" s="28">
        <f t="shared" si="49"/>
        <v>-0.4038963498375906</v>
      </c>
      <c r="L102" s="29">
        <f t="shared" si="50"/>
        <v>1.03505</v>
      </c>
      <c r="M102" s="28">
        <f t="shared" si="51"/>
        <v>1.2479695879564598</v>
      </c>
      <c r="N102" s="3">
        <f t="shared" si="38"/>
        <v>9.5337630859928186</v>
      </c>
      <c r="O102" s="30">
        <f t="shared" si="52"/>
        <v>15.870845295094538</v>
      </c>
      <c r="P102" s="30">
        <f t="shared" si="39"/>
        <v>1.3648926953781302</v>
      </c>
      <c r="Q102" s="30">
        <f t="shared" si="53"/>
        <v>6.1078000000000001</v>
      </c>
      <c r="R102" s="30">
        <f t="shared" si="54"/>
        <v>0</v>
      </c>
      <c r="S102" s="5">
        <f t="shared" si="40"/>
        <v>0.44345616943002947</v>
      </c>
      <c r="T102" s="30">
        <f t="shared" si="55"/>
        <v>-0.92743439112479875</v>
      </c>
      <c r="U102" s="30">
        <f t="shared" si="56"/>
        <v>1.2829991336554423</v>
      </c>
      <c r="V102" s="31">
        <f t="shared" si="57"/>
        <v>0.35556474253064352</v>
      </c>
      <c r="W102" s="5">
        <f t="shared" si="41"/>
        <v>2.5008000000000004</v>
      </c>
      <c r="X102" s="3">
        <f t="shared" si="58"/>
        <v>0</v>
      </c>
      <c r="Y102" s="5">
        <f t="shared" si="42"/>
        <v>0.14218039928448636</v>
      </c>
      <c r="Z102" s="5">
        <f t="shared" si="43"/>
        <v>0</v>
      </c>
      <c r="AA102" s="34">
        <f t="shared" si="44"/>
        <v>0.14218039928448636</v>
      </c>
      <c r="AB102" s="34">
        <f t="shared" si="45"/>
        <v>0.17914730309845281</v>
      </c>
      <c r="AC102" s="39">
        <f t="shared" si="46"/>
        <v>0.21611420691241925</v>
      </c>
      <c r="AD102">
        <f t="shared" si="47"/>
        <v>1.500793103558467E-3</v>
      </c>
    </row>
    <row r="103" spans="1:30" x14ac:dyDescent="0.15">
      <c r="A103" s="36"/>
      <c r="B103">
        <f t="shared" si="35"/>
        <v>1900</v>
      </c>
      <c r="C103">
        <f t="shared" si="36"/>
        <v>0</v>
      </c>
      <c r="D103" s="26"/>
      <c r="E103" s="13"/>
      <c r="F103" s="13"/>
      <c r="G103" s="13"/>
      <c r="H103" s="11"/>
      <c r="I103" s="28">
        <f t="shared" si="48"/>
        <v>0</v>
      </c>
      <c r="J103" s="3">
        <f t="shared" si="37"/>
        <v>4.8710000000000004</v>
      </c>
      <c r="K103" s="28">
        <f t="shared" si="49"/>
        <v>-0.4038963498375906</v>
      </c>
      <c r="L103" s="29">
        <f t="shared" si="50"/>
        <v>1.03505</v>
      </c>
      <c r="M103" s="28">
        <f t="shared" si="51"/>
        <v>1.2479695879564598</v>
      </c>
      <c r="N103" s="3">
        <f t="shared" si="38"/>
        <v>9.5337630859928186</v>
      </c>
      <c r="O103" s="30">
        <f t="shared" si="52"/>
        <v>15.870845295094538</v>
      </c>
      <c r="P103" s="30">
        <f t="shared" si="39"/>
        <v>1.3648926953781302</v>
      </c>
      <c r="Q103" s="30">
        <f t="shared" si="53"/>
        <v>6.1078000000000001</v>
      </c>
      <c r="R103" s="30">
        <f t="shared" si="54"/>
        <v>0</v>
      </c>
      <c r="S103" s="5">
        <f t="shared" si="40"/>
        <v>0.44345616943002947</v>
      </c>
      <c r="T103" s="30">
        <f t="shared" si="55"/>
        <v>-0.92743439112479875</v>
      </c>
      <c r="U103" s="30">
        <f t="shared" si="56"/>
        <v>1.2829991336554423</v>
      </c>
      <c r="V103" s="31">
        <f t="shared" si="57"/>
        <v>0.35556474253064352</v>
      </c>
      <c r="W103" s="5">
        <f t="shared" si="41"/>
        <v>2.5008000000000004</v>
      </c>
      <c r="X103" s="3">
        <f t="shared" si="58"/>
        <v>0</v>
      </c>
      <c r="Y103" s="5">
        <f t="shared" si="42"/>
        <v>0.14218039928448636</v>
      </c>
      <c r="Z103" s="5">
        <f t="shared" si="43"/>
        <v>0</v>
      </c>
      <c r="AA103" s="34">
        <f t="shared" si="44"/>
        <v>0.14218039928448636</v>
      </c>
      <c r="AB103" s="34">
        <f t="shared" si="45"/>
        <v>0.17914730309845281</v>
      </c>
      <c r="AC103" s="39">
        <f t="shared" si="46"/>
        <v>0.21611420691241925</v>
      </c>
      <c r="AD103">
        <f t="shared" si="47"/>
        <v>1.500793103558467E-3</v>
      </c>
    </row>
    <row r="104" spans="1:30" x14ac:dyDescent="0.15">
      <c r="A104" s="36"/>
      <c r="B104">
        <f t="shared" si="35"/>
        <v>1900</v>
      </c>
      <c r="C104">
        <f t="shared" si="36"/>
        <v>0</v>
      </c>
      <c r="D104" s="26"/>
      <c r="E104" s="13"/>
      <c r="F104" s="13"/>
      <c r="G104" s="13"/>
      <c r="H104" s="11"/>
      <c r="I104" s="28">
        <f t="shared" si="48"/>
        <v>0</v>
      </c>
      <c r="J104" s="3">
        <f t="shared" si="37"/>
        <v>4.8710000000000004</v>
      </c>
      <c r="K104" s="28">
        <f t="shared" si="49"/>
        <v>-0.4038963498375906</v>
      </c>
      <c r="L104" s="29">
        <f t="shared" si="50"/>
        <v>1.03505</v>
      </c>
      <c r="M104" s="28">
        <f t="shared" si="51"/>
        <v>1.2479695879564598</v>
      </c>
      <c r="N104" s="3">
        <f t="shared" si="38"/>
        <v>9.5337630859928186</v>
      </c>
      <c r="O104" s="30">
        <f t="shared" si="52"/>
        <v>15.870845295094538</v>
      </c>
      <c r="P104" s="30">
        <f t="shared" si="39"/>
        <v>1.3648926953781302</v>
      </c>
      <c r="Q104" s="30">
        <f t="shared" si="53"/>
        <v>6.1078000000000001</v>
      </c>
      <c r="R104" s="30">
        <f t="shared" si="54"/>
        <v>0</v>
      </c>
      <c r="S104" s="5">
        <f t="shared" si="40"/>
        <v>0.44345616943002947</v>
      </c>
      <c r="T104" s="30">
        <f t="shared" si="55"/>
        <v>-0.92743439112479875</v>
      </c>
      <c r="U104" s="30">
        <f t="shared" si="56"/>
        <v>1.2829991336554423</v>
      </c>
      <c r="V104" s="31">
        <f t="shared" si="57"/>
        <v>0.35556474253064352</v>
      </c>
      <c r="W104" s="5">
        <f t="shared" si="41"/>
        <v>2.5008000000000004</v>
      </c>
      <c r="X104" s="3">
        <f t="shared" si="58"/>
        <v>0</v>
      </c>
      <c r="Y104" s="5">
        <f t="shared" si="42"/>
        <v>0.14218039928448636</v>
      </c>
      <c r="Z104" s="5">
        <f t="shared" si="43"/>
        <v>0</v>
      </c>
      <c r="AA104" s="34">
        <f t="shared" si="44"/>
        <v>0.14218039928448636</v>
      </c>
      <c r="AB104" s="34">
        <f t="shared" si="45"/>
        <v>0.17914730309845281</v>
      </c>
      <c r="AC104" s="39">
        <f t="shared" si="46"/>
        <v>0.21611420691241925</v>
      </c>
      <c r="AD104">
        <f t="shared" si="47"/>
        <v>1.500793103558467E-3</v>
      </c>
    </row>
    <row r="105" spans="1:30" x14ac:dyDescent="0.15">
      <c r="A105" s="36"/>
      <c r="B105">
        <f t="shared" si="35"/>
        <v>1900</v>
      </c>
      <c r="C105">
        <f t="shared" si="36"/>
        <v>0</v>
      </c>
      <c r="D105" s="26"/>
      <c r="E105" s="13"/>
      <c r="F105" s="13"/>
      <c r="G105" s="13"/>
      <c r="H105" s="11"/>
      <c r="I105" s="28">
        <f t="shared" si="48"/>
        <v>0</v>
      </c>
      <c r="J105" s="3">
        <f t="shared" si="37"/>
        <v>4.8710000000000004</v>
      </c>
      <c r="K105" s="28">
        <f t="shared" si="49"/>
        <v>-0.4038963498375906</v>
      </c>
      <c r="L105" s="29">
        <f t="shared" si="50"/>
        <v>1.03505</v>
      </c>
      <c r="M105" s="28">
        <f t="shared" si="51"/>
        <v>1.2479695879564598</v>
      </c>
      <c r="N105" s="3">
        <f t="shared" si="38"/>
        <v>9.5337630859928186</v>
      </c>
      <c r="O105" s="30">
        <f t="shared" si="52"/>
        <v>15.870845295094538</v>
      </c>
      <c r="P105" s="30">
        <f t="shared" si="39"/>
        <v>1.3648926953781302</v>
      </c>
      <c r="Q105" s="30">
        <f t="shared" si="53"/>
        <v>6.1078000000000001</v>
      </c>
      <c r="R105" s="30">
        <f t="shared" si="54"/>
        <v>0</v>
      </c>
      <c r="S105" s="5">
        <f t="shared" si="40"/>
        <v>0.44345616943002947</v>
      </c>
      <c r="T105" s="30">
        <f t="shared" si="55"/>
        <v>-0.92743439112479875</v>
      </c>
      <c r="U105" s="30">
        <f t="shared" si="56"/>
        <v>1.2829991336554423</v>
      </c>
      <c r="V105" s="31">
        <f t="shared" si="57"/>
        <v>0.35556474253064352</v>
      </c>
      <c r="W105" s="5">
        <f t="shared" si="41"/>
        <v>2.5008000000000004</v>
      </c>
      <c r="X105" s="3">
        <f t="shared" si="58"/>
        <v>0</v>
      </c>
      <c r="Y105" s="5">
        <f t="shared" si="42"/>
        <v>0.14218039928448636</v>
      </c>
      <c r="Z105" s="5">
        <f t="shared" si="43"/>
        <v>0</v>
      </c>
      <c r="AA105" s="34">
        <f t="shared" si="44"/>
        <v>0.14218039928448636</v>
      </c>
      <c r="AB105" s="34">
        <f t="shared" si="45"/>
        <v>0.17914730309845281</v>
      </c>
      <c r="AC105" s="39">
        <f t="shared" si="46"/>
        <v>0.21611420691241925</v>
      </c>
      <c r="AD105">
        <f t="shared" si="47"/>
        <v>1.500793103558467E-3</v>
      </c>
    </row>
    <row r="106" spans="1:30" x14ac:dyDescent="0.15">
      <c r="A106" s="36"/>
      <c r="B106">
        <f t="shared" si="35"/>
        <v>1900</v>
      </c>
      <c r="C106">
        <f t="shared" si="36"/>
        <v>0</v>
      </c>
      <c r="D106" s="26"/>
      <c r="E106" s="13"/>
      <c r="F106" s="13"/>
      <c r="G106" s="13"/>
      <c r="H106" s="11"/>
      <c r="I106" s="28">
        <f t="shared" si="48"/>
        <v>0</v>
      </c>
      <c r="J106" s="3">
        <f t="shared" si="37"/>
        <v>4.8710000000000004</v>
      </c>
      <c r="K106" s="28">
        <f t="shared" si="49"/>
        <v>-0.4038963498375906</v>
      </c>
      <c r="L106" s="29">
        <f t="shared" si="50"/>
        <v>1.03505</v>
      </c>
      <c r="M106" s="28">
        <f t="shared" si="51"/>
        <v>1.2479695879564598</v>
      </c>
      <c r="N106" s="3">
        <f t="shared" si="38"/>
        <v>9.5337630859928186</v>
      </c>
      <c r="O106" s="30">
        <f t="shared" si="52"/>
        <v>15.870845295094538</v>
      </c>
      <c r="P106" s="30">
        <f t="shared" si="39"/>
        <v>1.3648926953781302</v>
      </c>
      <c r="Q106" s="30">
        <f t="shared" si="53"/>
        <v>6.1078000000000001</v>
      </c>
      <c r="R106" s="30">
        <f t="shared" si="54"/>
        <v>0</v>
      </c>
      <c r="S106" s="5">
        <f t="shared" si="40"/>
        <v>0.44345616943002947</v>
      </c>
      <c r="T106" s="30">
        <f t="shared" si="55"/>
        <v>-0.92743439112479875</v>
      </c>
      <c r="U106" s="30">
        <f t="shared" si="56"/>
        <v>1.2829991336554423</v>
      </c>
      <c r="V106" s="31">
        <f t="shared" si="57"/>
        <v>0.35556474253064352</v>
      </c>
      <c r="W106" s="5">
        <f t="shared" si="41"/>
        <v>2.5008000000000004</v>
      </c>
      <c r="X106" s="3">
        <f t="shared" si="58"/>
        <v>0</v>
      </c>
      <c r="Y106" s="5">
        <f t="shared" si="42"/>
        <v>0.14218039928448636</v>
      </c>
      <c r="Z106" s="5">
        <f t="shared" si="43"/>
        <v>0</v>
      </c>
      <c r="AA106" s="34">
        <f t="shared" si="44"/>
        <v>0.14218039928448636</v>
      </c>
      <c r="AB106" s="34">
        <f t="shared" si="45"/>
        <v>0.17914730309845281</v>
      </c>
      <c r="AC106" s="39">
        <f t="shared" si="46"/>
        <v>0.21611420691241925</v>
      </c>
      <c r="AD106">
        <f t="shared" si="47"/>
        <v>1.500793103558467E-3</v>
      </c>
    </row>
    <row r="107" spans="1:30" x14ac:dyDescent="0.15">
      <c r="A107" s="36"/>
      <c r="B107">
        <f t="shared" si="35"/>
        <v>1900</v>
      </c>
      <c r="C107">
        <f t="shared" si="36"/>
        <v>0</v>
      </c>
      <c r="D107" s="26"/>
      <c r="E107" s="13"/>
      <c r="F107" s="13"/>
      <c r="G107" s="13"/>
      <c r="H107" s="11"/>
      <c r="I107" s="28">
        <f t="shared" si="48"/>
        <v>0</v>
      </c>
      <c r="J107" s="3">
        <f t="shared" si="37"/>
        <v>4.8710000000000004</v>
      </c>
      <c r="K107" s="28">
        <f t="shared" si="49"/>
        <v>-0.4038963498375906</v>
      </c>
      <c r="L107" s="29">
        <f t="shared" si="50"/>
        <v>1.03505</v>
      </c>
      <c r="M107" s="28">
        <f t="shared" si="51"/>
        <v>1.2479695879564598</v>
      </c>
      <c r="N107" s="3">
        <f t="shared" si="38"/>
        <v>9.5337630859928186</v>
      </c>
      <c r="O107" s="30">
        <f t="shared" si="52"/>
        <v>15.870845295094538</v>
      </c>
      <c r="P107" s="30">
        <f t="shared" si="39"/>
        <v>1.3648926953781302</v>
      </c>
      <c r="Q107" s="30">
        <f t="shared" si="53"/>
        <v>6.1078000000000001</v>
      </c>
      <c r="R107" s="30">
        <f t="shared" si="54"/>
        <v>0</v>
      </c>
      <c r="S107" s="5">
        <f t="shared" si="40"/>
        <v>0.44345616943002947</v>
      </c>
      <c r="T107" s="30">
        <f t="shared" si="55"/>
        <v>-0.92743439112479875</v>
      </c>
      <c r="U107" s="30">
        <f t="shared" si="56"/>
        <v>1.2829991336554423</v>
      </c>
      <c r="V107" s="31">
        <f t="shared" si="57"/>
        <v>0.35556474253064352</v>
      </c>
      <c r="W107" s="5">
        <f t="shared" si="41"/>
        <v>2.5008000000000004</v>
      </c>
      <c r="X107" s="3">
        <f t="shared" si="58"/>
        <v>0</v>
      </c>
      <c r="Y107" s="5">
        <f t="shared" si="42"/>
        <v>0.14218039928448636</v>
      </c>
      <c r="Z107" s="5">
        <f t="shared" si="43"/>
        <v>0</v>
      </c>
      <c r="AA107" s="34">
        <f t="shared" si="44"/>
        <v>0.14218039928448636</v>
      </c>
      <c r="AB107" s="34">
        <f t="shared" si="45"/>
        <v>0.17914730309845281</v>
      </c>
      <c r="AC107" s="39">
        <f t="shared" si="46"/>
        <v>0.21611420691241925</v>
      </c>
      <c r="AD107">
        <f t="shared" si="47"/>
        <v>1.500793103558467E-3</v>
      </c>
    </row>
    <row r="108" spans="1:30" x14ac:dyDescent="0.15">
      <c r="A108" s="36"/>
      <c r="B108">
        <f t="shared" si="35"/>
        <v>1900</v>
      </c>
      <c r="C108">
        <f t="shared" si="36"/>
        <v>0</v>
      </c>
      <c r="D108" s="26"/>
      <c r="E108" s="13"/>
      <c r="F108" s="13"/>
      <c r="G108" s="13"/>
      <c r="H108" s="11"/>
      <c r="I108" s="28">
        <f t="shared" si="48"/>
        <v>0</v>
      </c>
      <c r="J108" s="3">
        <f t="shared" si="37"/>
        <v>4.8710000000000004</v>
      </c>
      <c r="K108" s="28">
        <f t="shared" si="49"/>
        <v>-0.4038963498375906</v>
      </c>
      <c r="L108" s="29">
        <f t="shared" si="50"/>
        <v>1.03505</v>
      </c>
      <c r="M108" s="28">
        <f t="shared" si="51"/>
        <v>1.2479695879564598</v>
      </c>
      <c r="N108" s="3">
        <f t="shared" si="38"/>
        <v>9.5337630859928186</v>
      </c>
      <c r="O108" s="30">
        <f t="shared" si="52"/>
        <v>15.870845295094538</v>
      </c>
      <c r="P108" s="30">
        <f t="shared" si="39"/>
        <v>1.3648926953781302</v>
      </c>
      <c r="Q108" s="30">
        <f t="shared" si="53"/>
        <v>6.1078000000000001</v>
      </c>
      <c r="R108" s="30">
        <f t="shared" si="54"/>
        <v>0</v>
      </c>
      <c r="S108" s="5">
        <f t="shared" si="40"/>
        <v>0.44345616943002947</v>
      </c>
      <c r="T108" s="30">
        <f t="shared" si="55"/>
        <v>-0.92743439112479875</v>
      </c>
      <c r="U108" s="30">
        <f t="shared" si="56"/>
        <v>1.2829991336554423</v>
      </c>
      <c r="V108" s="31">
        <f t="shared" si="57"/>
        <v>0.35556474253064352</v>
      </c>
      <c r="W108" s="5">
        <f t="shared" si="41"/>
        <v>2.5008000000000004</v>
      </c>
      <c r="X108" s="3">
        <f t="shared" si="58"/>
        <v>0</v>
      </c>
      <c r="Y108" s="5">
        <f t="shared" si="42"/>
        <v>0.14218039928448636</v>
      </c>
      <c r="Z108" s="5">
        <f t="shared" si="43"/>
        <v>0</v>
      </c>
      <c r="AA108" s="34">
        <f t="shared" si="44"/>
        <v>0.14218039928448636</v>
      </c>
      <c r="AB108" s="34">
        <f t="shared" si="45"/>
        <v>0.17914730309845281</v>
      </c>
      <c r="AC108" s="39">
        <f t="shared" si="46"/>
        <v>0.21611420691241925</v>
      </c>
      <c r="AD108">
        <f t="shared" si="47"/>
        <v>1.500793103558467E-3</v>
      </c>
    </row>
    <row r="109" spans="1:30" x14ac:dyDescent="0.15">
      <c r="A109" s="36"/>
      <c r="B109">
        <f t="shared" si="35"/>
        <v>1900</v>
      </c>
      <c r="C109">
        <f t="shared" si="36"/>
        <v>0</v>
      </c>
      <c r="D109" s="26"/>
      <c r="E109" s="13"/>
      <c r="F109" s="13"/>
      <c r="G109" s="13"/>
      <c r="H109" s="11"/>
      <c r="I109" s="28">
        <f t="shared" si="48"/>
        <v>0</v>
      </c>
      <c r="J109" s="3">
        <f t="shared" si="37"/>
        <v>4.8710000000000004</v>
      </c>
      <c r="K109" s="28">
        <f t="shared" si="49"/>
        <v>-0.4038963498375906</v>
      </c>
      <c r="L109" s="29">
        <f t="shared" si="50"/>
        <v>1.03505</v>
      </c>
      <c r="M109" s="28">
        <f t="shared" si="51"/>
        <v>1.2479695879564598</v>
      </c>
      <c r="N109" s="3">
        <f t="shared" si="38"/>
        <v>9.5337630859928186</v>
      </c>
      <c r="O109" s="30">
        <f t="shared" si="52"/>
        <v>15.870845295094538</v>
      </c>
      <c r="P109" s="30">
        <f t="shared" si="39"/>
        <v>1.3648926953781302</v>
      </c>
      <c r="Q109" s="30">
        <f t="shared" si="53"/>
        <v>6.1078000000000001</v>
      </c>
      <c r="R109" s="30">
        <f t="shared" si="54"/>
        <v>0</v>
      </c>
      <c r="S109" s="5">
        <f t="shared" si="40"/>
        <v>0.44345616943002947</v>
      </c>
      <c r="T109" s="30">
        <f t="shared" si="55"/>
        <v>-0.92743439112479875</v>
      </c>
      <c r="U109" s="30">
        <f t="shared" si="56"/>
        <v>1.2829991336554423</v>
      </c>
      <c r="V109" s="31">
        <f t="shared" si="57"/>
        <v>0.35556474253064352</v>
      </c>
      <c r="W109" s="5">
        <f t="shared" si="41"/>
        <v>2.5008000000000004</v>
      </c>
      <c r="X109" s="3">
        <f t="shared" si="58"/>
        <v>0</v>
      </c>
      <c r="Y109" s="5">
        <f t="shared" si="42"/>
        <v>0.14218039928448636</v>
      </c>
      <c r="Z109" s="5">
        <f t="shared" si="43"/>
        <v>0</v>
      </c>
      <c r="AA109" s="34">
        <f t="shared" si="44"/>
        <v>0.14218039928448636</v>
      </c>
      <c r="AB109" s="34">
        <f t="shared" si="45"/>
        <v>0.17914730309845281</v>
      </c>
      <c r="AC109" s="39">
        <f t="shared" si="46"/>
        <v>0.21611420691241925</v>
      </c>
      <c r="AD109">
        <f t="shared" si="47"/>
        <v>1.500793103558467E-3</v>
      </c>
    </row>
    <row r="110" spans="1:30" x14ac:dyDescent="0.15">
      <c r="A110" s="36"/>
      <c r="B110">
        <f t="shared" si="35"/>
        <v>1900</v>
      </c>
      <c r="C110">
        <f t="shared" si="36"/>
        <v>0</v>
      </c>
      <c r="D110" s="26"/>
      <c r="E110" s="13"/>
      <c r="F110" s="13"/>
      <c r="G110" s="13"/>
      <c r="H110" s="11"/>
      <c r="I110" s="28">
        <f t="shared" si="48"/>
        <v>0</v>
      </c>
      <c r="J110" s="3">
        <f t="shared" si="37"/>
        <v>4.8710000000000004</v>
      </c>
      <c r="K110" s="28">
        <f t="shared" si="49"/>
        <v>-0.4038963498375906</v>
      </c>
      <c r="L110" s="29">
        <f t="shared" si="50"/>
        <v>1.03505</v>
      </c>
      <c r="M110" s="28">
        <f t="shared" si="51"/>
        <v>1.2479695879564598</v>
      </c>
      <c r="N110" s="3">
        <f t="shared" si="38"/>
        <v>9.5337630859928186</v>
      </c>
      <c r="O110" s="30">
        <f t="shared" si="52"/>
        <v>15.870845295094538</v>
      </c>
      <c r="P110" s="30">
        <f t="shared" si="39"/>
        <v>1.3648926953781302</v>
      </c>
      <c r="Q110" s="30">
        <f t="shared" si="53"/>
        <v>6.1078000000000001</v>
      </c>
      <c r="R110" s="30">
        <f t="shared" si="54"/>
        <v>0</v>
      </c>
      <c r="S110" s="5">
        <f t="shared" si="40"/>
        <v>0.44345616943002947</v>
      </c>
      <c r="T110" s="30">
        <f t="shared" si="55"/>
        <v>-0.92743439112479875</v>
      </c>
      <c r="U110" s="30">
        <f t="shared" si="56"/>
        <v>1.2829991336554423</v>
      </c>
      <c r="V110" s="31">
        <f t="shared" si="57"/>
        <v>0.35556474253064352</v>
      </c>
      <c r="W110" s="5">
        <f t="shared" si="41"/>
        <v>2.5008000000000004</v>
      </c>
      <c r="X110" s="3">
        <f t="shared" si="58"/>
        <v>0</v>
      </c>
      <c r="Y110" s="5">
        <f t="shared" si="42"/>
        <v>0.14218039928448636</v>
      </c>
      <c r="Z110" s="5">
        <f t="shared" si="43"/>
        <v>0</v>
      </c>
      <c r="AA110" s="34">
        <f t="shared" si="44"/>
        <v>0.14218039928448636</v>
      </c>
      <c r="AB110" s="34">
        <f t="shared" si="45"/>
        <v>0.17914730309845281</v>
      </c>
      <c r="AC110" s="39">
        <f t="shared" si="46"/>
        <v>0.21611420691241925</v>
      </c>
      <c r="AD110">
        <f t="shared" si="47"/>
        <v>1.500793103558467E-3</v>
      </c>
    </row>
    <row r="111" spans="1:30" x14ac:dyDescent="0.15">
      <c r="A111" s="36"/>
      <c r="B111">
        <f t="shared" si="35"/>
        <v>1900</v>
      </c>
      <c r="C111">
        <f t="shared" si="36"/>
        <v>0</v>
      </c>
      <c r="D111" s="26"/>
      <c r="E111" s="13"/>
      <c r="F111" s="13"/>
      <c r="G111" s="13"/>
      <c r="H111" s="11"/>
      <c r="I111" s="28">
        <f t="shared" si="48"/>
        <v>0</v>
      </c>
      <c r="J111" s="3">
        <f t="shared" si="37"/>
        <v>4.8710000000000004</v>
      </c>
      <c r="K111" s="28">
        <f t="shared" si="49"/>
        <v>-0.4038963498375906</v>
      </c>
      <c r="L111" s="29">
        <f t="shared" si="50"/>
        <v>1.03505</v>
      </c>
      <c r="M111" s="28">
        <f t="shared" si="51"/>
        <v>1.2479695879564598</v>
      </c>
      <c r="N111" s="3">
        <f t="shared" si="38"/>
        <v>9.5337630859928186</v>
      </c>
      <c r="O111" s="30">
        <f t="shared" si="52"/>
        <v>15.870845295094538</v>
      </c>
      <c r="P111" s="30">
        <f t="shared" si="39"/>
        <v>1.3648926953781302</v>
      </c>
      <c r="Q111" s="30">
        <f t="shared" si="53"/>
        <v>6.1078000000000001</v>
      </c>
      <c r="R111" s="30">
        <f t="shared" si="54"/>
        <v>0</v>
      </c>
      <c r="S111" s="5">
        <f t="shared" si="40"/>
        <v>0.44345616943002947</v>
      </c>
      <c r="T111" s="30">
        <f t="shared" si="55"/>
        <v>-0.92743439112479875</v>
      </c>
      <c r="U111" s="30">
        <f t="shared" si="56"/>
        <v>1.2829991336554423</v>
      </c>
      <c r="V111" s="31">
        <f t="shared" si="57"/>
        <v>0.35556474253064352</v>
      </c>
      <c r="W111" s="5">
        <f t="shared" si="41"/>
        <v>2.5008000000000004</v>
      </c>
      <c r="X111" s="3">
        <f t="shared" si="58"/>
        <v>0</v>
      </c>
      <c r="Y111" s="5">
        <f t="shared" si="42"/>
        <v>0.14218039928448636</v>
      </c>
      <c r="Z111" s="5">
        <f t="shared" si="43"/>
        <v>0</v>
      </c>
      <c r="AA111" s="34">
        <f t="shared" si="44"/>
        <v>0.14218039928448636</v>
      </c>
      <c r="AB111" s="34">
        <f t="shared" si="45"/>
        <v>0.17914730309845281</v>
      </c>
      <c r="AC111" s="39">
        <f t="shared" si="46"/>
        <v>0.21611420691241925</v>
      </c>
      <c r="AD111">
        <f t="shared" si="47"/>
        <v>1.500793103558467E-3</v>
      </c>
    </row>
    <row r="112" spans="1:30" x14ac:dyDescent="0.15">
      <c r="A112" s="36"/>
      <c r="B112">
        <f t="shared" si="35"/>
        <v>1900</v>
      </c>
      <c r="C112">
        <f t="shared" si="36"/>
        <v>0</v>
      </c>
      <c r="D112" s="26"/>
      <c r="E112" s="13"/>
      <c r="F112" s="13"/>
      <c r="G112" s="13"/>
      <c r="H112" s="11"/>
      <c r="I112" s="28">
        <f t="shared" si="48"/>
        <v>0</v>
      </c>
      <c r="J112" s="3">
        <f t="shared" si="37"/>
        <v>4.8710000000000004</v>
      </c>
      <c r="K112" s="28">
        <f t="shared" si="49"/>
        <v>-0.4038963498375906</v>
      </c>
      <c r="L112" s="29">
        <f t="shared" si="50"/>
        <v>1.03505</v>
      </c>
      <c r="M112" s="28">
        <f t="shared" si="51"/>
        <v>1.2479695879564598</v>
      </c>
      <c r="N112" s="3">
        <f t="shared" si="38"/>
        <v>9.5337630859928186</v>
      </c>
      <c r="O112" s="30">
        <f t="shared" si="52"/>
        <v>15.870845295094538</v>
      </c>
      <c r="P112" s="30">
        <f t="shared" si="39"/>
        <v>1.3648926953781302</v>
      </c>
      <c r="Q112" s="30">
        <f t="shared" si="53"/>
        <v>6.1078000000000001</v>
      </c>
      <c r="R112" s="30">
        <f t="shared" si="54"/>
        <v>0</v>
      </c>
      <c r="S112" s="5">
        <f t="shared" si="40"/>
        <v>0.44345616943002947</v>
      </c>
      <c r="T112" s="30">
        <f t="shared" si="55"/>
        <v>-0.92743439112479875</v>
      </c>
      <c r="U112" s="30">
        <f t="shared" si="56"/>
        <v>1.2829991336554423</v>
      </c>
      <c r="V112" s="31">
        <f t="shared" si="57"/>
        <v>0.35556474253064352</v>
      </c>
      <c r="W112" s="5">
        <f t="shared" si="41"/>
        <v>2.5008000000000004</v>
      </c>
      <c r="X112" s="3">
        <f t="shared" si="58"/>
        <v>0</v>
      </c>
      <c r="Y112" s="5">
        <f t="shared" si="42"/>
        <v>0.14218039928448636</v>
      </c>
      <c r="Z112" s="5">
        <f t="shared" si="43"/>
        <v>0</v>
      </c>
      <c r="AA112" s="34">
        <f t="shared" si="44"/>
        <v>0.14218039928448636</v>
      </c>
      <c r="AB112" s="34">
        <f t="shared" si="45"/>
        <v>0.17914730309845281</v>
      </c>
      <c r="AC112" s="39">
        <f t="shared" si="46"/>
        <v>0.21611420691241925</v>
      </c>
      <c r="AD112">
        <f t="shared" si="47"/>
        <v>1.500793103558467E-3</v>
      </c>
    </row>
    <row r="113" spans="1:30" x14ac:dyDescent="0.15">
      <c r="A113" s="36"/>
      <c r="B113">
        <f t="shared" si="35"/>
        <v>1900</v>
      </c>
      <c r="C113">
        <f t="shared" si="36"/>
        <v>0</v>
      </c>
      <c r="D113" s="26"/>
      <c r="E113" s="13"/>
      <c r="F113" s="13"/>
      <c r="G113" s="13"/>
      <c r="H113" s="11"/>
      <c r="I113" s="28">
        <f t="shared" si="48"/>
        <v>0</v>
      </c>
      <c r="J113" s="3">
        <f t="shared" si="37"/>
        <v>4.8710000000000004</v>
      </c>
      <c r="K113" s="28">
        <f t="shared" si="49"/>
        <v>-0.4038963498375906</v>
      </c>
      <c r="L113" s="29">
        <f t="shared" si="50"/>
        <v>1.03505</v>
      </c>
      <c r="M113" s="28">
        <f t="shared" si="51"/>
        <v>1.2479695879564598</v>
      </c>
      <c r="N113" s="3">
        <f t="shared" si="38"/>
        <v>9.5337630859928186</v>
      </c>
      <c r="O113" s="30">
        <f t="shared" si="52"/>
        <v>15.870845295094538</v>
      </c>
      <c r="P113" s="30">
        <f t="shared" si="39"/>
        <v>1.3648926953781302</v>
      </c>
      <c r="Q113" s="30">
        <f t="shared" si="53"/>
        <v>6.1078000000000001</v>
      </c>
      <c r="R113" s="30">
        <f t="shared" si="54"/>
        <v>0</v>
      </c>
      <c r="S113" s="5">
        <f t="shared" si="40"/>
        <v>0.44345616943002947</v>
      </c>
      <c r="T113" s="30">
        <f t="shared" si="55"/>
        <v>-0.92743439112479875</v>
      </c>
      <c r="U113" s="30">
        <f t="shared" si="56"/>
        <v>1.2829991336554423</v>
      </c>
      <c r="V113" s="31">
        <f t="shared" si="57"/>
        <v>0.35556474253064352</v>
      </c>
      <c r="W113" s="5">
        <f t="shared" si="41"/>
        <v>2.5008000000000004</v>
      </c>
      <c r="X113" s="3">
        <f t="shared" si="58"/>
        <v>0</v>
      </c>
      <c r="Y113" s="5">
        <f t="shared" si="42"/>
        <v>0.14218039928448636</v>
      </c>
      <c r="Z113" s="5">
        <f t="shared" si="43"/>
        <v>0</v>
      </c>
      <c r="AA113" s="34">
        <f t="shared" si="44"/>
        <v>0.14218039928448636</v>
      </c>
      <c r="AB113" s="34">
        <f t="shared" si="45"/>
        <v>0.17914730309845281</v>
      </c>
      <c r="AC113" s="39">
        <f t="shared" si="46"/>
        <v>0.21611420691241925</v>
      </c>
      <c r="AD113">
        <f t="shared" si="47"/>
        <v>1.500793103558467E-3</v>
      </c>
    </row>
    <row r="114" spans="1:30" x14ac:dyDescent="0.15">
      <c r="A114" s="36"/>
      <c r="B114">
        <f t="shared" si="35"/>
        <v>1900</v>
      </c>
      <c r="C114">
        <f t="shared" si="36"/>
        <v>0</v>
      </c>
      <c r="D114" s="26"/>
      <c r="E114" s="13"/>
      <c r="F114" s="13"/>
      <c r="G114" s="13"/>
      <c r="H114" s="11"/>
      <c r="I114" s="28">
        <f t="shared" si="48"/>
        <v>0</v>
      </c>
      <c r="J114" s="3">
        <f t="shared" si="37"/>
        <v>4.8710000000000004</v>
      </c>
      <c r="K114" s="28">
        <f t="shared" si="49"/>
        <v>-0.4038963498375906</v>
      </c>
      <c r="L114" s="29">
        <f t="shared" si="50"/>
        <v>1.03505</v>
      </c>
      <c r="M114" s="28">
        <f t="shared" si="51"/>
        <v>1.2479695879564598</v>
      </c>
      <c r="N114" s="3">
        <f t="shared" si="38"/>
        <v>9.5337630859928186</v>
      </c>
      <c r="O114" s="30">
        <f t="shared" si="52"/>
        <v>15.870845295094538</v>
      </c>
      <c r="P114" s="30">
        <f t="shared" si="39"/>
        <v>1.3648926953781302</v>
      </c>
      <c r="Q114" s="30">
        <f t="shared" si="53"/>
        <v>6.1078000000000001</v>
      </c>
      <c r="R114" s="30">
        <f t="shared" si="54"/>
        <v>0</v>
      </c>
      <c r="S114" s="5">
        <f t="shared" si="40"/>
        <v>0.44345616943002947</v>
      </c>
      <c r="T114" s="30">
        <f t="shared" si="55"/>
        <v>-0.92743439112479875</v>
      </c>
      <c r="U114" s="30">
        <f t="shared" si="56"/>
        <v>1.2829991336554423</v>
      </c>
      <c r="V114" s="31">
        <f t="shared" si="57"/>
        <v>0.35556474253064352</v>
      </c>
      <c r="W114" s="5">
        <f t="shared" si="41"/>
        <v>2.5008000000000004</v>
      </c>
      <c r="X114" s="3">
        <f t="shared" si="58"/>
        <v>0</v>
      </c>
      <c r="Y114" s="5">
        <f t="shared" si="42"/>
        <v>0.14218039928448636</v>
      </c>
      <c r="Z114" s="5">
        <f t="shared" si="43"/>
        <v>0</v>
      </c>
      <c r="AA114" s="34">
        <f t="shared" si="44"/>
        <v>0.14218039928448636</v>
      </c>
      <c r="AB114" s="34">
        <f t="shared" si="45"/>
        <v>0.17914730309845281</v>
      </c>
      <c r="AC114" s="39">
        <f t="shared" si="46"/>
        <v>0.21611420691241925</v>
      </c>
      <c r="AD114">
        <f t="shared" si="47"/>
        <v>1.500793103558467E-3</v>
      </c>
    </row>
    <row r="115" spans="1:30" x14ac:dyDescent="0.15">
      <c r="A115" s="36"/>
      <c r="B115">
        <f t="shared" si="35"/>
        <v>1900</v>
      </c>
      <c r="C115">
        <f t="shared" si="36"/>
        <v>0</v>
      </c>
      <c r="D115" s="26"/>
      <c r="E115" s="13"/>
      <c r="F115" s="13"/>
      <c r="G115" s="13"/>
      <c r="H115" s="11"/>
      <c r="I115" s="28">
        <f t="shared" si="48"/>
        <v>0</v>
      </c>
      <c r="J115" s="3">
        <f t="shared" si="37"/>
        <v>4.8710000000000004</v>
      </c>
      <c r="K115" s="28">
        <f t="shared" si="49"/>
        <v>-0.4038963498375906</v>
      </c>
      <c r="L115" s="29">
        <f t="shared" si="50"/>
        <v>1.03505</v>
      </c>
      <c r="M115" s="28">
        <f t="shared" si="51"/>
        <v>1.2479695879564598</v>
      </c>
      <c r="N115" s="3">
        <f t="shared" si="38"/>
        <v>9.5337630859928186</v>
      </c>
      <c r="O115" s="30">
        <f t="shared" si="52"/>
        <v>15.870845295094538</v>
      </c>
      <c r="P115" s="30">
        <f t="shared" si="39"/>
        <v>1.3648926953781302</v>
      </c>
      <c r="Q115" s="30">
        <f t="shared" si="53"/>
        <v>6.1078000000000001</v>
      </c>
      <c r="R115" s="30">
        <f t="shared" si="54"/>
        <v>0</v>
      </c>
      <c r="S115" s="5">
        <f t="shared" si="40"/>
        <v>0.44345616943002947</v>
      </c>
      <c r="T115" s="30">
        <f t="shared" si="55"/>
        <v>-0.92743439112479875</v>
      </c>
      <c r="U115" s="30">
        <f t="shared" si="56"/>
        <v>1.2829991336554423</v>
      </c>
      <c r="V115" s="31">
        <f t="shared" si="57"/>
        <v>0.35556474253064352</v>
      </c>
      <c r="W115" s="5">
        <f t="shared" si="41"/>
        <v>2.5008000000000004</v>
      </c>
      <c r="X115" s="3">
        <f t="shared" si="58"/>
        <v>0</v>
      </c>
      <c r="Y115" s="5">
        <f t="shared" si="42"/>
        <v>0.14218039928448636</v>
      </c>
      <c r="Z115" s="5">
        <f t="shared" si="43"/>
        <v>0</v>
      </c>
      <c r="AA115" s="34">
        <f t="shared" si="44"/>
        <v>0.14218039928448636</v>
      </c>
      <c r="AB115" s="34">
        <f t="shared" si="45"/>
        <v>0.17914730309845281</v>
      </c>
      <c r="AC115" s="39">
        <f t="shared" si="46"/>
        <v>0.21611420691241925</v>
      </c>
      <c r="AD115">
        <f t="shared" si="47"/>
        <v>1.500793103558467E-3</v>
      </c>
    </row>
    <row r="116" spans="1:30" x14ac:dyDescent="0.15">
      <c r="A116" s="36"/>
      <c r="B116">
        <f t="shared" si="35"/>
        <v>1900</v>
      </c>
      <c r="C116">
        <f t="shared" si="36"/>
        <v>0</v>
      </c>
      <c r="D116" s="26"/>
      <c r="E116" s="13"/>
      <c r="F116" s="13"/>
      <c r="G116" s="13"/>
      <c r="H116" s="11"/>
      <c r="I116" s="28">
        <f t="shared" si="48"/>
        <v>0</v>
      </c>
      <c r="J116" s="3">
        <f t="shared" si="37"/>
        <v>4.8710000000000004</v>
      </c>
      <c r="K116" s="28">
        <f t="shared" si="49"/>
        <v>-0.4038963498375906</v>
      </c>
      <c r="L116" s="29">
        <f t="shared" si="50"/>
        <v>1.03505</v>
      </c>
      <c r="M116" s="28">
        <f t="shared" si="51"/>
        <v>1.2479695879564598</v>
      </c>
      <c r="N116" s="3">
        <f t="shared" si="38"/>
        <v>9.5337630859928186</v>
      </c>
      <c r="O116" s="30">
        <f t="shared" si="52"/>
        <v>15.870845295094538</v>
      </c>
      <c r="P116" s="30">
        <f t="shared" si="39"/>
        <v>1.3648926953781302</v>
      </c>
      <c r="Q116" s="30">
        <f t="shared" si="53"/>
        <v>6.1078000000000001</v>
      </c>
      <c r="R116" s="30">
        <f t="shared" si="54"/>
        <v>0</v>
      </c>
      <c r="S116" s="5">
        <f t="shared" si="40"/>
        <v>0.44345616943002947</v>
      </c>
      <c r="T116" s="30">
        <f t="shared" si="55"/>
        <v>-0.92743439112479875</v>
      </c>
      <c r="U116" s="30">
        <f t="shared" si="56"/>
        <v>1.2829991336554423</v>
      </c>
      <c r="V116" s="31">
        <f t="shared" si="57"/>
        <v>0.35556474253064352</v>
      </c>
      <c r="W116" s="5">
        <f t="shared" si="41"/>
        <v>2.5008000000000004</v>
      </c>
      <c r="X116" s="3">
        <f t="shared" si="58"/>
        <v>0</v>
      </c>
      <c r="Y116" s="5">
        <f t="shared" si="42"/>
        <v>0.14218039928448636</v>
      </c>
      <c r="Z116" s="5">
        <f t="shared" si="43"/>
        <v>0</v>
      </c>
      <c r="AA116" s="34">
        <f t="shared" si="44"/>
        <v>0.14218039928448636</v>
      </c>
      <c r="AB116" s="34">
        <f t="shared" si="45"/>
        <v>0.17914730309845281</v>
      </c>
      <c r="AC116" s="39">
        <f t="shared" si="46"/>
        <v>0.21611420691241925</v>
      </c>
      <c r="AD116">
        <f t="shared" si="47"/>
        <v>1.500793103558467E-3</v>
      </c>
    </row>
    <row r="117" spans="1:30" x14ac:dyDescent="0.15">
      <c r="A117" s="36"/>
      <c r="B117">
        <f t="shared" si="35"/>
        <v>1900</v>
      </c>
      <c r="C117">
        <f t="shared" si="36"/>
        <v>0</v>
      </c>
      <c r="D117" s="26"/>
      <c r="E117" s="13"/>
      <c r="F117" s="13"/>
      <c r="G117" s="13"/>
      <c r="H117" s="11"/>
      <c r="I117" s="28">
        <f t="shared" si="48"/>
        <v>0</v>
      </c>
      <c r="J117" s="3">
        <f t="shared" si="37"/>
        <v>4.8710000000000004</v>
      </c>
      <c r="K117" s="28">
        <f t="shared" si="49"/>
        <v>-0.4038963498375906</v>
      </c>
      <c r="L117" s="29">
        <f t="shared" si="50"/>
        <v>1.03505</v>
      </c>
      <c r="M117" s="28">
        <f t="shared" si="51"/>
        <v>1.2479695879564598</v>
      </c>
      <c r="N117" s="3">
        <f t="shared" si="38"/>
        <v>9.5337630859928186</v>
      </c>
      <c r="O117" s="30">
        <f t="shared" si="52"/>
        <v>15.870845295094538</v>
      </c>
      <c r="P117" s="30">
        <f t="shared" si="39"/>
        <v>1.3648926953781302</v>
      </c>
      <c r="Q117" s="30">
        <f t="shared" si="53"/>
        <v>6.1078000000000001</v>
      </c>
      <c r="R117" s="30">
        <f t="shared" si="54"/>
        <v>0</v>
      </c>
      <c r="S117" s="5">
        <f t="shared" si="40"/>
        <v>0.44345616943002947</v>
      </c>
      <c r="T117" s="30">
        <f t="shared" si="55"/>
        <v>-0.92743439112479875</v>
      </c>
      <c r="U117" s="30">
        <f t="shared" si="56"/>
        <v>1.2829991336554423</v>
      </c>
      <c r="V117" s="31">
        <f t="shared" si="57"/>
        <v>0.35556474253064352</v>
      </c>
      <c r="W117" s="5">
        <f t="shared" si="41"/>
        <v>2.5008000000000004</v>
      </c>
      <c r="X117" s="3">
        <f t="shared" si="58"/>
        <v>0</v>
      </c>
      <c r="Y117" s="5">
        <f t="shared" si="42"/>
        <v>0.14218039928448636</v>
      </c>
      <c r="Z117" s="5">
        <f t="shared" si="43"/>
        <v>0</v>
      </c>
      <c r="AA117" s="34">
        <f t="shared" si="44"/>
        <v>0.14218039928448636</v>
      </c>
      <c r="AB117" s="34">
        <f t="shared" si="45"/>
        <v>0.17914730309845281</v>
      </c>
      <c r="AC117" s="39">
        <f t="shared" si="46"/>
        <v>0.21611420691241925</v>
      </c>
      <c r="AD117">
        <f t="shared" si="47"/>
        <v>1.500793103558467E-3</v>
      </c>
    </row>
    <row r="118" spans="1:30" x14ac:dyDescent="0.15">
      <c r="A118" s="36"/>
      <c r="B118">
        <f t="shared" si="35"/>
        <v>1900</v>
      </c>
      <c r="C118">
        <f t="shared" si="36"/>
        <v>0</v>
      </c>
      <c r="D118" s="26"/>
      <c r="E118" s="13"/>
      <c r="F118" s="13"/>
      <c r="G118" s="13"/>
      <c r="H118" s="11"/>
      <c r="I118" s="28">
        <f t="shared" si="48"/>
        <v>0</v>
      </c>
      <c r="J118" s="3">
        <f t="shared" si="37"/>
        <v>4.8710000000000004</v>
      </c>
      <c r="K118" s="28">
        <f t="shared" si="49"/>
        <v>-0.4038963498375906</v>
      </c>
      <c r="L118" s="29">
        <f t="shared" si="50"/>
        <v>1.03505</v>
      </c>
      <c r="M118" s="28">
        <f t="shared" si="51"/>
        <v>1.2479695879564598</v>
      </c>
      <c r="N118" s="3">
        <f t="shared" si="38"/>
        <v>9.5337630859928186</v>
      </c>
      <c r="O118" s="30">
        <f t="shared" si="52"/>
        <v>15.870845295094538</v>
      </c>
      <c r="P118" s="30">
        <f t="shared" si="39"/>
        <v>1.3648926953781302</v>
      </c>
      <c r="Q118" s="30">
        <f t="shared" si="53"/>
        <v>6.1078000000000001</v>
      </c>
      <c r="R118" s="30">
        <f t="shared" si="54"/>
        <v>0</v>
      </c>
      <c r="S118" s="5">
        <f t="shared" si="40"/>
        <v>0.44345616943002947</v>
      </c>
      <c r="T118" s="30">
        <f t="shared" si="55"/>
        <v>-0.92743439112479875</v>
      </c>
      <c r="U118" s="30">
        <f t="shared" si="56"/>
        <v>1.2829991336554423</v>
      </c>
      <c r="V118" s="31">
        <f t="shared" si="57"/>
        <v>0.35556474253064352</v>
      </c>
      <c r="W118" s="5">
        <f t="shared" si="41"/>
        <v>2.5008000000000004</v>
      </c>
      <c r="X118" s="3">
        <f t="shared" si="58"/>
        <v>0</v>
      </c>
      <c r="Y118" s="5">
        <f t="shared" si="42"/>
        <v>0.14218039928448636</v>
      </c>
      <c r="Z118" s="5">
        <f t="shared" si="43"/>
        <v>0</v>
      </c>
      <c r="AA118" s="34">
        <f t="shared" si="44"/>
        <v>0.14218039928448636</v>
      </c>
      <c r="AB118" s="34">
        <f t="shared" si="45"/>
        <v>0.17914730309845281</v>
      </c>
      <c r="AC118" s="39">
        <f t="shared" si="46"/>
        <v>0.21611420691241925</v>
      </c>
      <c r="AD118">
        <f t="shared" si="47"/>
        <v>1.500793103558467E-3</v>
      </c>
    </row>
    <row r="119" spans="1:30" x14ac:dyDescent="0.15">
      <c r="A119" s="36"/>
      <c r="B119">
        <f t="shared" si="35"/>
        <v>1900</v>
      </c>
      <c r="C119">
        <f t="shared" si="36"/>
        <v>0</v>
      </c>
      <c r="D119" s="26"/>
      <c r="E119" s="13"/>
      <c r="F119" s="13"/>
      <c r="G119" s="13"/>
      <c r="H119" s="11"/>
      <c r="I119" s="28">
        <f t="shared" si="48"/>
        <v>0</v>
      </c>
      <c r="J119" s="3">
        <f t="shared" si="37"/>
        <v>4.8710000000000004</v>
      </c>
      <c r="K119" s="28">
        <f t="shared" si="49"/>
        <v>-0.4038963498375906</v>
      </c>
      <c r="L119" s="29">
        <f t="shared" si="50"/>
        <v>1.03505</v>
      </c>
      <c r="M119" s="28">
        <f t="shared" si="51"/>
        <v>1.2479695879564598</v>
      </c>
      <c r="N119" s="3">
        <f t="shared" si="38"/>
        <v>9.5337630859928186</v>
      </c>
      <c r="O119" s="30">
        <f t="shared" si="52"/>
        <v>15.870845295094538</v>
      </c>
      <c r="P119" s="30">
        <f t="shared" si="39"/>
        <v>1.3648926953781302</v>
      </c>
      <c r="Q119" s="30">
        <f t="shared" si="53"/>
        <v>6.1078000000000001</v>
      </c>
      <c r="R119" s="30">
        <f t="shared" si="54"/>
        <v>0</v>
      </c>
      <c r="S119" s="5">
        <f t="shared" si="40"/>
        <v>0.44345616943002947</v>
      </c>
      <c r="T119" s="30">
        <f t="shared" si="55"/>
        <v>-0.92743439112479875</v>
      </c>
      <c r="U119" s="30">
        <f t="shared" si="56"/>
        <v>1.2829991336554423</v>
      </c>
      <c r="V119" s="31">
        <f t="shared" si="57"/>
        <v>0.35556474253064352</v>
      </c>
      <c r="W119" s="5">
        <f t="shared" si="41"/>
        <v>2.5008000000000004</v>
      </c>
      <c r="X119" s="3">
        <f t="shared" si="58"/>
        <v>0</v>
      </c>
      <c r="Y119" s="5">
        <f t="shared" si="42"/>
        <v>0.14218039928448636</v>
      </c>
      <c r="Z119" s="5">
        <f t="shared" si="43"/>
        <v>0</v>
      </c>
      <c r="AA119" s="34">
        <f t="shared" si="44"/>
        <v>0.14218039928448636</v>
      </c>
      <c r="AB119" s="34">
        <f t="shared" si="45"/>
        <v>0.17914730309845281</v>
      </c>
      <c r="AC119" s="39">
        <f t="shared" si="46"/>
        <v>0.21611420691241925</v>
      </c>
      <c r="AD119">
        <f t="shared" si="47"/>
        <v>1.500793103558467E-3</v>
      </c>
    </row>
    <row r="120" spans="1:30" x14ac:dyDescent="0.15">
      <c r="A120" s="36"/>
      <c r="B120">
        <f t="shared" si="35"/>
        <v>1900</v>
      </c>
      <c r="C120">
        <f t="shared" si="36"/>
        <v>0</v>
      </c>
      <c r="D120" s="26"/>
      <c r="E120" s="13"/>
      <c r="F120" s="13"/>
      <c r="G120" s="13"/>
      <c r="H120" s="11"/>
      <c r="I120" s="28">
        <f t="shared" si="48"/>
        <v>0</v>
      </c>
      <c r="J120" s="3">
        <f t="shared" si="37"/>
        <v>4.8710000000000004</v>
      </c>
      <c r="K120" s="28">
        <f t="shared" si="49"/>
        <v>-0.4038963498375906</v>
      </c>
      <c r="L120" s="29">
        <f t="shared" si="50"/>
        <v>1.03505</v>
      </c>
      <c r="M120" s="28">
        <f t="shared" si="51"/>
        <v>1.2479695879564598</v>
      </c>
      <c r="N120" s="3">
        <f t="shared" si="38"/>
        <v>9.5337630859928186</v>
      </c>
      <c r="O120" s="30">
        <f t="shared" si="52"/>
        <v>15.870845295094538</v>
      </c>
      <c r="P120" s="30">
        <f t="shared" si="39"/>
        <v>1.3648926953781302</v>
      </c>
      <c r="Q120" s="30">
        <f t="shared" si="53"/>
        <v>6.1078000000000001</v>
      </c>
      <c r="R120" s="30">
        <f t="shared" si="54"/>
        <v>0</v>
      </c>
      <c r="S120" s="5">
        <f t="shared" si="40"/>
        <v>0.44345616943002947</v>
      </c>
      <c r="T120" s="30">
        <f t="shared" si="55"/>
        <v>-0.92743439112479875</v>
      </c>
      <c r="U120" s="30">
        <f t="shared" si="56"/>
        <v>1.2829991336554423</v>
      </c>
      <c r="V120" s="31">
        <f t="shared" si="57"/>
        <v>0.35556474253064352</v>
      </c>
      <c r="W120" s="5">
        <f t="shared" si="41"/>
        <v>2.5008000000000004</v>
      </c>
      <c r="X120" s="3">
        <f t="shared" si="58"/>
        <v>0</v>
      </c>
      <c r="Y120" s="5">
        <f t="shared" si="42"/>
        <v>0.14218039928448636</v>
      </c>
      <c r="Z120" s="5">
        <f t="shared" si="43"/>
        <v>0</v>
      </c>
      <c r="AA120" s="34">
        <f t="shared" si="44"/>
        <v>0.14218039928448636</v>
      </c>
      <c r="AB120" s="34">
        <f t="shared" si="45"/>
        <v>0.17914730309845281</v>
      </c>
      <c r="AC120" s="39">
        <f t="shared" si="46"/>
        <v>0.21611420691241925</v>
      </c>
      <c r="AD120">
        <f t="shared" si="47"/>
        <v>1.500793103558467E-3</v>
      </c>
    </row>
    <row r="121" spans="1:30" x14ac:dyDescent="0.15">
      <c r="A121" s="36"/>
      <c r="B121">
        <f t="shared" si="35"/>
        <v>1900</v>
      </c>
      <c r="C121">
        <f t="shared" si="36"/>
        <v>0</v>
      </c>
      <c r="D121" s="26"/>
      <c r="E121" s="13"/>
      <c r="F121" s="13"/>
      <c r="G121" s="13"/>
      <c r="H121" s="11"/>
      <c r="I121" s="28">
        <f t="shared" si="48"/>
        <v>0</v>
      </c>
      <c r="J121" s="3">
        <f t="shared" si="37"/>
        <v>4.8710000000000004</v>
      </c>
      <c r="K121" s="28">
        <f t="shared" si="49"/>
        <v>-0.4038963498375906</v>
      </c>
      <c r="L121" s="29">
        <f t="shared" si="50"/>
        <v>1.03505</v>
      </c>
      <c r="M121" s="28">
        <f t="shared" si="51"/>
        <v>1.2479695879564598</v>
      </c>
      <c r="N121" s="3">
        <f t="shared" si="38"/>
        <v>9.5337630859928186</v>
      </c>
      <c r="O121" s="30">
        <f t="shared" si="52"/>
        <v>15.870845295094538</v>
      </c>
      <c r="P121" s="30">
        <f t="shared" si="39"/>
        <v>1.3648926953781302</v>
      </c>
      <c r="Q121" s="30">
        <f t="shared" si="53"/>
        <v>6.1078000000000001</v>
      </c>
      <c r="R121" s="30">
        <f t="shared" si="54"/>
        <v>0</v>
      </c>
      <c r="S121" s="5">
        <f t="shared" si="40"/>
        <v>0.44345616943002947</v>
      </c>
      <c r="T121" s="30">
        <f t="shared" si="55"/>
        <v>-0.92743439112479875</v>
      </c>
      <c r="U121" s="30">
        <f t="shared" si="56"/>
        <v>1.2829991336554423</v>
      </c>
      <c r="V121" s="31">
        <f t="shared" si="57"/>
        <v>0.35556474253064352</v>
      </c>
      <c r="W121" s="5">
        <f t="shared" si="41"/>
        <v>2.5008000000000004</v>
      </c>
      <c r="X121" s="3">
        <f t="shared" si="58"/>
        <v>0</v>
      </c>
      <c r="Y121" s="5">
        <f t="shared" si="42"/>
        <v>0.14218039928448636</v>
      </c>
      <c r="Z121" s="5">
        <f t="shared" si="43"/>
        <v>0</v>
      </c>
      <c r="AA121" s="34">
        <f t="shared" si="44"/>
        <v>0.14218039928448636</v>
      </c>
      <c r="AB121" s="34">
        <f t="shared" si="45"/>
        <v>0.17914730309845281</v>
      </c>
      <c r="AC121" s="39">
        <f t="shared" si="46"/>
        <v>0.21611420691241925</v>
      </c>
      <c r="AD121">
        <f t="shared" si="47"/>
        <v>1.500793103558467E-3</v>
      </c>
    </row>
    <row r="122" spans="1:30" x14ac:dyDescent="0.15">
      <c r="A122" s="36"/>
      <c r="B122">
        <f t="shared" si="35"/>
        <v>1900</v>
      </c>
      <c r="C122">
        <f t="shared" si="36"/>
        <v>0</v>
      </c>
      <c r="D122" s="26"/>
      <c r="E122" s="13"/>
      <c r="F122" s="13"/>
      <c r="G122" s="13"/>
      <c r="H122" s="11"/>
      <c r="I122" s="28">
        <f t="shared" si="48"/>
        <v>0</v>
      </c>
      <c r="J122" s="3">
        <f t="shared" si="37"/>
        <v>4.8710000000000004</v>
      </c>
      <c r="K122" s="28">
        <f t="shared" si="49"/>
        <v>-0.4038963498375906</v>
      </c>
      <c r="L122" s="29">
        <f t="shared" si="50"/>
        <v>1.03505</v>
      </c>
      <c r="M122" s="28">
        <f t="shared" si="51"/>
        <v>1.2479695879564598</v>
      </c>
      <c r="N122" s="3">
        <f t="shared" si="38"/>
        <v>9.5337630859928186</v>
      </c>
      <c r="O122" s="30">
        <f t="shared" si="52"/>
        <v>15.870845295094538</v>
      </c>
      <c r="P122" s="30">
        <f t="shared" si="39"/>
        <v>1.3648926953781302</v>
      </c>
      <c r="Q122" s="30">
        <f t="shared" si="53"/>
        <v>6.1078000000000001</v>
      </c>
      <c r="R122" s="30">
        <f t="shared" si="54"/>
        <v>0</v>
      </c>
      <c r="S122" s="5">
        <f t="shared" si="40"/>
        <v>0.44345616943002947</v>
      </c>
      <c r="T122" s="30">
        <f t="shared" si="55"/>
        <v>-0.92743439112479875</v>
      </c>
      <c r="U122" s="30">
        <f t="shared" si="56"/>
        <v>1.2829991336554423</v>
      </c>
      <c r="V122" s="31">
        <f t="shared" si="57"/>
        <v>0.35556474253064352</v>
      </c>
      <c r="W122" s="5">
        <f t="shared" si="41"/>
        <v>2.5008000000000004</v>
      </c>
      <c r="X122" s="3">
        <f t="shared" si="58"/>
        <v>0</v>
      </c>
      <c r="Y122" s="5">
        <f t="shared" si="42"/>
        <v>0.14218039928448636</v>
      </c>
      <c r="Z122" s="5">
        <f t="shared" si="43"/>
        <v>0</v>
      </c>
      <c r="AA122" s="34">
        <f t="shared" si="44"/>
        <v>0.14218039928448636</v>
      </c>
      <c r="AB122" s="34">
        <f t="shared" si="45"/>
        <v>0.17914730309845281</v>
      </c>
      <c r="AC122" s="39">
        <f t="shared" si="46"/>
        <v>0.21611420691241925</v>
      </c>
      <c r="AD122">
        <f t="shared" si="47"/>
        <v>1.500793103558467E-3</v>
      </c>
    </row>
    <row r="123" spans="1:30" x14ac:dyDescent="0.15">
      <c r="A123" s="36"/>
      <c r="B123">
        <f t="shared" si="35"/>
        <v>1900</v>
      </c>
      <c r="C123">
        <f t="shared" si="36"/>
        <v>0</v>
      </c>
      <c r="D123" s="26"/>
      <c r="E123" s="13"/>
      <c r="F123" s="13"/>
      <c r="G123" s="13"/>
      <c r="H123" s="11"/>
      <c r="I123" s="28">
        <f t="shared" si="48"/>
        <v>0</v>
      </c>
      <c r="J123" s="3">
        <f t="shared" si="37"/>
        <v>4.8710000000000004</v>
      </c>
      <c r="K123" s="28">
        <f t="shared" si="49"/>
        <v>-0.4038963498375906</v>
      </c>
      <c r="L123" s="29">
        <f t="shared" si="50"/>
        <v>1.03505</v>
      </c>
      <c r="M123" s="28">
        <f t="shared" si="51"/>
        <v>1.2479695879564598</v>
      </c>
      <c r="N123" s="3">
        <f t="shared" si="38"/>
        <v>9.5337630859928186</v>
      </c>
      <c r="O123" s="30">
        <f t="shared" si="52"/>
        <v>15.870845295094538</v>
      </c>
      <c r="P123" s="30">
        <f t="shared" si="39"/>
        <v>1.3648926953781302</v>
      </c>
      <c r="Q123" s="30">
        <f t="shared" si="53"/>
        <v>6.1078000000000001</v>
      </c>
      <c r="R123" s="30">
        <f t="shared" si="54"/>
        <v>0</v>
      </c>
      <c r="S123" s="5">
        <f t="shared" si="40"/>
        <v>0.44345616943002947</v>
      </c>
      <c r="T123" s="30">
        <f t="shared" si="55"/>
        <v>-0.92743439112479875</v>
      </c>
      <c r="U123" s="30">
        <f t="shared" si="56"/>
        <v>1.2829991336554423</v>
      </c>
      <c r="V123" s="31">
        <f t="shared" si="57"/>
        <v>0.35556474253064352</v>
      </c>
      <c r="W123" s="5">
        <f t="shared" si="41"/>
        <v>2.5008000000000004</v>
      </c>
      <c r="X123" s="3">
        <f t="shared" si="58"/>
        <v>0</v>
      </c>
      <c r="Y123" s="5">
        <f t="shared" si="42"/>
        <v>0.14218039928448636</v>
      </c>
      <c r="Z123" s="5">
        <f t="shared" si="43"/>
        <v>0</v>
      </c>
      <c r="AA123" s="34">
        <f t="shared" si="44"/>
        <v>0.14218039928448636</v>
      </c>
      <c r="AB123" s="34">
        <f t="shared" si="45"/>
        <v>0.17914730309845281</v>
      </c>
      <c r="AC123" s="39">
        <f t="shared" si="46"/>
        <v>0.21611420691241925</v>
      </c>
      <c r="AD123">
        <f t="shared" si="47"/>
        <v>1.500793103558467E-3</v>
      </c>
    </row>
    <row r="124" spans="1:30" x14ac:dyDescent="0.15">
      <c r="A124" s="36"/>
      <c r="B124">
        <f t="shared" si="35"/>
        <v>1900</v>
      </c>
      <c r="C124">
        <f t="shared" si="36"/>
        <v>0</v>
      </c>
      <c r="D124" s="26"/>
      <c r="E124" s="13"/>
      <c r="F124" s="13"/>
      <c r="G124" s="13"/>
      <c r="H124" s="11"/>
      <c r="I124" s="28">
        <f t="shared" si="48"/>
        <v>0</v>
      </c>
      <c r="J124" s="3">
        <f t="shared" si="37"/>
        <v>4.8710000000000004</v>
      </c>
      <c r="K124" s="28">
        <f t="shared" si="49"/>
        <v>-0.4038963498375906</v>
      </c>
      <c r="L124" s="29">
        <f t="shared" si="50"/>
        <v>1.03505</v>
      </c>
      <c r="M124" s="28">
        <f t="shared" si="51"/>
        <v>1.2479695879564598</v>
      </c>
      <c r="N124" s="3">
        <f t="shared" si="38"/>
        <v>9.5337630859928186</v>
      </c>
      <c r="O124" s="30">
        <f t="shared" si="52"/>
        <v>15.870845295094538</v>
      </c>
      <c r="P124" s="30">
        <f t="shared" si="39"/>
        <v>1.3648926953781302</v>
      </c>
      <c r="Q124" s="30">
        <f t="shared" si="53"/>
        <v>6.1078000000000001</v>
      </c>
      <c r="R124" s="30">
        <f t="shared" si="54"/>
        <v>0</v>
      </c>
      <c r="S124" s="5">
        <f t="shared" si="40"/>
        <v>0.44345616943002947</v>
      </c>
      <c r="T124" s="30">
        <f t="shared" si="55"/>
        <v>-0.92743439112479875</v>
      </c>
      <c r="U124" s="30">
        <f t="shared" si="56"/>
        <v>1.2829991336554423</v>
      </c>
      <c r="V124" s="31">
        <f t="shared" si="57"/>
        <v>0.35556474253064352</v>
      </c>
      <c r="W124" s="5">
        <f t="shared" si="41"/>
        <v>2.5008000000000004</v>
      </c>
      <c r="X124" s="3">
        <f t="shared" si="58"/>
        <v>0</v>
      </c>
      <c r="Y124" s="5">
        <f t="shared" si="42"/>
        <v>0.14218039928448636</v>
      </c>
      <c r="Z124" s="5">
        <f t="shared" si="43"/>
        <v>0</v>
      </c>
      <c r="AA124" s="34">
        <f t="shared" si="44"/>
        <v>0.14218039928448636</v>
      </c>
      <c r="AB124" s="34">
        <f t="shared" si="45"/>
        <v>0.17914730309845281</v>
      </c>
      <c r="AC124" s="39">
        <f t="shared" si="46"/>
        <v>0.21611420691241925</v>
      </c>
      <c r="AD124">
        <f t="shared" si="47"/>
        <v>1.500793103558467E-3</v>
      </c>
    </row>
    <row r="125" spans="1:30" x14ac:dyDescent="0.15">
      <c r="A125" s="36"/>
      <c r="B125">
        <f t="shared" si="35"/>
        <v>1900</v>
      </c>
      <c r="C125">
        <f t="shared" si="36"/>
        <v>0</v>
      </c>
      <c r="D125" s="26"/>
      <c r="E125" s="13"/>
      <c r="F125" s="13"/>
      <c r="G125" s="13"/>
      <c r="H125" s="11"/>
      <c r="I125" s="28">
        <f t="shared" si="48"/>
        <v>0</v>
      </c>
      <c r="J125" s="3">
        <f t="shared" si="37"/>
        <v>4.8710000000000004</v>
      </c>
      <c r="K125" s="28">
        <f t="shared" si="49"/>
        <v>-0.4038963498375906</v>
      </c>
      <c r="L125" s="29">
        <f t="shared" si="50"/>
        <v>1.03505</v>
      </c>
      <c r="M125" s="28">
        <f t="shared" si="51"/>
        <v>1.2479695879564598</v>
      </c>
      <c r="N125" s="3">
        <f t="shared" si="38"/>
        <v>9.5337630859928186</v>
      </c>
      <c r="O125" s="30">
        <f t="shared" si="52"/>
        <v>15.870845295094538</v>
      </c>
      <c r="P125" s="30">
        <f t="shared" si="39"/>
        <v>1.3648926953781302</v>
      </c>
      <c r="Q125" s="30">
        <f t="shared" si="53"/>
        <v>6.1078000000000001</v>
      </c>
      <c r="R125" s="30">
        <f t="shared" si="54"/>
        <v>0</v>
      </c>
      <c r="S125" s="5">
        <f t="shared" si="40"/>
        <v>0.44345616943002947</v>
      </c>
      <c r="T125" s="30">
        <f t="shared" si="55"/>
        <v>-0.92743439112479875</v>
      </c>
      <c r="U125" s="30">
        <f t="shared" si="56"/>
        <v>1.2829991336554423</v>
      </c>
      <c r="V125" s="31">
        <f t="shared" si="57"/>
        <v>0.35556474253064352</v>
      </c>
      <c r="W125" s="5">
        <f t="shared" si="41"/>
        <v>2.5008000000000004</v>
      </c>
      <c r="X125" s="3">
        <f t="shared" si="58"/>
        <v>0</v>
      </c>
      <c r="Y125" s="5">
        <f t="shared" si="42"/>
        <v>0.14218039928448636</v>
      </c>
      <c r="Z125" s="5">
        <f t="shared" si="43"/>
        <v>0</v>
      </c>
      <c r="AA125" s="34">
        <f t="shared" si="44"/>
        <v>0.14218039928448636</v>
      </c>
      <c r="AB125" s="34">
        <f t="shared" si="45"/>
        <v>0.17914730309845281</v>
      </c>
      <c r="AC125" s="39">
        <f t="shared" si="46"/>
        <v>0.21611420691241925</v>
      </c>
      <c r="AD125">
        <f t="shared" si="47"/>
        <v>1.500793103558467E-3</v>
      </c>
    </row>
    <row r="126" spans="1:30" x14ac:dyDescent="0.15">
      <c r="A126" s="36"/>
      <c r="B126">
        <f t="shared" si="35"/>
        <v>1900</v>
      </c>
      <c r="C126">
        <f t="shared" si="36"/>
        <v>0</v>
      </c>
      <c r="D126" s="26"/>
      <c r="E126" s="13"/>
      <c r="F126" s="13"/>
      <c r="G126" s="13"/>
      <c r="H126" s="11"/>
      <c r="I126" s="28">
        <f t="shared" si="48"/>
        <v>0</v>
      </c>
      <c r="J126" s="3">
        <f t="shared" si="37"/>
        <v>4.8710000000000004</v>
      </c>
      <c r="K126" s="28">
        <f t="shared" si="49"/>
        <v>-0.4038963498375906</v>
      </c>
      <c r="L126" s="29">
        <f t="shared" si="50"/>
        <v>1.03505</v>
      </c>
      <c r="M126" s="28">
        <f t="shared" si="51"/>
        <v>1.2479695879564598</v>
      </c>
      <c r="N126" s="3">
        <f t="shared" si="38"/>
        <v>9.5337630859928186</v>
      </c>
      <c r="O126" s="30">
        <f t="shared" si="52"/>
        <v>15.870845295094538</v>
      </c>
      <c r="P126" s="30">
        <f t="shared" si="39"/>
        <v>1.3648926953781302</v>
      </c>
      <c r="Q126" s="30">
        <f t="shared" si="53"/>
        <v>6.1078000000000001</v>
      </c>
      <c r="R126" s="30">
        <f t="shared" si="54"/>
        <v>0</v>
      </c>
      <c r="S126" s="5">
        <f t="shared" si="40"/>
        <v>0.44345616943002947</v>
      </c>
      <c r="T126" s="30">
        <f t="shared" si="55"/>
        <v>-0.92743439112479875</v>
      </c>
      <c r="U126" s="30">
        <f t="shared" si="56"/>
        <v>1.2829991336554423</v>
      </c>
      <c r="V126" s="31">
        <f t="shared" si="57"/>
        <v>0.35556474253064352</v>
      </c>
      <c r="W126" s="5">
        <f t="shared" si="41"/>
        <v>2.5008000000000004</v>
      </c>
      <c r="X126" s="3">
        <f t="shared" si="58"/>
        <v>0</v>
      </c>
      <c r="Y126" s="5">
        <f t="shared" si="42"/>
        <v>0.14218039928448636</v>
      </c>
      <c r="Z126" s="5">
        <f t="shared" si="43"/>
        <v>0</v>
      </c>
      <c r="AA126" s="34">
        <f t="shared" si="44"/>
        <v>0.14218039928448636</v>
      </c>
      <c r="AB126" s="34">
        <f t="shared" si="45"/>
        <v>0.17914730309845281</v>
      </c>
      <c r="AC126" s="39">
        <f t="shared" si="46"/>
        <v>0.21611420691241925</v>
      </c>
      <c r="AD126">
        <f t="shared" si="47"/>
        <v>1.500793103558467E-3</v>
      </c>
    </row>
    <row r="127" spans="1:30" x14ac:dyDescent="0.15">
      <c r="A127" s="36"/>
      <c r="B127">
        <f t="shared" si="35"/>
        <v>1900</v>
      </c>
      <c r="C127">
        <f t="shared" si="36"/>
        <v>0</v>
      </c>
      <c r="D127" s="26"/>
      <c r="E127" s="13"/>
      <c r="F127" s="13"/>
      <c r="G127" s="13"/>
      <c r="H127" s="11"/>
      <c r="I127" s="28">
        <f t="shared" si="48"/>
        <v>0</v>
      </c>
      <c r="J127" s="3">
        <f t="shared" si="37"/>
        <v>4.8710000000000004</v>
      </c>
      <c r="K127" s="28">
        <f t="shared" si="49"/>
        <v>-0.4038963498375906</v>
      </c>
      <c r="L127" s="29">
        <f t="shared" si="50"/>
        <v>1.03505</v>
      </c>
      <c r="M127" s="28">
        <f t="shared" si="51"/>
        <v>1.2479695879564598</v>
      </c>
      <c r="N127" s="3">
        <f t="shared" si="38"/>
        <v>9.5337630859928186</v>
      </c>
      <c r="O127" s="30">
        <f t="shared" si="52"/>
        <v>15.870845295094538</v>
      </c>
      <c r="P127" s="30">
        <f t="shared" si="39"/>
        <v>1.3648926953781302</v>
      </c>
      <c r="Q127" s="30">
        <f t="shared" si="53"/>
        <v>6.1078000000000001</v>
      </c>
      <c r="R127" s="30">
        <f t="shared" si="54"/>
        <v>0</v>
      </c>
      <c r="S127" s="5">
        <f t="shared" si="40"/>
        <v>0.44345616943002947</v>
      </c>
      <c r="T127" s="30">
        <f t="shared" si="55"/>
        <v>-0.92743439112479875</v>
      </c>
      <c r="U127" s="30">
        <f t="shared" si="56"/>
        <v>1.2829991336554423</v>
      </c>
      <c r="V127" s="31">
        <f t="shared" si="57"/>
        <v>0.35556474253064352</v>
      </c>
      <c r="W127" s="5">
        <f t="shared" si="41"/>
        <v>2.5008000000000004</v>
      </c>
      <c r="X127" s="3">
        <f t="shared" si="58"/>
        <v>0</v>
      </c>
      <c r="Y127" s="5">
        <f t="shared" si="42"/>
        <v>0.14218039928448636</v>
      </c>
      <c r="Z127" s="5">
        <f t="shared" si="43"/>
        <v>0</v>
      </c>
      <c r="AA127" s="34">
        <f t="shared" si="44"/>
        <v>0.14218039928448636</v>
      </c>
      <c r="AB127" s="34">
        <f t="shared" si="45"/>
        <v>0.17914730309845281</v>
      </c>
      <c r="AC127" s="39">
        <f t="shared" si="46"/>
        <v>0.21611420691241925</v>
      </c>
      <c r="AD127">
        <f t="shared" si="47"/>
        <v>1.500793103558467E-3</v>
      </c>
    </row>
    <row r="128" spans="1:30" x14ac:dyDescent="0.15">
      <c r="A128" s="36"/>
      <c r="B128">
        <f t="shared" si="35"/>
        <v>1900</v>
      </c>
      <c r="C128">
        <f t="shared" si="36"/>
        <v>0</v>
      </c>
      <c r="D128" s="26"/>
      <c r="E128" s="13"/>
      <c r="F128" s="13"/>
      <c r="G128" s="13"/>
      <c r="H128" s="11"/>
      <c r="I128" s="28">
        <f t="shared" si="48"/>
        <v>0</v>
      </c>
      <c r="J128" s="3">
        <f t="shared" si="37"/>
        <v>4.8710000000000004</v>
      </c>
      <c r="K128" s="28">
        <f t="shared" si="49"/>
        <v>-0.4038963498375906</v>
      </c>
      <c r="L128" s="29">
        <f t="shared" si="50"/>
        <v>1.03505</v>
      </c>
      <c r="M128" s="28">
        <f t="shared" si="51"/>
        <v>1.2479695879564598</v>
      </c>
      <c r="N128" s="3">
        <f t="shared" si="38"/>
        <v>9.5337630859928186</v>
      </c>
      <c r="O128" s="30">
        <f t="shared" si="52"/>
        <v>15.870845295094538</v>
      </c>
      <c r="P128" s="30">
        <f t="shared" si="39"/>
        <v>1.3648926953781302</v>
      </c>
      <c r="Q128" s="30">
        <f t="shared" si="53"/>
        <v>6.1078000000000001</v>
      </c>
      <c r="R128" s="30">
        <f t="shared" si="54"/>
        <v>0</v>
      </c>
      <c r="S128" s="5">
        <f t="shared" si="40"/>
        <v>0.44345616943002947</v>
      </c>
      <c r="T128" s="30">
        <f t="shared" si="55"/>
        <v>-0.92743439112479875</v>
      </c>
      <c r="U128" s="30">
        <f t="shared" si="56"/>
        <v>1.2829991336554423</v>
      </c>
      <c r="V128" s="31">
        <f t="shared" si="57"/>
        <v>0.35556474253064352</v>
      </c>
      <c r="W128" s="5">
        <f t="shared" si="41"/>
        <v>2.5008000000000004</v>
      </c>
      <c r="X128" s="3">
        <f t="shared" si="58"/>
        <v>0</v>
      </c>
      <c r="Y128" s="5">
        <f t="shared" si="42"/>
        <v>0.14218039928448636</v>
      </c>
      <c r="Z128" s="5">
        <f t="shared" si="43"/>
        <v>0</v>
      </c>
      <c r="AA128" s="34">
        <f t="shared" si="44"/>
        <v>0.14218039928448636</v>
      </c>
      <c r="AB128" s="34">
        <f t="shared" si="45"/>
        <v>0.17914730309845281</v>
      </c>
      <c r="AC128" s="39">
        <f t="shared" si="46"/>
        <v>0.21611420691241925</v>
      </c>
      <c r="AD128">
        <f t="shared" si="47"/>
        <v>1.500793103558467E-3</v>
      </c>
    </row>
    <row r="129" spans="1:30" x14ac:dyDescent="0.15">
      <c r="A129" s="36"/>
      <c r="B129">
        <f t="shared" si="35"/>
        <v>1900</v>
      </c>
      <c r="C129">
        <f t="shared" si="36"/>
        <v>0</v>
      </c>
      <c r="D129" s="26"/>
      <c r="E129" s="13"/>
      <c r="F129" s="13"/>
      <c r="G129" s="13"/>
      <c r="H129" s="11"/>
      <c r="I129" s="28">
        <f t="shared" si="48"/>
        <v>0</v>
      </c>
      <c r="J129" s="3">
        <f t="shared" si="37"/>
        <v>4.8710000000000004</v>
      </c>
      <c r="K129" s="28">
        <f t="shared" si="49"/>
        <v>-0.4038963498375906</v>
      </c>
      <c r="L129" s="29">
        <f t="shared" si="50"/>
        <v>1.03505</v>
      </c>
      <c r="M129" s="28">
        <f t="shared" si="51"/>
        <v>1.2479695879564598</v>
      </c>
      <c r="N129" s="3">
        <f t="shared" si="38"/>
        <v>9.5337630859928186</v>
      </c>
      <c r="O129" s="30">
        <f t="shared" si="52"/>
        <v>15.870845295094538</v>
      </c>
      <c r="P129" s="30">
        <f t="shared" si="39"/>
        <v>1.3648926953781302</v>
      </c>
      <c r="Q129" s="30">
        <f t="shared" si="53"/>
        <v>6.1078000000000001</v>
      </c>
      <c r="R129" s="30">
        <f t="shared" si="54"/>
        <v>0</v>
      </c>
      <c r="S129" s="5">
        <f t="shared" si="40"/>
        <v>0.44345616943002947</v>
      </c>
      <c r="T129" s="30">
        <f t="shared" si="55"/>
        <v>-0.92743439112479875</v>
      </c>
      <c r="U129" s="30">
        <f t="shared" si="56"/>
        <v>1.2829991336554423</v>
      </c>
      <c r="V129" s="31">
        <f t="shared" si="57"/>
        <v>0.35556474253064352</v>
      </c>
      <c r="W129" s="5">
        <f t="shared" si="41"/>
        <v>2.5008000000000004</v>
      </c>
      <c r="X129" s="3">
        <f t="shared" si="58"/>
        <v>0</v>
      </c>
      <c r="Y129" s="5">
        <f t="shared" si="42"/>
        <v>0.14218039928448636</v>
      </c>
      <c r="Z129" s="5">
        <f t="shared" si="43"/>
        <v>0</v>
      </c>
      <c r="AA129" s="34">
        <f t="shared" si="44"/>
        <v>0.14218039928448636</v>
      </c>
      <c r="AB129" s="34">
        <f t="shared" si="45"/>
        <v>0.17914730309845281</v>
      </c>
      <c r="AC129" s="39">
        <f t="shared" si="46"/>
        <v>0.21611420691241925</v>
      </c>
      <c r="AD129">
        <f t="shared" si="47"/>
        <v>1.500793103558467E-3</v>
      </c>
    </row>
    <row r="130" spans="1:30" x14ac:dyDescent="0.15">
      <c r="A130" s="36"/>
      <c r="B130">
        <f t="shared" si="35"/>
        <v>1900</v>
      </c>
      <c r="C130">
        <f t="shared" si="36"/>
        <v>0</v>
      </c>
      <c r="D130" s="26"/>
      <c r="E130" s="13"/>
      <c r="F130" s="13"/>
      <c r="G130" s="13"/>
      <c r="H130" s="11"/>
      <c r="I130" s="28">
        <f t="shared" si="48"/>
        <v>0</v>
      </c>
      <c r="J130" s="3">
        <f t="shared" si="37"/>
        <v>4.8710000000000004</v>
      </c>
      <c r="K130" s="28">
        <f t="shared" si="49"/>
        <v>-0.4038963498375906</v>
      </c>
      <c r="L130" s="29">
        <f t="shared" si="50"/>
        <v>1.03505</v>
      </c>
      <c r="M130" s="28">
        <f t="shared" si="51"/>
        <v>1.2479695879564598</v>
      </c>
      <c r="N130" s="3">
        <f t="shared" si="38"/>
        <v>9.5337630859928186</v>
      </c>
      <c r="O130" s="30">
        <f t="shared" si="52"/>
        <v>15.870845295094538</v>
      </c>
      <c r="P130" s="30">
        <f t="shared" si="39"/>
        <v>1.3648926953781302</v>
      </c>
      <c r="Q130" s="30">
        <f t="shared" si="53"/>
        <v>6.1078000000000001</v>
      </c>
      <c r="R130" s="30">
        <f t="shared" si="54"/>
        <v>0</v>
      </c>
      <c r="S130" s="5">
        <f t="shared" si="40"/>
        <v>0.44345616943002947</v>
      </c>
      <c r="T130" s="30">
        <f t="shared" si="55"/>
        <v>-0.92743439112479875</v>
      </c>
      <c r="U130" s="30">
        <f t="shared" si="56"/>
        <v>1.2829991336554423</v>
      </c>
      <c r="V130" s="31">
        <f t="shared" si="57"/>
        <v>0.35556474253064352</v>
      </c>
      <c r="W130" s="5">
        <f t="shared" si="41"/>
        <v>2.5008000000000004</v>
      </c>
      <c r="X130" s="3">
        <f t="shared" si="58"/>
        <v>0</v>
      </c>
      <c r="Y130" s="5">
        <f t="shared" si="42"/>
        <v>0.14218039928448636</v>
      </c>
      <c r="Z130" s="5">
        <f t="shared" si="43"/>
        <v>0</v>
      </c>
      <c r="AA130" s="34">
        <f t="shared" si="44"/>
        <v>0.14218039928448636</v>
      </c>
      <c r="AB130" s="34">
        <f t="shared" si="45"/>
        <v>0.17914730309845281</v>
      </c>
      <c r="AC130" s="39">
        <f t="shared" si="46"/>
        <v>0.21611420691241925</v>
      </c>
      <c r="AD130">
        <f t="shared" si="47"/>
        <v>1.500793103558467E-3</v>
      </c>
    </row>
    <row r="131" spans="1:30" x14ac:dyDescent="0.15">
      <c r="A131" s="36"/>
      <c r="B131">
        <f t="shared" si="35"/>
        <v>1900</v>
      </c>
      <c r="C131">
        <f t="shared" si="36"/>
        <v>0</v>
      </c>
      <c r="D131" s="26"/>
      <c r="E131" s="13"/>
      <c r="F131" s="13"/>
      <c r="G131" s="13"/>
      <c r="H131" s="11"/>
      <c r="I131" s="28">
        <f t="shared" si="48"/>
        <v>0</v>
      </c>
      <c r="J131" s="3">
        <f t="shared" si="37"/>
        <v>4.8710000000000004</v>
      </c>
      <c r="K131" s="28">
        <f t="shared" si="49"/>
        <v>-0.4038963498375906</v>
      </c>
      <c r="L131" s="29">
        <f t="shared" si="50"/>
        <v>1.03505</v>
      </c>
      <c r="M131" s="28">
        <f t="shared" si="51"/>
        <v>1.2479695879564598</v>
      </c>
      <c r="N131" s="3">
        <f t="shared" si="38"/>
        <v>9.5337630859928186</v>
      </c>
      <c r="O131" s="30">
        <f t="shared" si="52"/>
        <v>15.870845295094538</v>
      </c>
      <c r="P131" s="30">
        <f t="shared" si="39"/>
        <v>1.3648926953781302</v>
      </c>
      <c r="Q131" s="30">
        <f t="shared" si="53"/>
        <v>6.1078000000000001</v>
      </c>
      <c r="R131" s="30">
        <f t="shared" si="54"/>
        <v>0</v>
      </c>
      <c r="S131" s="5">
        <f t="shared" si="40"/>
        <v>0.44345616943002947</v>
      </c>
      <c r="T131" s="30">
        <f t="shared" si="55"/>
        <v>-0.92743439112479875</v>
      </c>
      <c r="U131" s="30">
        <f t="shared" si="56"/>
        <v>1.2829991336554423</v>
      </c>
      <c r="V131" s="31">
        <f t="shared" si="57"/>
        <v>0.35556474253064352</v>
      </c>
      <c r="W131" s="5">
        <f t="shared" si="41"/>
        <v>2.5008000000000004</v>
      </c>
      <c r="X131" s="3">
        <f t="shared" si="58"/>
        <v>0</v>
      </c>
      <c r="Y131" s="5">
        <f t="shared" si="42"/>
        <v>0.14218039928448636</v>
      </c>
      <c r="Z131" s="5">
        <f t="shared" si="43"/>
        <v>0</v>
      </c>
      <c r="AA131" s="34">
        <f t="shared" si="44"/>
        <v>0.14218039928448636</v>
      </c>
      <c r="AB131" s="34">
        <f t="shared" si="45"/>
        <v>0.17914730309845281</v>
      </c>
      <c r="AC131" s="39">
        <f t="shared" si="46"/>
        <v>0.21611420691241925</v>
      </c>
      <c r="AD131">
        <f t="shared" si="47"/>
        <v>1.500793103558467E-3</v>
      </c>
    </row>
    <row r="132" spans="1:30" x14ac:dyDescent="0.15">
      <c r="A132" s="36"/>
      <c r="B132">
        <f t="shared" si="35"/>
        <v>1900</v>
      </c>
      <c r="C132">
        <f t="shared" si="36"/>
        <v>0</v>
      </c>
      <c r="D132" s="26"/>
      <c r="E132" s="13"/>
      <c r="F132" s="13"/>
      <c r="G132" s="13"/>
      <c r="H132" s="11"/>
      <c r="I132" s="28">
        <f t="shared" si="48"/>
        <v>0</v>
      </c>
      <c r="J132" s="3">
        <f t="shared" si="37"/>
        <v>4.8710000000000004</v>
      </c>
      <c r="K132" s="28">
        <f t="shared" si="49"/>
        <v>-0.4038963498375906</v>
      </c>
      <c r="L132" s="29">
        <f t="shared" si="50"/>
        <v>1.03505</v>
      </c>
      <c r="M132" s="28">
        <f t="shared" si="51"/>
        <v>1.2479695879564598</v>
      </c>
      <c r="N132" s="3">
        <f t="shared" si="38"/>
        <v>9.5337630859928186</v>
      </c>
      <c r="O132" s="30">
        <f t="shared" si="52"/>
        <v>15.870845295094538</v>
      </c>
      <c r="P132" s="30">
        <f t="shared" si="39"/>
        <v>1.3648926953781302</v>
      </c>
      <c r="Q132" s="30">
        <f t="shared" si="53"/>
        <v>6.1078000000000001</v>
      </c>
      <c r="R132" s="30">
        <f t="shared" si="54"/>
        <v>0</v>
      </c>
      <c r="S132" s="5">
        <f t="shared" si="40"/>
        <v>0.44345616943002947</v>
      </c>
      <c r="T132" s="30">
        <f t="shared" si="55"/>
        <v>-0.92743439112479875</v>
      </c>
      <c r="U132" s="30">
        <f t="shared" si="56"/>
        <v>1.2829991336554423</v>
      </c>
      <c r="V132" s="31">
        <f t="shared" si="57"/>
        <v>0.35556474253064352</v>
      </c>
      <c r="W132" s="5">
        <f t="shared" si="41"/>
        <v>2.5008000000000004</v>
      </c>
      <c r="X132" s="3">
        <f t="shared" si="58"/>
        <v>0</v>
      </c>
      <c r="Y132" s="5">
        <f t="shared" si="42"/>
        <v>0.14218039928448636</v>
      </c>
      <c r="Z132" s="5">
        <f t="shared" si="43"/>
        <v>0</v>
      </c>
      <c r="AA132" s="34">
        <f t="shared" si="44"/>
        <v>0.14218039928448636</v>
      </c>
      <c r="AB132" s="34">
        <f t="shared" si="45"/>
        <v>0.17914730309845281</v>
      </c>
      <c r="AC132" s="39">
        <f t="shared" si="46"/>
        <v>0.21611420691241925</v>
      </c>
      <c r="AD132">
        <f t="shared" si="47"/>
        <v>1.500793103558467E-3</v>
      </c>
    </row>
    <row r="133" spans="1:30" x14ac:dyDescent="0.15">
      <c r="A133" s="36"/>
      <c r="B133">
        <f t="shared" si="35"/>
        <v>1900</v>
      </c>
      <c r="C133">
        <f t="shared" si="36"/>
        <v>0</v>
      </c>
      <c r="D133" s="26"/>
      <c r="E133" s="13"/>
      <c r="F133" s="13"/>
      <c r="G133" s="13"/>
      <c r="H133" s="11"/>
      <c r="I133" s="28">
        <f t="shared" si="48"/>
        <v>0</v>
      </c>
      <c r="J133" s="3">
        <f t="shared" si="37"/>
        <v>4.8710000000000004</v>
      </c>
      <c r="K133" s="28">
        <f t="shared" si="49"/>
        <v>-0.4038963498375906</v>
      </c>
      <c r="L133" s="29">
        <f t="shared" si="50"/>
        <v>1.03505</v>
      </c>
      <c r="M133" s="28">
        <f t="shared" si="51"/>
        <v>1.2479695879564598</v>
      </c>
      <c r="N133" s="3">
        <f t="shared" si="38"/>
        <v>9.5337630859928186</v>
      </c>
      <c r="O133" s="30">
        <f t="shared" si="52"/>
        <v>15.870845295094538</v>
      </c>
      <c r="P133" s="30">
        <f t="shared" si="39"/>
        <v>1.3648926953781302</v>
      </c>
      <c r="Q133" s="30">
        <f t="shared" si="53"/>
        <v>6.1078000000000001</v>
      </c>
      <c r="R133" s="30">
        <f t="shared" si="54"/>
        <v>0</v>
      </c>
      <c r="S133" s="5">
        <f t="shared" si="40"/>
        <v>0.44345616943002947</v>
      </c>
      <c r="T133" s="30">
        <f t="shared" si="55"/>
        <v>-0.92743439112479875</v>
      </c>
      <c r="U133" s="30">
        <f t="shared" si="56"/>
        <v>1.2829991336554423</v>
      </c>
      <c r="V133" s="31">
        <f t="shared" si="57"/>
        <v>0.35556474253064352</v>
      </c>
      <c r="W133" s="5">
        <f t="shared" si="41"/>
        <v>2.5008000000000004</v>
      </c>
      <c r="X133" s="3">
        <f t="shared" si="58"/>
        <v>0</v>
      </c>
      <c r="Y133" s="5">
        <f t="shared" si="42"/>
        <v>0.14218039928448636</v>
      </c>
      <c r="Z133" s="5">
        <f t="shared" si="43"/>
        <v>0</v>
      </c>
      <c r="AA133" s="34">
        <f t="shared" si="44"/>
        <v>0.14218039928448636</v>
      </c>
      <c r="AB133" s="34">
        <f t="shared" si="45"/>
        <v>0.17914730309845281</v>
      </c>
      <c r="AC133" s="39">
        <f t="shared" si="46"/>
        <v>0.21611420691241925</v>
      </c>
      <c r="AD133">
        <f t="shared" si="47"/>
        <v>1.500793103558467E-3</v>
      </c>
    </row>
    <row r="134" spans="1:30" x14ac:dyDescent="0.15">
      <c r="A134" s="36"/>
      <c r="B134">
        <f t="shared" si="35"/>
        <v>1900</v>
      </c>
      <c r="C134">
        <f t="shared" si="36"/>
        <v>0</v>
      </c>
      <c r="D134" s="26"/>
      <c r="E134" s="13"/>
      <c r="F134" s="13"/>
      <c r="G134" s="13"/>
      <c r="H134" s="11"/>
      <c r="I134" s="28">
        <f t="shared" si="48"/>
        <v>0</v>
      </c>
      <c r="J134" s="3">
        <f t="shared" si="37"/>
        <v>4.8710000000000004</v>
      </c>
      <c r="K134" s="28">
        <f t="shared" si="49"/>
        <v>-0.4038963498375906</v>
      </c>
      <c r="L134" s="29">
        <f t="shared" si="50"/>
        <v>1.03505</v>
      </c>
      <c r="M134" s="28">
        <f t="shared" si="51"/>
        <v>1.2479695879564598</v>
      </c>
      <c r="N134" s="3">
        <f t="shared" si="38"/>
        <v>9.5337630859928186</v>
      </c>
      <c r="O134" s="30">
        <f t="shared" si="52"/>
        <v>15.870845295094538</v>
      </c>
      <c r="P134" s="30">
        <f t="shared" si="39"/>
        <v>1.3648926953781302</v>
      </c>
      <c r="Q134" s="30">
        <f t="shared" si="53"/>
        <v>6.1078000000000001</v>
      </c>
      <c r="R134" s="30">
        <f t="shared" si="54"/>
        <v>0</v>
      </c>
      <c r="S134" s="5">
        <f t="shared" si="40"/>
        <v>0.44345616943002947</v>
      </c>
      <c r="T134" s="30">
        <f t="shared" si="55"/>
        <v>-0.92743439112479875</v>
      </c>
      <c r="U134" s="30">
        <f t="shared" si="56"/>
        <v>1.2829991336554423</v>
      </c>
      <c r="V134" s="31">
        <f t="shared" si="57"/>
        <v>0.35556474253064352</v>
      </c>
      <c r="W134" s="5">
        <f t="shared" si="41"/>
        <v>2.5008000000000004</v>
      </c>
      <c r="X134" s="3">
        <f t="shared" si="58"/>
        <v>0</v>
      </c>
      <c r="Y134" s="5">
        <f t="shared" si="42"/>
        <v>0.14218039928448636</v>
      </c>
      <c r="Z134" s="5">
        <f t="shared" si="43"/>
        <v>0</v>
      </c>
      <c r="AA134" s="34">
        <f t="shared" si="44"/>
        <v>0.14218039928448636</v>
      </c>
      <c r="AB134" s="34">
        <f t="shared" si="45"/>
        <v>0.17914730309845281</v>
      </c>
      <c r="AC134" s="39">
        <f t="shared" si="46"/>
        <v>0.21611420691241925</v>
      </c>
      <c r="AD134">
        <f t="shared" si="47"/>
        <v>1.500793103558467E-3</v>
      </c>
    </row>
    <row r="135" spans="1:30" x14ac:dyDescent="0.15">
      <c r="A135" s="36"/>
      <c r="B135">
        <f t="shared" si="35"/>
        <v>1900</v>
      </c>
      <c r="C135">
        <f t="shared" si="36"/>
        <v>0</v>
      </c>
      <c r="D135" s="26"/>
      <c r="E135" s="13"/>
      <c r="F135" s="13"/>
      <c r="G135" s="13"/>
      <c r="H135" s="11"/>
      <c r="I135" s="28">
        <f t="shared" si="48"/>
        <v>0</v>
      </c>
      <c r="J135" s="3">
        <f t="shared" si="37"/>
        <v>4.8710000000000004</v>
      </c>
      <c r="K135" s="28">
        <f t="shared" si="49"/>
        <v>-0.4038963498375906</v>
      </c>
      <c r="L135" s="29">
        <f t="shared" si="50"/>
        <v>1.03505</v>
      </c>
      <c r="M135" s="28">
        <f t="shared" si="51"/>
        <v>1.2479695879564598</v>
      </c>
      <c r="N135" s="3">
        <f t="shared" si="38"/>
        <v>9.5337630859928186</v>
      </c>
      <c r="O135" s="30">
        <f t="shared" si="52"/>
        <v>15.870845295094538</v>
      </c>
      <c r="P135" s="30">
        <f t="shared" si="39"/>
        <v>1.3648926953781302</v>
      </c>
      <c r="Q135" s="30">
        <f t="shared" si="53"/>
        <v>6.1078000000000001</v>
      </c>
      <c r="R135" s="30">
        <f t="shared" si="54"/>
        <v>0</v>
      </c>
      <c r="S135" s="5">
        <f t="shared" si="40"/>
        <v>0.44345616943002947</v>
      </c>
      <c r="T135" s="30">
        <f t="shared" si="55"/>
        <v>-0.92743439112479875</v>
      </c>
      <c r="U135" s="30">
        <f t="shared" si="56"/>
        <v>1.2829991336554423</v>
      </c>
      <c r="V135" s="31">
        <f t="shared" si="57"/>
        <v>0.35556474253064352</v>
      </c>
      <c r="W135" s="5">
        <f t="shared" si="41"/>
        <v>2.5008000000000004</v>
      </c>
      <c r="X135" s="3">
        <f t="shared" si="58"/>
        <v>0</v>
      </c>
      <c r="Y135" s="5">
        <f t="shared" si="42"/>
        <v>0.14218039928448636</v>
      </c>
      <c r="Z135" s="5">
        <f t="shared" si="43"/>
        <v>0</v>
      </c>
      <c r="AA135" s="34">
        <f t="shared" si="44"/>
        <v>0.14218039928448636</v>
      </c>
      <c r="AB135" s="34">
        <f t="shared" si="45"/>
        <v>0.17914730309845281</v>
      </c>
      <c r="AC135" s="39">
        <f t="shared" si="46"/>
        <v>0.21611420691241925</v>
      </c>
      <c r="AD135">
        <f t="shared" si="47"/>
        <v>1.500793103558467E-3</v>
      </c>
    </row>
    <row r="136" spans="1:30" x14ac:dyDescent="0.15">
      <c r="A136" s="36"/>
      <c r="B136">
        <f t="shared" si="35"/>
        <v>1900</v>
      </c>
      <c r="C136">
        <f t="shared" si="36"/>
        <v>0</v>
      </c>
      <c r="D136" s="26"/>
      <c r="E136" s="13"/>
      <c r="F136" s="13"/>
      <c r="G136" s="13"/>
      <c r="H136" s="11"/>
      <c r="I136" s="28">
        <f t="shared" si="48"/>
        <v>0</v>
      </c>
      <c r="J136" s="3">
        <f t="shared" si="37"/>
        <v>4.8710000000000004</v>
      </c>
      <c r="K136" s="28">
        <f t="shared" si="49"/>
        <v>-0.4038963498375906</v>
      </c>
      <c r="L136" s="29">
        <f t="shared" si="50"/>
        <v>1.03505</v>
      </c>
      <c r="M136" s="28">
        <f t="shared" si="51"/>
        <v>1.2479695879564598</v>
      </c>
      <c r="N136" s="3">
        <f t="shared" si="38"/>
        <v>9.5337630859928186</v>
      </c>
      <c r="O136" s="30">
        <f t="shared" si="52"/>
        <v>15.870845295094538</v>
      </c>
      <c r="P136" s="30">
        <f t="shared" si="39"/>
        <v>1.3648926953781302</v>
      </c>
      <c r="Q136" s="30">
        <f t="shared" si="53"/>
        <v>6.1078000000000001</v>
      </c>
      <c r="R136" s="30">
        <f t="shared" si="54"/>
        <v>0</v>
      </c>
      <c r="S136" s="5">
        <f t="shared" si="40"/>
        <v>0.44345616943002947</v>
      </c>
      <c r="T136" s="30">
        <f t="shared" si="55"/>
        <v>-0.92743439112479875</v>
      </c>
      <c r="U136" s="30">
        <f t="shared" si="56"/>
        <v>1.2829991336554423</v>
      </c>
      <c r="V136" s="31">
        <f t="shared" si="57"/>
        <v>0.35556474253064352</v>
      </c>
      <c r="W136" s="5">
        <f t="shared" si="41"/>
        <v>2.5008000000000004</v>
      </c>
      <c r="X136" s="3">
        <f t="shared" si="58"/>
        <v>0</v>
      </c>
      <c r="Y136" s="5">
        <f t="shared" si="42"/>
        <v>0.14218039928448636</v>
      </c>
      <c r="Z136" s="5">
        <f t="shared" si="43"/>
        <v>0</v>
      </c>
      <c r="AA136" s="34">
        <f t="shared" si="44"/>
        <v>0.14218039928448636</v>
      </c>
      <c r="AB136" s="34">
        <f t="shared" si="45"/>
        <v>0.17914730309845281</v>
      </c>
      <c r="AC136" s="39">
        <f t="shared" si="46"/>
        <v>0.21611420691241925</v>
      </c>
      <c r="AD136">
        <f t="shared" si="47"/>
        <v>1.500793103558467E-3</v>
      </c>
    </row>
    <row r="137" spans="1:30" x14ac:dyDescent="0.15">
      <c r="A137" s="36"/>
      <c r="B137">
        <f t="shared" si="35"/>
        <v>1900</v>
      </c>
      <c r="C137">
        <f t="shared" si="36"/>
        <v>0</v>
      </c>
      <c r="D137" s="26"/>
      <c r="E137" s="13"/>
      <c r="F137" s="13"/>
      <c r="G137" s="13"/>
      <c r="H137" s="11"/>
      <c r="I137" s="28">
        <f t="shared" si="48"/>
        <v>0</v>
      </c>
      <c r="J137" s="3">
        <f t="shared" si="37"/>
        <v>4.8710000000000004</v>
      </c>
      <c r="K137" s="28">
        <f t="shared" si="49"/>
        <v>-0.4038963498375906</v>
      </c>
      <c r="L137" s="29">
        <f t="shared" si="50"/>
        <v>1.03505</v>
      </c>
      <c r="M137" s="28">
        <f t="shared" si="51"/>
        <v>1.2479695879564598</v>
      </c>
      <c r="N137" s="3">
        <f t="shared" si="38"/>
        <v>9.5337630859928186</v>
      </c>
      <c r="O137" s="30">
        <f t="shared" si="52"/>
        <v>15.870845295094538</v>
      </c>
      <c r="P137" s="30">
        <f t="shared" si="39"/>
        <v>1.3648926953781302</v>
      </c>
      <c r="Q137" s="30">
        <f t="shared" si="53"/>
        <v>6.1078000000000001</v>
      </c>
      <c r="R137" s="30">
        <f t="shared" si="54"/>
        <v>0</v>
      </c>
      <c r="S137" s="5">
        <f t="shared" si="40"/>
        <v>0.44345616943002947</v>
      </c>
      <c r="T137" s="30">
        <f t="shared" si="55"/>
        <v>-0.92743439112479875</v>
      </c>
      <c r="U137" s="30">
        <f t="shared" si="56"/>
        <v>1.2829991336554423</v>
      </c>
      <c r="V137" s="31">
        <f t="shared" si="57"/>
        <v>0.35556474253064352</v>
      </c>
      <c r="W137" s="5">
        <f t="shared" si="41"/>
        <v>2.5008000000000004</v>
      </c>
      <c r="X137" s="3">
        <f t="shared" si="58"/>
        <v>0</v>
      </c>
      <c r="Y137" s="5">
        <f t="shared" si="42"/>
        <v>0.14218039928448636</v>
      </c>
      <c r="Z137" s="5">
        <f t="shared" si="43"/>
        <v>0</v>
      </c>
      <c r="AA137" s="34">
        <f t="shared" si="44"/>
        <v>0.14218039928448636</v>
      </c>
      <c r="AB137" s="34">
        <f t="shared" si="45"/>
        <v>0.17914730309845281</v>
      </c>
      <c r="AC137" s="39">
        <f t="shared" si="46"/>
        <v>0.21611420691241925</v>
      </c>
      <c r="AD137">
        <f t="shared" si="47"/>
        <v>1.500793103558467E-3</v>
      </c>
    </row>
    <row r="138" spans="1:30" x14ac:dyDescent="0.15">
      <c r="A138" s="36"/>
      <c r="B138">
        <f t="shared" si="35"/>
        <v>1900</v>
      </c>
      <c r="C138">
        <f t="shared" si="36"/>
        <v>0</v>
      </c>
      <c r="D138" s="26"/>
      <c r="E138" s="13"/>
      <c r="F138" s="13"/>
      <c r="G138" s="13"/>
      <c r="H138" s="11"/>
      <c r="I138" s="28">
        <f t="shared" si="48"/>
        <v>0</v>
      </c>
      <c r="J138" s="3">
        <f t="shared" si="37"/>
        <v>4.8710000000000004</v>
      </c>
      <c r="K138" s="28">
        <f t="shared" si="49"/>
        <v>-0.4038963498375906</v>
      </c>
      <c r="L138" s="29">
        <f t="shared" si="50"/>
        <v>1.03505</v>
      </c>
      <c r="M138" s="28">
        <f t="shared" si="51"/>
        <v>1.2479695879564598</v>
      </c>
      <c r="N138" s="3">
        <f t="shared" si="38"/>
        <v>9.5337630859928186</v>
      </c>
      <c r="O138" s="30">
        <f t="shared" si="52"/>
        <v>15.870845295094538</v>
      </c>
      <c r="P138" s="30">
        <f t="shared" si="39"/>
        <v>1.3648926953781302</v>
      </c>
      <c r="Q138" s="30">
        <f t="shared" si="53"/>
        <v>6.1078000000000001</v>
      </c>
      <c r="R138" s="30">
        <f t="shared" si="54"/>
        <v>0</v>
      </c>
      <c r="S138" s="5">
        <f t="shared" si="40"/>
        <v>0.44345616943002947</v>
      </c>
      <c r="T138" s="30">
        <f t="shared" si="55"/>
        <v>-0.92743439112479875</v>
      </c>
      <c r="U138" s="30">
        <f t="shared" si="56"/>
        <v>1.2829991336554423</v>
      </c>
      <c r="V138" s="31">
        <f t="shared" si="57"/>
        <v>0.35556474253064352</v>
      </c>
      <c r="W138" s="5">
        <f t="shared" si="41"/>
        <v>2.5008000000000004</v>
      </c>
      <c r="X138" s="3">
        <f t="shared" si="58"/>
        <v>0</v>
      </c>
      <c r="Y138" s="5">
        <f t="shared" si="42"/>
        <v>0.14218039928448636</v>
      </c>
      <c r="Z138" s="5">
        <f t="shared" si="43"/>
        <v>0</v>
      </c>
      <c r="AA138" s="34">
        <f t="shared" si="44"/>
        <v>0.14218039928448636</v>
      </c>
      <c r="AB138" s="34">
        <f t="shared" si="45"/>
        <v>0.17914730309845281</v>
      </c>
      <c r="AC138" s="39">
        <f t="shared" si="46"/>
        <v>0.21611420691241925</v>
      </c>
      <c r="AD138">
        <f t="shared" si="47"/>
        <v>1.500793103558467E-3</v>
      </c>
    </row>
    <row r="139" spans="1:30" x14ac:dyDescent="0.15">
      <c r="A139" s="36"/>
      <c r="B139">
        <f t="shared" ref="B139:B202" si="59">YEAR(A139)</f>
        <v>1900</v>
      </c>
      <c r="C139">
        <f t="shared" ref="C139:C202" si="60">30.36*(MONTH(A139)-1)+DAY(A139)</f>
        <v>0</v>
      </c>
      <c r="D139" s="26"/>
      <c r="E139" s="13"/>
      <c r="F139" s="13"/>
      <c r="G139" s="13"/>
      <c r="H139" s="11"/>
      <c r="I139" s="28">
        <f t="shared" si="48"/>
        <v>0</v>
      </c>
      <c r="J139" s="3">
        <f t="shared" ref="J139:J202" si="61">4.871+I139+0.033*SIN(I139)</f>
        <v>4.8710000000000004</v>
      </c>
      <c r="K139" s="28">
        <f t="shared" si="49"/>
        <v>-0.4038963498375906</v>
      </c>
      <c r="L139" s="29">
        <f t="shared" si="50"/>
        <v>1.03505</v>
      </c>
      <c r="M139" s="28">
        <f t="shared" si="51"/>
        <v>1.2479695879564598</v>
      </c>
      <c r="N139" s="3">
        <f t="shared" ref="N139:N202" si="62">M139*2/0.2618</f>
        <v>9.5337630859928186</v>
      </c>
      <c r="O139" s="30">
        <f t="shared" si="52"/>
        <v>15.870845295094538</v>
      </c>
      <c r="P139" s="30">
        <f t="shared" ref="P139:P202" si="63">IF(H139=0,0.086*O139,(0.113+0.607*(H139/N139))*O139)</f>
        <v>1.3648926953781302</v>
      </c>
      <c r="Q139" s="30">
        <f t="shared" si="53"/>
        <v>6.1078000000000001</v>
      </c>
      <c r="R139" s="30">
        <f t="shared" si="54"/>
        <v>0</v>
      </c>
      <c r="S139" s="5">
        <f t="shared" ref="S139:S202" si="64">(6.1078*(2500-2.4*D139))/(0.4615*(273.15+D139)^2)*10^(7.5*D139/(237.3+D139))</f>
        <v>0.44345616943002947</v>
      </c>
      <c r="T139" s="30">
        <f t="shared" si="55"/>
        <v>-0.92743439112479875</v>
      </c>
      <c r="U139" s="30">
        <f t="shared" si="56"/>
        <v>1.2829991336554423</v>
      </c>
      <c r="V139" s="31">
        <f t="shared" si="57"/>
        <v>0.35556474253064352</v>
      </c>
      <c r="W139" s="5">
        <f t="shared" ref="W139:W202" si="65">(2500.8-2.3668*(D139))/1000</f>
        <v>2.5008000000000004</v>
      </c>
      <c r="X139" s="3">
        <f t="shared" si="58"/>
        <v>0</v>
      </c>
      <c r="Y139" s="5">
        <f t="shared" ref="Y139:Y202" si="66">S139/(S139+X139)*V139/W139</f>
        <v>0.14218039928448636</v>
      </c>
      <c r="Z139" s="5">
        <f t="shared" ref="Z139:Z202" si="67">X139/(S139+X139)*0.26*(1+0.537*F139)*(Q139-R139)</f>
        <v>0</v>
      </c>
      <c r="AA139" s="34">
        <f t="shared" ref="AA139:AA202" si="68">Y139+Z139</f>
        <v>0.14218039928448636</v>
      </c>
      <c r="AB139" s="34">
        <f t="shared" ref="AB139:AB202" si="69">Y139*1.26</f>
        <v>0.17914730309845281</v>
      </c>
      <c r="AC139" s="39">
        <f t="shared" ref="AC139:AC202" si="70">2*AB139-AA139</f>
        <v>0.21611420691241925</v>
      </c>
      <c r="AD139">
        <f t="shared" ref="AD139:AD202" si="71">AC139/24/60*10</f>
        <v>1.500793103558467E-3</v>
      </c>
    </row>
    <row r="140" spans="1:30" x14ac:dyDescent="0.15">
      <c r="A140" s="36"/>
      <c r="B140">
        <f t="shared" si="59"/>
        <v>1900</v>
      </c>
      <c r="C140">
        <f t="shared" si="60"/>
        <v>0</v>
      </c>
      <c r="D140" s="26"/>
      <c r="E140" s="13"/>
      <c r="F140" s="13"/>
      <c r="G140" s="13"/>
      <c r="H140" s="11"/>
      <c r="I140" s="28">
        <f t="shared" si="48"/>
        <v>0</v>
      </c>
      <c r="J140" s="3">
        <f t="shared" si="61"/>
        <v>4.8710000000000004</v>
      </c>
      <c r="K140" s="28">
        <f t="shared" si="49"/>
        <v>-0.4038963498375906</v>
      </c>
      <c r="L140" s="29">
        <f t="shared" si="50"/>
        <v>1.03505</v>
      </c>
      <c r="M140" s="28">
        <f t="shared" si="51"/>
        <v>1.2479695879564598</v>
      </c>
      <c r="N140" s="3">
        <f t="shared" si="62"/>
        <v>9.5337630859928186</v>
      </c>
      <c r="O140" s="30">
        <f t="shared" si="52"/>
        <v>15.870845295094538</v>
      </c>
      <c r="P140" s="30">
        <f t="shared" si="63"/>
        <v>1.3648926953781302</v>
      </c>
      <c r="Q140" s="30">
        <f t="shared" si="53"/>
        <v>6.1078000000000001</v>
      </c>
      <c r="R140" s="30">
        <f t="shared" si="54"/>
        <v>0</v>
      </c>
      <c r="S140" s="5">
        <f t="shared" si="64"/>
        <v>0.44345616943002947</v>
      </c>
      <c r="T140" s="30">
        <f t="shared" si="55"/>
        <v>-0.92743439112479875</v>
      </c>
      <c r="U140" s="30">
        <f t="shared" si="56"/>
        <v>1.2829991336554423</v>
      </c>
      <c r="V140" s="31">
        <f t="shared" si="57"/>
        <v>0.35556474253064352</v>
      </c>
      <c r="W140" s="5">
        <f t="shared" si="65"/>
        <v>2.5008000000000004</v>
      </c>
      <c r="X140" s="3">
        <f t="shared" si="58"/>
        <v>0</v>
      </c>
      <c r="Y140" s="5">
        <f t="shared" si="66"/>
        <v>0.14218039928448636</v>
      </c>
      <c r="Z140" s="5">
        <f t="shared" si="67"/>
        <v>0</v>
      </c>
      <c r="AA140" s="34">
        <f t="shared" si="68"/>
        <v>0.14218039928448636</v>
      </c>
      <c r="AB140" s="34">
        <f t="shared" si="69"/>
        <v>0.17914730309845281</v>
      </c>
      <c r="AC140" s="39">
        <f t="shared" si="70"/>
        <v>0.21611420691241925</v>
      </c>
      <c r="AD140">
        <f t="shared" si="71"/>
        <v>1.500793103558467E-3</v>
      </c>
    </row>
    <row r="141" spans="1:30" x14ac:dyDescent="0.15">
      <c r="A141" s="36"/>
      <c r="B141">
        <f t="shared" si="59"/>
        <v>1900</v>
      </c>
      <c r="C141">
        <f t="shared" si="60"/>
        <v>0</v>
      </c>
      <c r="D141" s="26"/>
      <c r="E141" s="13"/>
      <c r="F141" s="13"/>
      <c r="G141" s="13"/>
      <c r="H141" s="11"/>
      <c r="I141" s="28">
        <f t="shared" si="48"/>
        <v>0</v>
      </c>
      <c r="J141" s="3">
        <f t="shared" si="61"/>
        <v>4.8710000000000004</v>
      </c>
      <c r="K141" s="28">
        <f t="shared" si="49"/>
        <v>-0.4038963498375906</v>
      </c>
      <c r="L141" s="29">
        <f t="shared" si="50"/>
        <v>1.03505</v>
      </c>
      <c r="M141" s="28">
        <f t="shared" si="51"/>
        <v>1.2479695879564598</v>
      </c>
      <c r="N141" s="3">
        <f t="shared" si="62"/>
        <v>9.5337630859928186</v>
      </c>
      <c r="O141" s="30">
        <f t="shared" si="52"/>
        <v>15.870845295094538</v>
      </c>
      <c r="P141" s="30">
        <f t="shared" si="63"/>
        <v>1.3648926953781302</v>
      </c>
      <c r="Q141" s="30">
        <f t="shared" si="53"/>
        <v>6.1078000000000001</v>
      </c>
      <c r="R141" s="30">
        <f t="shared" si="54"/>
        <v>0</v>
      </c>
      <c r="S141" s="5">
        <f t="shared" si="64"/>
        <v>0.44345616943002947</v>
      </c>
      <c r="T141" s="30">
        <f t="shared" si="55"/>
        <v>-0.92743439112479875</v>
      </c>
      <c r="U141" s="30">
        <f t="shared" si="56"/>
        <v>1.2829991336554423</v>
      </c>
      <c r="V141" s="31">
        <f t="shared" si="57"/>
        <v>0.35556474253064352</v>
      </c>
      <c r="W141" s="5">
        <f t="shared" si="65"/>
        <v>2.5008000000000004</v>
      </c>
      <c r="X141" s="3">
        <f t="shared" si="58"/>
        <v>0</v>
      </c>
      <c r="Y141" s="5">
        <f t="shared" si="66"/>
        <v>0.14218039928448636</v>
      </c>
      <c r="Z141" s="5">
        <f t="shared" si="67"/>
        <v>0</v>
      </c>
      <c r="AA141" s="34">
        <f t="shared" si="68"/>
        <v>0.14218039928448636</v>
      </c>
      <c r="AB141" s="34">
        <f t="shared" si="69"/>
        <v>0.17914730309845281</v>
      </c>
      <c r="AC141" s="39">
        <f t="shared" si="70"/>
        <v>0.21611420691241925</v>
      </c>
      <c r="AD141">
        <f t="shared" si="71"/>
        <v>1.500793103558467E-3</v>
      </c>
    </row>
    <row r="142" spans="1:30" x14ac:dyDescent="0.15">
      <c r="A142" s="36"/>
      <c r="B142">
        <f t="shared" si="59"/>
        <v>1900</v>
      </c>
      <c r="C142">
        <f t="shared" si="60"/>
        <v>0</v>
      </c>
      <c r="D142" s="26"/>
      <c r="E142" s="13"/>
      <c r="F142" s="13"/>
      <c r="G142" s="13"/>
      <c r="H142" s="11"/>
      <c r="I142" s="28">
        <f t="shared" si="48"/>
        <v>0</v>
      </c>
      <c r="J142" s="3">
        <f t="shared" si="61"/>
        <v>4.8710000000000004</v>
      </c>
      <c r="K142" s="28">
        <f t="shared" si="49"/>
        <v>-0.4038963498375906</v>
      </c>
      <c r="L142" s="29">
        <f t="shared" si="50"/>
        <v>1.03505</v>
      </c>
      <c r="M142" s="28">
        <f t="shared" si="51"/>
        <v>1.2479695879564598</v>
      </c>
      <c r="N142" s="3">
        <f t="shared" si="62"/>
        <v>9.5337630859928186</v>
      </c>
      <c r="O142" s="30">
        <f t="shared" si="52"/>
        <v>15.870845295094538</v>
      </c>
      <c r="P142" s="30">
        <f t="shared" si="63"/>
        <v>1.3648926953781302</v>
      </c>
      <c r="Q142" s="30">
        <f t="shared" si="53"/>
        <v>6.1078000000000001</v>
      </c>
      <c r="R142" s="30">
        <f t="shared" si="54"/>
        <v>0</v>
      </c>
      <c r="S142" s="5">
        <f t="shared" si="64"/>
        <v>0.44345616943002947</v>
      </c>
      <c r="T142" s="30">
        <f t="shared" si="55"/>
        <v>-0.92743439112479875</v>
      </c>
      <c r="U142" s="30">
        <f t="shared" si="56"/>
        <v>1.2829991336554423</v>
      </c>
      <c r="V142" s="31">
        <f t="shared" si="57"/>
        <v>0.35556474253064352</v>
      </c>
      <c r="W142" s="5">
        <f t="shared" si="65"/>
        <v>2.5008000000000004</v>
      </c>
      <c r="X142" s="3">
        <f t="shared" si="58"/>
        <v>0</v>
      </c>
      <c r="Y142" s="5">
        <f t="shared" si="66"/>
        <v>0.14218039928448636</v>
      </c>
      <c r="Z142" s="5">
        <f t="shared" si="67"/>
        <v>0</v>
      </c>
      <c r="AA142" s="34">
        <f t="shared" si="68"/>
        <v>0.14218039928448636</v>
      </c>
      <c r="AB142" s="34">
        <f t="shared" si="69"/>
        <v>0.17914730309845281</v>
      </c>
      <c r="AC142" s="39">
        <f t="shared" si="70"/>
        <v>0.21611420691241925</v>
      </c>
      <c r="AD142">
        <f t="shared" si="71"/>
        <v>1.500793103558467E-3</v>
      </c>
    </row>
    <row r="143" spans="1:30" x14ac:dyDescent="0.15">
      <c r="A143" s="36"/>
      <c r="B143">
        <f t="shared" si="59"/>
        <v>1900</v>
      </c>
      <c r="C143">
        <f t="shared" si="60"/>
        <v>0</v>
      </c>
      <c r="D143" s="26"/>
      <c r="E143" s="13"/>
      <c r="F143" s="13"/>
      <c r="G143" s="13"/>
      <c r="H143" s="11"/>
      <c r="I143" s="28">
        <f t="shared" si="48"/>
        <v>0</v>
      </c>
      <c r="J143" s="3">
        <f t="shared" si="61"/>
        <v>4.8710000000000004</v>
      </c>
      <c r="K143" s="28">
        <f t="shared" si="49"/>
        <v>-0.4038963498375906</v>
      </c>
      <c r="L143" s="29">
        <f t="shared" si="50"/>
        <v>1.03505</v>
      </c>
      <c r="M143" s="28">
        <f t="shared" si="51"/>
        <v>1.2479695879564598</v>
      </c>
      <c r="N143" s="3">
        <f t="shared" si="62"/>
        <v>9.5337630859928186</v>
      </c>
      <c r="O143" s="30">
        <f t="shared" si="52"/>
        <v>15.870845295094538</v>
      </c>
      <c r="P143" s="30">
        <f t="shared" si="63"/>
        <v>1.3648926953781302</v>
      </c>
      <c r="Q143" s="30">
        <f t="shared" si="53"/>
        <v>6.1078000000000001</v>
      </c>
      <c r="R143" s="30">
        <f t="shared" si="54"/>
        <v>0</v>
      </c>
      <c r="S143" s="5">
        <f t="shared" si="64"/>
        <v>0.44345616943002947</v>
      </c>
      <c r="T143" s="30">
        <f t="shared" si="55"/>
        <v>-0.92743439112479875</v>
      </c>
      <c r="U143" s="30">
        <f t="shared" si="56"/>
        <v>1.2829991336554423</v>
      </c>
      <c r="V143" s="31">
        <f t="shared" si="57"/>
        <v>0.35556474253064352</v>
      </c>
      <c r="W143" s="5">
        <f t="shared" si="65"/>
        <v>2.5008000000000004</v>
      </c>
      <c r="X143" s="3">
        <f t="shared" si="58"/>
        <v>0</v>
      </c>
      <c r="Y143" s="5">
        <f t="shared" si="66"/>
        <v>0.14218039928448636</v>
      </c>
      <c r="Z143" s="5">
        <f t="shared" si="67"/>
        <v>0</v>
      </c>
      <c r="AA143" s="34">
        <f t="shared" si="68"/>
        <v>0.14218039928448636</v>
      </c>
      <c r="AB143" s="34">
        <f t="shared" si="69"/>
        <v>0.17914730309845281</v>
      </c>
      <c r="AC143" s="39">
        <f t="shared" si="70"/>
        <v>0.21611420691241925</v>
      </c>
      <c r="AD143">
        <f t="shared" si="71"/>
        <v>1.500793103558467E-3</v>
      </c>
    </row>
    <row r="144" spans="1:30" x14ac:dyDescent="0.15">
      <c r="A144" s="36"/>
      <c r="B144">
        <f t="shared" si="59"/>
        <v>1900</v>
      </c>
      <c r="C144">
        <f t="shared" si="60"/>
        <v>0</v>
      </c>
      <c r="D144" s="26"/>
      <c r="E144" s="13"/>
      <c r="F144" s="13"/>
      <c r="G144" s="13"/>
      <c r="H144" s="11"/>
      <c r="I144" s="28">
        <f t="shared" si="48"/>
        <v>0</v>
      </c>
      <c r="J144" s="3">
        <f t="shared" si="61"/>
        <v>4.8710000000000004</v>
      </c>
      <c r="K144" s="28">
        <f t="shared" si="49"/>
        <v>-0.4038963498375906</v>
      </c>
      <c r="L144" s="29">
        <f t="shared" si="50"/>
        <v>1.03505</v>
      </c>
      <c r="M144" s="28">
        <f t="shared" si="51"/>
        <v>1.2479695879564598</v>
      </c>
      <c r="N144" s="3">
        <f t="shared" si="62"/>
        <v>9.5337630859928186</v>
      </c>
      <c r="O144" s="30">
        <f t="shared" si="52"/>
        <v>15.870845295094538</v>
      </c>
      <c r="P144" s="30">
        <f t="shared" si="63"/>
        <v>1.3648926953781302</v>
      </c>
      <c r="Q144" s="30">
        <f t="shared" si="53"/>
        <v>6.1078000000000001</v>
      </c>
      <c r="R144" s="30">
        <f t="shared" si="54"/>
        <v>0</v>
      </c>
      <c r="S144" s="5">
        <f t="shared" si="64"/>
        <v>0.44345616943002947</v>
      </c>
      <c r="T144" s="30">
        <f t="shared" si="55"/>
        <v>-0.92743439112479875</v>
      </c>
      <c r="U144" s="30">
        <f t="shared" si="56"/>
        <v>1.2829991336554423</v>
      </c>
      <c r="V144" s="31">
        <f t="shared" si="57"/>
        <v>0.35556474253064352</v>
      </c>
      <c r="W144" s="5">
        <f t="shared" si="65"/>
        <v>2.5008000000000004</v>
      </c>
      <c r="X144" s="3">
        <f t="shared" si="58"/>
        <v>0</v>
      </c>
      <c r="Y144" s="5">
        <f t="shared" si="66"/>
        <v>0.14218039928448636</v>
      </c>
      <c r="Z144" s="5">
        <f t="shared" si="67"/>
        <v>0</v>
      </c>
      <c r="AA144" s="34">
        <f t="shared" si="68"/>
        <v>0.14218039928448636</v>
      </c>
      <c r="AB144" s="34">
        <f t="shared" si="69"/>
        <v>0.17914730309845281</v>
      </c>
      <c r="AC144" s="39">
        <f t="shared" si="70"/>
        <v>0.21611420691241925</v>
      </c>
      <c r="AD144">
        <f t="shared" si="71"/>
        <v>1.500793103558467E-3</v>
      </c>
    </row>
    <row r="145" spans="1:30" x14ac:dyDescent="0.15">
      <c r="A145" s="36"/>
      <c r="B145">
        <f t="shared" si="59"/>
        <v>1900</v>
      </c>
      <c r="C145">
        <f t="shared" si="60"/>
        <v>0</v>
      </c>
      <c r="D145" s="26"/>
      <c r="E145" s="13"/>
      <c r="F145" s="13"/>
      <c r="G145" s="13"/>
      <c r="H145" s="11"/>
      <c r="I145" s="28">
        <f t="shared" si="48"/>
        <v>0</v>
      </c>
      <c r="J145" s="3">
        <f t="shared" si="61"/>
        <v>4.8710000000000004</v>
      </c>
      <c r="K145" s="28">
        <f t="shared" si="49"/>
        <v>-0.4038963498375906</v>
      </c>
      <c r="L145" s="29">
        <f t="shared" si="50"/>
        <v>1.03505</v>
      </c>
      <c r="M145" s="28">
        <f t="shared" si="51"/>
        <v>1.2479695879564598</v>
      </c>
      <c r="N145" s="3">
        <f t="shared" si="62"/>
        <v>9.5337630859928186</v>
      </c>
      <c r="O145" s="30">
        <f t="shared" si="52"/>
        <v>15.870845295094538</v>
      </c>
      <c r="P145" s="30">
        <f t="shared" si="63"/>
        <v>1.3648926953781302</v>
      </c>
      <c r="Q145" s="30">
        <f t="shared" si="53"/>
        <v>6.1078000000000001</v>
      </c>
      <c r="R145" s="30">
        <f t="shared" si="54"/>
        <v>0</v>
      </c>
      <c r="S145" s="5">
        <f t="shared" si="64"/>
        <v>0.44345616943002947</v>
      </c>
      <c r="T145" s="30">
        <f t="shared" si="55"/>
        <v>-0.92743439112479875</v>
      </c>
      <c r="U145" s="30">
        <f t="shared" si="56"/>
        <v>1.2829991336554423</v>
      </c>
      <c r="V145" s="31">
        <f t="shared" si="57"/>
        <v>0.35556474253064352</v>
      </c>
      <c r="W145" s="5">
        <f t="shared" si="65"/>
        <v>2.5008000000000004</v>
      </c>
      <c r="X145" s="3">
        <f t="shared" si="58"/>
        <v>0</v>
      </c>
      <c r="Y145" s="5">
        <f t="shared" si="66"/>
        <v>0.14218039928448636</v>
      </c>
      <c r="Z145" s="5">
        <f t="shared" si="67"/>
        <v>0</v>
      </c>
      <c r="AA145" s="34">
        <f t="shared" si="68"/>
        <v>0.14218039928448636</v>
      </c>
      <c r="AB145" s="34">
        <f t="shared" si="69"/>
        <v>0.17914730309845281</v>
      </c>
      <c r="AC145" s="39">
        <f t="shared" si="70"/>
        <v>0.21611420691241925</v>
      </c>
      <c r="AD145">
        <f t="shared" si="71"/>
        <v>1.500793103558467E-3</v>
      </c>
    </row>
    <row r="146" spans="1:30" x14ac:dyDescent="0.15">
      <c r="A146" s="36"/>
      <c r="B146">
        <f t="shared" si="59"/>
        <v>1900</v>
      </c>
      <c r="C146">
        <f t="shared" si="60"/>
        <v>0</v>
      </c>
      <c r="D146" s="26"/>
      <c r="E146" s="13"/>
      <c r="F146" s="13"/>
      <c r="G146" s="13"/>
      <c r="H146" s="11"/>
      <c r="I146" s="28">
        <f t="shared" si="48"/>
        <v>0</v>
      </c>
      <c r="J146" s="3">
        <f t="shared" si="61"/>
        <v>4.8710000000000004</v>
      </c>
      <c r="K146" s="28">
        <f t="shared" si="49"/>
        <v>-0.4038963498375906</v>
      </c>
      <c r="L146" s="29">
        <f t="shared" si="50"/>
        <v>1.03505</v>
      </c>
      <c r="M146" s="28">
        <f t="shared" si="51"/>
        <v>1.2479695879564598</v>
      </c>
      <c r="N146" s="3">
        <f t="shared" si="62"/>
        <v>9.5337630859928186</v>
      </c>
      <c r="O146" s="30">
        <f t="shared" si="52"/>
        <v>15.870845295094538</v>
      </c>
      <c r="P146" s="30">
        <f t="shared" si="63"/>
        <v>1.3648926953781302</v>
      </c>
      <c r="Q146" s="30">
        <f t="shared" si="53"/>
        <v>6.1078000000000001</v>
      </c>
      <c r="R146" s="30">
        <f t="shared" si="54"/>
        <v>0</v>
      </c>
      <c r="S146" s="5">
        <f t="shared" si="64"/>
        <v>0.44345616943002947</v>
      </c>
      <c r="T146" s="30">
        <f t="shared" si="55"/>
        <v>-0.92743439112479875</v>
      </c>
      <c r="U146" s="30">
        <f t="shared" si="56"/>
        <v>1.2829991336554423</v>
      </c>
      <c r="V146" s="31">
        <f t="shared" si="57"/>
        <v>0.35556474253064352</v>
      </c>
      <c r="W146" s="5">
        <f t="shared" si="65"/>
        <v>2.5008000000000004</v>
      </c>
      <c r="X146" s="3">
        <f t="shared" si="58"/>
        <v>0</v>
      </c>
      <c r="Y146" s="5">
        <f t="shared" si="66"/>
        <v>0.14218039928448636</v>
      </c>
      <c r="Z146" s="5">
        <f t="shared" si="67"/>
        <v>0</v>
      </c>
      <c r="AA146" s="34">
        <f t="shared" si="68"/>
        <v>0.14218039928448636</v>
      </c>
      <c r="AB146" s="34">
        <f t="shared" si="69"/>
        <v>0.17914730309845281</v>
      </c>
      <c r="AC146" s="39">
        <f t="shared" si="70"/>
        <v>0.21611420691241925</v>
      </c>
      <c r="AD146">
        <f t="shared" si="71"/>
        <v>1.500793103558467E-3</v>
      </c>
    </row>
    <row r="147" spans="1:30" x14ac:dyDescent="0.15">
      <c r="A147" s="36"/>
      <c r="B147">
        <f t="shared" si="59"/>
        <v>1900</v>
      </c>
      <c r="C147">
        <f t="shared" si="60"/>
        <v>0</v>
      </c>
      <c r="D147" s="26"/>
      <c r="E147" s="13"/>
      <c r="F147" s="13"/>
      <c r="G147" s="13"/>
      <c r="H147" s="11"/>
      <c r="I147" s="28">
        <f t="shared" si="48"/>
        <v>0</v>
      </c>
      <c r="J147" s="3">
        <f t="shared" si="61"/>
        <v>4.8710000000000004</v>
      </c>
      <c r="K147" s="28">
        <f t="shared" si="49"/>
        <v>-0.4038963498375906</v>
      </c>
      <c r="L147" s="29">
        <f t="shared" si="50"/>
        <v>1.03505</v>
      </c>
      <c r="M147" s="28">
        <f t="shared" si="51"/>
        <v>1.2479695879564598</v>
      </c>
      <c r="N147" s="3">
        <f t="shared" si="62"/>
        <v>9.5337630859928186</v>
      </c>
      <c r="O147" s="30">
        <f t="shared" si="52"/>
        <v>15.870845295094538</v>
      </c>
      <c r="P147" s="30">
        <f t="shared" si="63"/>
        <v>1.3648926953781302</v>
      </c>
      <c r="Q147" s="30">
        <f t="shared" si="53"/>
        <v>6.1078000000000001</v>
      </c>
      <c r="R147" s="30">
        <f t="shared" si="54"/>
        <v>0</v>
      </c>
      <c r="S147" s="5">
        <f t="shared" si="64"/>
        <v>0.44345616943002947</v>
      </c>
      <c r="T147" s="30">
        <f t="shared" si="55"/>
        <v>-0.92743439112479875</v>
      </c>
      <c r="U147" s="30">
        <f t="shared" si="56"/>
        <v>1.2829991336554423</v>
      </c>
      <c r="V147" s="31">
        <f t="shared" si="57"/>
        <v>0.35556474253064352</v>
      </c>
      <c r="W147" s="5">
        <f t="shared" si="65"/>
        <v>2.5008000000000004</v>
      </c>
      <c r="X147" s="3">
        <f t="shared" si="58"/>
        <v>0</v>
      </c>
      <c r="Y147" s="5">
        <f t="shared" si="66"/>
        <v>0.14218039928448636</v>
      </c>
      <c r="Z147" s="5">
        <f t="shared" si="67"/>
        <v>0</v>
      </c>
      <c r="AA147" s="34">
        <f t="shared" si="68"/>
        <v>0.14218039928448636</v>
      </c>
      <c r="AB147" s="34">
        <f t="shared" si="69"/>
        <v>0.17914730309845281</v>
      </c>
      <c r="AC147" s="39">
        <f t="shared" si="70"/>
        <v>0.21611420691241925</v>
      </c>
      <c r="AD147">
        <f t="shared" si="71"/>
        <v>1.500793103558467E-3</v>
      </c>
    </row>
    <row r="148" spans="1:30" x14ac:dyDescent="0.15">
      <c r="A148" s="36"/>
      <c r="B148">
        <f t="shared" si="59"/>
        <v>1900</v>
      </c>
      <c r="C148">
        <f t="shared" si="60"/>
        <v>0</v>
      </c>
      <c r="D148" s="26"/>
      <c r="E148" s="13"/>
      <c r="F148" s="13"/>
      <c r="G148" s="13"/>
      <c r="H148" s="11"/>
      <c r="I148" s="28">
        <f t="shared" si="48"/>
        <v>0</v>
      </c>
      <c r="J148" s="3">
        <f t="shared" si="61"/>
        <v>4.8710000000000004</v>
      </c>
      <c r="K148" s="28">
        <f t="shared" si="49"/>
        <v>-0.4038963498375906</v>
      </c>
      <c r="L148" s="29">
        <f t="shared" si="50"/>
        <v>1.03505</v>
      </c>
      <c r="M148" s="28">
        <f t="shared" si="51"/>
        <v>1.2479695879564598</v>
      </c>
      <c r="N148" s="3">
        <f t="shared" si="62"/>
        <v>9.5337630859928186</v>
      </c>
      <c r="O148" s="30">
        <f t="shared" si="52"/>
        <v>15.870845295094538</v>
      </c>
      <c r="P148" s="30">
        <f t="shared" si="63"/>
        <v>1.3648926953781302</v>
      </c>
      <c r="Q148" s="30">
        <f t="shared" si="53"/>
        <v>6.1078000000000001</v>
      </c>
      <c r="R148" s="30">
        <f t="shared" si="54"/>
        <v>0</v>
      </c>
      <c r="S148" s="5">
        <f t="shared" si="64"/>
        <v>0.44345616943002947</v>
      </c>
      <c r="T148" s="30">
        <f t="shared" si="55"/>
        <v>-0.92743439112479875</v>
      </c>
      <c r="U148" s="30">
        <f t="shared" si="56"/>
        <v>1.2829991336554423</v>
      </c>
      <c r="V148" s="31">
        <f t="shared" si="57"/>
        <v>0.35556474253064352</v>
      </c>
      <c r="W148" s="5">
        <f t="shared" si="65"/>
        <v>2.5008000000000004</v>
      </c>
      <c r="X148" s="3">
        <f t="shared" si="58"/>
        <v>0</v>
      </c>
      <c r="Y148" s="5">
        <f t="shared" si="66"/>
        <v>0.14218039928448636</v>
      </c>
      <c r="Z148" s="5">
        <f t="shared" si="67"/>
        <v>0</v>
      </c>
      <c r="AA148" s="34">
        <f t="shared" si="68"/>
        <v>0.14218039928448636</v>
      </c>
      <c r="AB148" s="34">
        <f t="shared" si="69"/>
        <v>0.17914730309845281</v>
      </c>
      <c r="AC148" s="39">
        <f t="shared" si="70"/>
        <v>0.21611420691241925</v>
      </c>
      <c r="AD148">
        <f t="shared" si="71"/>
        <v>1.500793103558467E-3</v>
      </c>
    </row>
    <row r="149" spans="1:30" x14ac:dyDescent="0.15">
      <c r="A149" s="36"/>
      <c r="B149">
        <f t="shared" si="59"/>
        <v>1900</v>
      </c>
      <c r="C149">
        <f t="shared" si="60"/>
        <v>0</v>
      </c>
      <c r="D149" s="26"/>
      <c r="E149" s="13"/>
      <c r="F149" s="13"/>
      <c r="G149" s="13"/>
      <c r="H149" s="11"/>
      <c r="I149" s="28">
        <f t="shared" si="48"/>
        <v>0</v>
      </c>
      <c r="J149" s="3">
        <f t="shared" si="61"/>
        <v>4.8710000000000004</v>
      </c>
      <c r="K149" s="28">
        <f t="shared" si="49"/>
        <v>-0.4038963498375906</v>
      </c>
      <c r="L149" s="29">
        <f t="shared" si="50"/>
        <v>1.03505</v>
      </c>
      <c r="M149" s="28">
        <f t="shared" si="51"/>
        <v>1.2479695879564598</v>
      </c>
      <c r="N149" s="3">
        <f t="shared" si="62"/>
        <v>9.5337630859928186</v>
      </c>
      <c r="O149" s="30">
        <f t="shared" si="52"/>
        <v>15.870845295094538</v>
      </c>
      <c r="P149" s="30">
        <f t="shared" si="63"/>
        <v>1.3648926953781302</v>
      </c>
      <c r="Q149" s="30">
        <f t="shared" si="53"/>
        <v>6.1078000000000001</v>
      </c>
      <c r="R149" s="30">
        <f t="shared" si="54"/>
        <v>0</v>
      </c>
      <c r="S149" s="5">
        <f t="shared" si="64"/>
        <v>0.44345616943002947</v>
      </c>
      <c r="T149" s="30">
        <f t="shared" si="55"/>
        <v>-0.92743439112479875</v>
      </c>
      <c r="U149" s="30">
        <f t="shared" si="56"/>
        <v>1.2829991336554423</v>
      </c>
      <c r="V149" s="31">
        <f t="shared" si="57"/>
        <v>0.35556474253064352</v>
      </c>
      <c r="W149" s="5">
        <f t="shared" si="65"/>
        <v>2.5008000000000004</v>
      </c>
      <c r="X149" s="3">
        <f t="shared" si="58"/>
        <v>0</v>
      </c>
      <c r="Y149" s="5">
        <f t="shared" si="66"/>
        <v>0.14218039928448636</v>
      </c>
      <c r="Z149" s="5">
        <f t="shared" si="67"/>
        <v>0</v>
      </c>
      <c r="AA149" s="34">
        <f t="shared" si="68"/>
        <v>0.14218039928448636</v>
      </c>
      <c r="AB149" s="34">
        <f t="shared" si="69"/>
        <v>0.17914730309845281</v>
      </c>
      <c r="AC149" s="39">
        <f t="shared" si="70"/>
        <v>0.21611420691241925</v>
      </c>
      <c r="AD149">
        <f t="shared" si="71"/>
        <v>1.500793103558467E-3</v>
      </c>
    </row>
    <row r="150" spans="1:30" x14ac:dyDescent="0.15">
      <c r="A150" s="36"/>
      <c r="B150">
        <f t="shared" si="59"/>
        <v>1900</v>
      </c>
      <c r="C150">
        <f t="shared" si="60"/>
        <v>0</v>
      </c>
      <c r="D150" s="26"/>
      <c r="E150" s="13"/>
      <c r="F150" s="13"/>
      <c r="G150" s="13"/>
      <c r="H150" s="11"/>
      <c r="I150" s="28">
        <f t="shared" si="48"/>
        <v>0</v>
      </c>
      <c r="J150" s="3">
        <f t="shared" si="61"/>
        <v>4.8710000000000004</v>
      </c>
      <c r="K150" s="28">
        <f t="shared" si="49"/>
        <v>-0.4038963498375906</v>
      </c>
      <c r="L150" s="29">
        <f t="shared" si="50"/>
        <v>1.03505</v>
      </c>
      <c r="M150" s="28">
        <f t="shared" si="51"/>
        <v>1.2479695879564598</v>
      </c>
      <c r="N150" s="3">
        <f t="shared" si="62"/>
        <v>9.5337630859928186</v>
      </c>
      <c r="O150" s="30">
        <f t="shared" si="52"/>
        <v>15.870845295094538</v>
      </c>
      <c r="P150" s="30">
        <f t="shared" si="63"/>
        <v>1.3648926953781302</v>
      </c>
      <c r="Q150" s="30">
        <f t="shared" si="53"/>
        <v>6.1078000000000001</v>
      </c>
      <c r="R150" s="30">
        <f t="shared" si="54"/>
        <v>0</v>
      </c>
      <c r="S150" s="5">
        <f t="shared" si="64"/>
        <v>0.44345616943002947</v>
      </c>
      <c r="T150" s="30">
        <f t="shared" si="55"/>
        <v>-0.92743439112479875</v>
      </c>
      <c r="U150" s="30">
        <f t="shared" si="56"/>
        <v>1.2829991336554423</v>
      </c>
      <c r="V150" s="31">
        <f t="shared" si="57"/>
        <v>0.35556474253064352</v>
      </c>
      <c r="W150" s="5">
        <f t="shared" si="65"/>
        <v>2.5008000000000004</v>
      </c>
      <c r="X150" s="3">
        <f t="shared" si="58"/>
        <v>0</v>
      </c>
      <c r="Y150" s="5">
        <f t="shared" si="66"/>
        <v>0.14218039928448636</v>
      </c>
      <c r="Z150" s="5">
        <f t="shared" si="67"/>
        <v>0</v>
      </c>
      <c r="AA150" s="34">
        <f t="shared" si="68"/>
        <v>0.14218039928448636</v>
      </c>
      <c r="AB150" s="34">
        <f t="shared" si="69"/>
        <v>0.17914730309845281</v>
      </c>
      <c r="AC150" s="39">
        <f t="shared" si="70"/>
        <v>0.21611420691241925</v>
      </c>
      <c r="AD150">
        <f t="shared" si="71"/>
        <v>1.500793103558467E-3</v>
      </c>
    </row>
    <row r="151" spans="1:30" x14ac:dyDescent="0.15">
      <c r="A151" s="36"/>
      <c r="B151">
        <f t="shared" si="59"/>
        <v>1900</v>
      </c>
      <c r="C151">
        <f t="shared" si="60"/>
        <v>0</v>
      </c>
      <c r="D151" s="26"/>
      <c r="E151" s="13"/>
      <c r="F151" s="13"/>
      <c r="G151" s="13"/>
      <c r="H151" s="11"/>
      <c r="I151" s="28">
        <f t="shared" ref="I151:I214" si="72">(2*PI()/365)*C151</f>
        <v>0</v>
      </c>
      <c r="J151" s="3">
        <f t="shared" si="61"/>
        <v>4.8710000000000004</v>
      </c>
      <c r="K151" s="28">
        <f t="shared" ref="K151:K214" si="73">ASIN(0.398*SIN(J151))</f>
        <v>-0.4038963498375906</v>
      </c>
      <c r="L151" s="29">
        <f t="shared" ref="L151:L214" si="74">1.00011+0.034221*COS(I151)+0.00128*SIN(I151)+0.000719*COS(I151*2)+0.000077*SIN(I151*2)</f>
        <v>1.03505</v>
      </c>
      <c r="M151" s="28">
        <f t="shared" ref="M151:M214" si="75">ACOS(-TAN($E$3)*TAN(K151))</f>
        <v>1.2479695879564598</v>
      </c>
      <c r="N151" s="3">
        <f t="shared" si="62"/>
        <v>9.5337630859928186</v>
      </c>
      <c r="O151" s="30">
        <f t="shared" ref="O151:O214" si="76">118.1/PI()*L151*(M151*SIN($E$3)*SIN(K151)+COS($E$3)*COS(K151)*SIN(M151))</f>
        <v>15.870845295094538</v>
      </c>
      <c r="P151" s="30">
        <f t="shared" si="63"/>
        <v>1.3648926953781302</v>
      </c>
      <c r="Q151" s="30">
        <f t="shared" ref="Q151:Q214" si="77">6.1078*10^(7.5*D151/(237.3+D151))</f>
        <v>6.1078000000000001</v>
      </c>
      <c r="R151" s="30">
        <f t="shared" ref="R151:R214" si="78">Q151*E151/100</f>
        <v>0</v>
      </c>
      <c r="S151" s="5">
        <f t="shared" si="64"/>
        <v>0.44345616943002947</v>
      </c>
      <c r="T151" s="30">
        <f t="shared" ref="T151:T214" si="79">-1*$I$4*(D151+273.16)^4*(0.34-0.14*SQRT(R151/10))*(0.1+0.9*H151/N151)</f>
        <v>-0.92743439112479875</v>
      </c>
      <c r="U151" s="30">
        <f t="shared" ref="U151:U214" si="80">(1-$I$5)*P151</f>
        <v>1.2829991336554423</v>
      </c>
      <c r="V151" s="31">
        <f t="shared" ref="V151:V214" si="81">U151+T151</f>
        <v>0.35556474253064352</v>
      </c>
      <c r="W151" s="5">
        <f t="shared" si="65"/>
        <v>2.5008000000000004</v>
      </c>
      <c r="X151" s="3">
        <f t="shared" ref="X151:X214" si="82">0.0016286*(G151/10)/W151*10</f>
        <v>0</v>
      </c>
      <c r="Y151" s="5">
        <f t="shared" si="66"/>
        <v>0.14218039928448636</v>
      </c>
      <c r="Z151" s="5">
        <f t="shared" si="67"/>
        <v>0</v>
      </c>
      <c r="AA151" s="34">
        <f t="shared" si="68"/>
        <v>0.14218039928448636</v>
      </c>
      <c r="AB151" s="34">
        <f t="shared" si="69"/>
        <v>0.17914730309845281</v>
      </c>
      <c r="AC151" s="39">
        <f t="shared" si="70"/>
        <v>0.21611420691241925</v>
      </c>
      <c r="AD151">
        <f t="shared" si="71"/>
        <v>1.500793103558467E-3</v>
      </c>
    </row>
    <row r="152" spans="1:30" x14ac:dyDescent="0.15">
      <c r="A152" s="36"/>
      <c r="B152">
        <f t="shared" si="59"/>
        <v>1900</v>
      </c>
      <c r="C152">
        <f t="shared" si="60"/>
        <v>0</v>
      </c>
      <c r="D152" s="26"/>
      <c r="E152" s="13"/>
      <c r="F152" s="13"/>
      <c r="G152" s="13"/>
      <c r="H152" s="11"/>
      <c r="I152" s="28">
        <f t="shared" si="72"/>
        <v>0</v>
      </c>
      <c r="J152" s="3">
        <f t="shared" si="61"/>
        <v>4.8710000000000004</v>
      </c>
      <c r="K152" s="28">
        <f t="shared" si="73"/>
        <v>-0.4038963498375906</v>
      </c>
      <c r="L152" s="29">
        <f t="shared" si="74"/>
        <v>1.03505</v>
      </c>
      <c r="M152" s="28">
        <f t="shared" si="75"/>
        <v>1.2479695879564598</v>
      </c>
      <c r="N152" s="3">
        <f t="shared" si="62"/>
        <v>9.5337630859928186</v>
      </c>
      <c r="O152" s="30">
        <f t="shared" si="76"/>
        <v>15.870845295094538</v>
      </c>
      <c r="P152" s="30">
        <f t="shared" si="63"/>
        <v>1.3648926953781302</v>
      </c>
      <c r="Q152" s="30">
        <f t="shared" si="77"/>
        <v>6.1078000000000001</v>
      </c>
      <c r="R152" s="30">
        <f t="shared" si="78"/>
        <v>0</v>
      </c>
      <c r="S152" s="5">
        <f t="shared" si="64"/>
        <v>0.44345616943002947</v>
      </c>
      <c r="T152" s="30">
        <f t="shared" si="79"/>
        <v>-0.92743439112479875</v>
      </c>
      <c r="U152" s="30">
        <f t="shared" si="80"/>
        <v>1.2829991336554423</v>
      </c>
      <c r="V152" s="31">
        <f t="shared" si="81"/>
        <v>0.35556474253064352</v>
      </c>
      <c r="W152" s="5">
        <f t="shared" si="65"/>
        <v>2.5008000000000004</v>
      </c>
      <c r="X152" s="3">
        <f t="shared" si="82"/>
        <v>0</v>
      </c>
      <c r="Y152" s="5">
        <f t="shared" si="66"/>
        <v>0.14218039928448636</v>
      </c>
      <c r="Z152" s="5">
        <f t="shared" si="67"/>
        <v>0</v>
      </c>
      <c r="AA152" s="34">
        <f t="shared" si="68"/>
        <v>0.14218039928448636</v>
      </c>
      <c r="AB152" s="34">
        <f t="shared" si="69"/>
        <v>0.17914730309845281</v>
      </c>
      <c r="AC152" s="39">
        <f t="shared" si="70"/>
        <v>0.21611420691241925</v>
      </c>
      <c r="AD152">
        <f t="shared" si="71"/>
        <v>1.500793103558467E-3</v>
      </c>
    </row>
    <row r="153" spans="1:30" x14ac:dyDescent="0.15">
      <c r="A153" s="36"/>
      <c r="B153">
        <f t="shared" si="59"/>
        <v>1900</v>
      </c>
      <c r="C153">
        <f t="shared" si="60"/>
        <v>0</v>
      </c>
      <c r="D153" s="26"/>
      <c r="E153" s="13"/>
      <c r="F153" s="13"/>
      <c r="G153" s="13"/>
      <c r="H153" s="11"/>
      <c r="I153" s="28">
        <f t="shared" si="72"/>
        <v>0</v>
      </c>
      <c r="J153" s="3">
        <f t="shared" si="61"/>
        <v>4.8710000000000004</v>
      </c>
      <c r="K153" s="28">
        <f t="shared" si="73"/>
        <v>-0.4038963498375906</v>
      </c>
      <c r="L153" s="29">
        <f t="shared" si="74"/>
        <v>1.03505</v>
      </c>
      <c r="M153" s="28">
        <f t="shared" si="75"/>
        <v>1.2479695879564598</v>
      </c>
      <c r="N153" s="3">
        <f t="shared" si="62"/>
        <v>9.5337630859928186</v>
      </c>
      <c r="O153" s="30">
        <f t="shared" si="76"/>
        <v>15.870845295094538</v>
      </c>
      <c r="P153" s="30">
        <f t="shared" si="63"/>
        <v>1.3648926953781302</v>
      </c>
      <c r="Q153" s="30">
        <f t="shared" si="77"/>
        <v>6.1078000000000001</v>
      </c>
      <c r="R153" s="30">
        <f t="shared" si="78"/>
        <v>0</v>
      </c>
      <c r="S153" s="5">
        <f t="shared" si="64"/>
        <v>0.44345616943002947</v>
      </c>
      <c r="T153" s="30">
        <f t="shared" si="79"/>
        <v>-0.92743439112479875</v>
      </c>
      <c r="U153" s="30">
        <f t="shared" si="80"/>
        <v>1.2829991336554423</v>
      </c>
      <c r="V153" s="31">
        <f t="shared" si="81"/>
        <v>0.35556474253064352</v>
      </c>
      <c r="W153" s="5">
        <f t="shared" si="65"/>
        <v>2.5008000000000004</v>
      </c>
      <c r="X153" s="3">
        <f t="shared" si="82"/>
        <v>0</v>
      </c>
      <c r="Y153" s="5">
        <f t="shared" si="66"/>
        <v>0.14218039928448636</v>
      </c>
      <c r="Z153" s="5">
        <f t="shared" si="67"/>
        <v>0</v>
      </c>
      <c r="AA153" s="34">
        <f t="shared" si="68"/>
        <v>0.14218039928448636</v>
      </c>
      <c r="AB153" s="34">
        <f t="shared" si="69"/>
        <v>0.17914730309845281</v>
      </c>
      <c r="AC153" s="39">
        <f t="shared" si="70"/>
        <v>0.21611420691241925</v>
      </c>
      <c r="AD153">
        <f t="shared" si="71"/>
        <v>1.500793103558467E-3</v>
      </c>
    </row>
    <row r="154" spans="1:30" x14ac:dyDescent="0.15">
      <c r="A154" s="36"/>
      <c r="B154">
        <f t="shared" si="59"/>
        <v>1900</v>
      </c>
      <c r="C154">
        <f t="shared" si="60"/>
        <v>0</v>
      </c>
      <c r="D154" s="26"/>
      <c r="E154" s="13"/>
      <c r="F154" s="13"/>
      <c r="G154" s="13"/>
      <c r="H154" s="11"/>
      <c r="I154" s="28">
        <f t="shared" si="72"/>
        <v>0</v>
      </c>
      <c r="J154" s="3">
        <f t="shared" si="61"/>
        <v>4.8710000000000004</v>
      </c>
      <c r="K154" s="28">
        <f t="shared" si="73"/>
        <v>-0.4038963498375906</v>
      </c>
      <c r="L154" s="29">
        <f t="shared" si="74"/>
        <v>1.03505</v>
      </c>
      <c r="M154" s="28">
        <f t="shared" si="75"/>
        <v>1.2479695879564598</v>
      </c>
      <c r="N154" s="3">
        <f t="shared" si="62"/>
        <v>9.5337630859928186</v>
      </c>
      <c r="O154" s="30">
        <f t="shared" si="76"/>
        <v>15.870845295094538</v>
      </c>
      <c r="P154" s="30">
        <f t="shared" si="63"/>
        <v>1.3648926953781302</v>
      </c>
      <c r="Q154" s="30">
        <f t="shared" si="77"/>
        <v>6.1078000000000001</v>
      </c>
      <c r="R154" s="30">
        <f t="shared" si="78"/>
        <v>0</v>
      </c>
      <c r="S154" s="5">
        <f t="shared" si="64"/>
        <v>0.44345616943002947</v>
      </c>
      <c r="T154" s="30">
        <f t="shared" si="79"/>
        <v>-0.92743439112479875</v>
      </c>
      <c r="U154" s="30">
        <f t="shared" si="80"/>
        <v>1.2829991336554423</v>
      </c>
      <c r="V154" s="31">
        <f t="shared" si="81"/>
        <v>0.35556474253064352</v>
      </c>
      <c r="W154" s="5">
        <f t="shared" si="65"/>
        <v>2.5008000000000004</v>
      </c>
      <c r="X154" s="3">
        <f t="shared" si="82"/>
        <v>0</v>
      </c>
      <c r="Y154" s="5">
        <f t="shared" si="66"/>
        <v>0.14218039928448636</v>
      </c>
      <c r="Z154" s="5">
        <f t="shared" si="67"/>
        <v>0</v>
      </c>
      <c r="AA154" s="34">
        <f t="shared" si="68"/>
        <v>0.14218039928448636</v>
      </c>
      <c r="AB154" s="34">
        <f t="shared" si="69"/>
        <v>0.17914730309845281</v>
      </c>
      <c r="AC154" s="39">
        <f t="shared" si="70"/>
        <v>0.21611420691241925</v>
      </c>
      <c r="AD154">
        <f t="shared" si="71"/>
        <v>1.500793103558467E-3</v>
      </c>
    </row>
    <row r="155" spans="1:30" x14ac:dyDescent="0.15">
      <c r="A155" s="36"/>
      <c r="B155">
        <f t="shared" si="59"/>
        <v>1900</v>
      </c>
      <c r="C155">
        <f t="shared" si="60"/>
        <v>0</v>
      </c>
      <c r="D155" s="26"/>
      <c r="E155" s="13"/>
      <c r="F155" s="13"/>
      <c r="G155" s="13"/>
      <c r="H155" s="11"/>
      <c r="I155" s="28">
        <f t="shared" si="72"/>
        <v>0</v>
      </c>
      <c r="J155" s="3">
        <f t="shared" si="61"/>
        <v>4.8710000000000004</v>
      </c>
      <c r="K155" s="28">
        <f t="shared" si="73"/>
        <v>-0.4038963498375906</v>
      </c>
      <c r="L155" s="29">
        <f t="shared" si="74"/>
        <v>1.03505</v>
      </c>
      <c r="M155" s="28">
        <f t="shared" si="75"/>
        <v>1.2479695879564598</v>
      </c>
      <c r="N155" s="3">
        <f t="shared" si="62"/>
        <v>9.5337630859928186</v>
      </c>
      <c r="O155" s="30">
        <f t="shared" si="76"/>
        <v>15.870845295094538</v>
      </c>
      <c r="P155" s="30">
        <f t="shared" si="63"/>
        <v>1.3648926953781302</v>
      </c>
      <c r="Q155" s="30">
        <f t="shared" si="77"/>
        <v>6.1078000000000001</v>
      </c>
      <c r="R155" s="30">
        <f t="shared" si="78"/>
        <v>0</v>
      </c>
      <c r="S155" s="5">
        <f t="shared" si="64"/>
        <v>0.44345616943002947</v>
      </c>
      <c r="T155" s="30">
        <f t="shared" si="79"/>
        <v>-0.92743439112479875</v>
      </c>
      <c r="U155" s="30">
        <f t="shared" si="80"/>
        <v>1.2829991336554423</v>
      </c>
      <c r="V155" s="31">
        <f t="shared" si="81"/>
        <v>0.35556474253064352</v>
      </c>
      <c r="W155" s="5">
        <f t="shared" si="65"/>
        <v>2.5008000000000004</v>
      </c>
      <c r="X155" s="3">
        <f t="shared" si="82"/>
        <v>0</v>
      </c>
      <c r="Y155" s="5">
        <f t="shared" si="66"/>
        <v>0.14218039928448636</v>
      </c>
      <c r="Z155" s="5">
        <f t="shared" si="67"/>
        <v>0</v>
      </c>
      <c r="AA155" s="34">
        <f t="shared" si="68"/>
        <v>0.14218039928448636</v>
      </c>
      <c r="AB155" s="34">
        <f t="shared" si="69"/>
        <v>0.17914730309845281</v>
      </c>
      <c r="AC155" s="39">
        <f t="shared" si="70"/>
        <v>0.21611420691241925</v>
      </c>
      <c r="AD155">
        <f t="shared" si="71"/>
        <v>1.500793103558467E-3</v>
      </c>
    </row>
    <row r="156" spans="1:30" x14ac:dyDescent="0.15">
      <c r="A156" s="36"/>
      <c r="B156">
        <f t="shared" si="59"/>
        <v>1900</v>
      </c>
      <c r="C156">
        <f t="shared" si="60"/>
        <v>0</v>
      </c>
      <c r="D156" s="26"/>
      <c r="E156" s="13"/>
      <c r="F156" s="13"/>
      <c r="G156" s="13"/>
      <c r="H156" s="11"/>
      <c r="I156" s="28">
        <f t="shared" si="72"/>
        <v>0</v>
      </c>
      <c r="J156" s="3">
        <f t="shared" si="61"/>
        <v>4.8710000000000004</v>
      </c>
      <c r="K156" s="28">
        <f t="shared" si="73"/>
        <v>-0.4038963498375906</v>
      </c>
      <c r="L156" s="29">
        <f t="shared" si="74"/>
        <v>1.03505</v>
      </c>
      <c r="M156" s="28">
        <f t="shared" si="75"/>
        <v>1.2479695879564598</v>
      </c>
      <c r="N156" s="3">
        <f t="shared" si="62"/>
        <v>9.5337630859928186</v>
      </c>
      <c r="O156" s="30">
        <f t="shared" si="76"/>
        <v>15.870845295094538</v>
      </c>
      <c r="P156" s="30">
        <f t="shared" si="63"/>
        <v>1.3648926953781302</v>
      </c>
      <c r="Q156" s="30">
        <f t="shared" si="77"/>
        <v>6.1078000000000001</v>
      </c>
      <c r="R156" s="30">
        <f t="shared" si="78"/>
        <v>0</v>
      </c>
      <c r="S156" s="5">
        <f t="shared" si="64"/>
        <v>0.44345616943002947</v>
      </c>
      <c r="T156" s="30">
        <f t="shared" si="79"/>
        <v>-0.92743439112479875</v>
      </c>
      <c r="U156" s="30">
        <f t="shared" si="80"/>
        <v>1.2829991336554423</v>
      </c>
      <c r="V156" s="31">
        <f t="shared" si="81"/>
        <v>0.35556474253064352</v>
      </c>
      <c r="W156" s="5">
        <f t="shared" si="65"/>
        <v>2.5008000000000004</v>
      </c>
      <c r="X156" s="3">
        <f t="shared" si="82"/>
        <v>0</v>
      </c>
      <c r="Y156" s="5">
        <f t="shared" si="66"/>
        <v>0.14218039928448636</v>
      </c>
      <c r="Z156" s="5">
        <f t="shared" si="67"/>
        <v>0</v>
      </c>
      <c r="AA156" s="34">
        <f t="shared" si="68"/>
        <v>0.14218039928448636</v>
      </c>
      <c r="AB156" s="34">
        <f t="shared" si="69"/>
        <v>0.17914730309845281</v>
      </c>
      <c r="AC156" s="39">
        <f t="shared" si="70"/>
        <v>0.21611420691241925</v>
      </c>
      <c r="AD156">
        <f t="shared" si="71"/>
        <v>1.500793103558467E-3</v>
      </c>
    </row>
    <row r="157" spans="1:30" x14ac:dyDescent="0.15">
      <c r="A157" s="36"/>
      <c r="B157">
        <f t="shared" si="59"/>
        <v>1900</v>
      </c>
      <c r="C157">
        <f t="shared" si="60"/>
        <v>0</v>
      </c>
      <c r="D157" s="26"/>
      <c r="E157" s="13"/>
      <c r="F157" s="13"/>
      <c r="G157" s="13"/>
      <c r="H157" s="11"/>
      <c r="I157" s="28">
        <f t="shared" si="72"/>
        <v>0</v>
      </c>
      <c r="J157" s="3">
        <f t="shared" si="61"/>
        <v>4.8710000000000004</v>
      </c>
      <c r="K157" s="28">
        <f t="shared" si="73"/>
        <v>-0.4038963498375906</v>
      </c>
      <c r="L157" s="29">
        <f t="shared" si="74"/>
        <v>1.03505</v>
      </c>
      <c r="M157" s="28">
        <f t="shared" si="75"/>
        <v>1.2479695879564598</v>
      </c>
      <c r="N157" s="3">
        <f t="shared" si="62"/>
        <v>9.5337630859928186</v>
      </c>
      <c r="O157" s="30">
        <f t="shared" si="76"/>
        <v>15.870845295094538</v>
      </c>
      <c r="P157" s="30">
        <f t="shared" si="63"/>
        <v>1.3648926953781302</v>
      </c>
      <c r="Q157" s="30">
        <f t="shared" si="77"/>
        <v>6.1078000000000001</v>
      </c>
      <c r="R157" s="30">
        <f t="shared" si="78"/>
        <v>0</v>
      </c>
      <c r="S157" s="5">
        <f t="shared" si="64"/>
        <v>0.44345616943002947</v>
      </c>
      <c r="T157" s="30">
        <f t="shared" si="79"/>
        <v>-0.92743439112479875</v>
      </c>
      <c r="U157" s="30">
        <f t="shared" si="80"/>
        <v>1.2829991336554423</v>
      </c>
      <c r="V157" s="31">
        <f t="shared" si="81"/>
        <v>0.35556474253064352</v>
      </c>
      <c r="W157" s="5">
        <f t="shared" si="65"/>
        <v>2.5008000000000004</v>
      </c>
      <c r="X157" s="3">
        <f t="shared" si="82"/>
        <v>0</v>
      </c>
      <c r="Y157" s="5">
        <f t="shared" si="66"/>
        <v>0.14218039928448636</v>
      </c>
      <c r="Z157" s="5">
        <f t="shared" si="67"/>
        <v>0</v>
      </c>
      <c r="AA157" s="34">
        <f t="shared" si="68"/>
        <v>0.14218039928448636</v>
      </c>
      <c r="AB157" s="34">
        <f t="shared" si="69"/>
        <v>0.17914730309845281</v>
      </c>
      <c r="AC157" s="39">
        <f t="shared" si="70"/>
        <v>0.21611420691241925</v>
      </c>
      <c r="AD157">
        <f t="shared" si="71"/>
        <v>1.500793103558467E-3</v>
      </c>
    </row>
    <row r="158" spans="1:30" x14ac:dyDescent="0.15">
      <c r="A158" s="36"/>
      <c r="B158">
        <f t="shared" si="59"/>
        <v>1900</v>
      </c>
      <c r="C158">
        <f t="shared" si="60"/>
        <v>0</v>
      </c>
      <c r="D158" s="26"/>
      <c r="E158" s="13"/>
      <c r="F158" s="13"/>
      <c r="G158" s="13"/>
      <c r="H158" s="11"/>
      <c r="I158" s="28">
        <f t="shared" si="72"/>
        <v>0</v>
      </c>
      <c r="J158" s="3">
        <f t="shared" si="61"/>
        <v>4.8710000000000004</v>
      </c>
      <c r="K158" s="28">
        <f t="shared" si="73"/>
        <v>-0.4038963498375906</v>
      </c>
      <c r="L158" s="29">
        <f t="shared" si="74"/>
        <v>1.03505</v>
      </c>
      <c r="M158" s="28">
        <f t="shared" si="75"/>
        <v>1.2479695879564598</v>
      </c>
      <c r="N158" s="3">
        <f t="shared" si="62"/>
        <v>9.5337630859928186</v>
      </c>
      <c r="O158" s="30">
        <f t="shared" si="76"/>
        <v>15.870845295094538</v>
      </c>
      <c r="P158" s="30">
        <f t="shared" si="63"/>
        <v>1.3648926953781302</v>
      </c>
      <c r="Q158" s="30">
        <f t="shared" si="77"/>
        <v>6.1078000000000001</v>
      </c>
      <c r="R158" s="30">
        <f t="shared" si="78"/>
        <v>0</v>
      </c>
      <c r="S158" s="5">
        <f t="shared" si="64"/>
        <v>0.44345616943002947</v>
      </c>
      <c r="T158" s="30">
        <f t="shared" si="79"/>
        <v>-0.92743439112479875</v>
      </c>
      <c r="U158" s="30">
        <f t="shared" si="80"/>
        <v>1.2829991336554423</v>
      </c>
      <c r="V158" s="31">
        <f t="shared" si="81"/>
        <v>0.35556474253064352</v>
      </c>
      <c r="W158" s="5">
        <f t="shared" si="65"/>
        <v>2.5008000000000004</v>
      </c>
      <c r="X158" s="3">
        <f t="shared" si="82"/>
        <v>0</v>
      </c>
      <c r="Y158" s="5">
        <f t="shared" si="66"/>
        <v>0.14218039928448636</v>
      </c>
      <c r="Z158" s="5">
        <f t="shared" si="67"/>
        <v>0</v>
      </c>
      <c r="AA158" s="34">
        <f t="shared" si="68"/>
        <v>0.14218039928448636</v>
      </c>
      <c r="AB158" s="34">
        <f t="shared" si="69"/>
        <v>0.17914730309845281</v>
      </c>
      <c r="AC158" s="39">
        <f t="shared" si="70"/>
        <v>0.21611420691241925</v>
      </c>
      <c r="AD158">
        <f t="shared" si="71"/>
        <v>1.500793103558467E-3</v>
      </c>
    </row>
    <row r="159" spans="1:30" x14ac:dyDescent="0.15">
      <c r="A159" s="36"/>
      <c r="B159">
        <f t="shared" si="59"/>
        <v>1900</v>
      </c>
      <c r="C159">
        <f t="shared" si="60"/>
        <v>0</v>
      </c>
      <c r="D159" s="26"/>
      <c r="E159" s="13"/>
      <c r="F159" s="13"/>
      <c r="G159" s="13"/>
      <c r="H159" s="11"/>
      <c r="I159" s="28">
        <f t="shared" si="72"/>
        <v>0</v>
      </c>
      <c r="J159" s="3">
        <f t="shared" si="61"/>
        <v>4.8710000000000004</v>
      </c>
      <c r="K159" s="28">
        <f t="shared" si="73"/>
        <v>-0.4038963498375906</v>
      </c>
      <c r="L159" s="29">
        <f t="shared" si="74"/>
        <v>1.03505</v>
      </c>
      <c r="M159" s="28">
        <f t="shared" si="75"/>
        <v>1.2479695879564598</v>
      </c>
      <c r="N159" s="3">
        <f t="shared" si="62"/>
        <v>9.5337630859928186</v>
      </c>
      <c r="O159" s="30">
        <f t="shared" si="76"/>
        <v>15.870845295094538</v>
      </c>
      <c r="P159" s="30">
        <f t="shared" si="63"/>
        <v>1.3648926953781302</v>
      </c>
      <c r="Q159" s="30">
        <f t="shared" si="77"/>
        <v>6.1078000000000001</v>
      </c>
      <c r="R159" s="30">
        <f t="shared" si="78"/>
        <v>0</v>
      </c>
      <c r="S159" s="5">
        <f t="shared" si="64"/>
        <v>0.44345616943002947</v>
      </c>
      <c r="T159" s="30">
        <f t="shared" si="79"/>
        <v>-0.92743439112479875</v>
      </c>
      <c r="U159" s="30">
        <f t="shared" si="80"/>
        <v>1.2829991336554423</v>
      </c>
      <c r="V159" s="31">
        <f t="shared" si="81"/>
        <v>0.35556474253064352</v>
      </c>
      <c r="W159" s="5">
        <f t="shared" si="65"/>
        <v>2.5008000000000004</v>
      </c>
      <c r="X159" s="3">
        <f t="shared" si="82"/>
        <v>0</v>
      </c>
      <c r="Y159" s="5">
        <f t="shared" si="66"/>
        <v>0.14218039928448636</v>
      </c>
      <c r="Z159" s="5">
        <f t="shared" si="67"/>
        <v>0</v>
      </c>
      <c r="AA159" s="34">
        <f t="shared" si="68"/>
        <v>0.14218039928448636</v>
      </c>
      <c r="AB159" s="34">
        <f t="shared" si="69"/>
        <v>0.17914730309845281</v>
      </c>
      <c r="AC159" s="39">
        <f t="shared" si="70"/>
        <v>0.21611420691241925</v>
      </c>
      <c r="AD159">
        <f t="shared" si="71"/>
        <v>1.500793103558467E-3</v>
      </c>
    </row>
    <row r="160" spans="1:30" x14ac:dyDescent="0.15">
      <c r="A160" s="36"/>
      <c r="B160">
        <f t="shared" si="59"/>
        <v>1900</v>
      </c>
      <c r="C160">
        <f t="shared" si="60"/>
        <v>0</v>
      </c>
      <c r="D160" s="26"/>
      <c r="E160" s="13"/>
      <c r="F160" s="13"/>
      <c r="G160" s="13"/>
      <c r="H160" s="11"/>
      <c r="I160" s="28">
        <f t="shared" si="72"/>
        <v>0</v>
      </c>
      <c r="J160" s="3">
        <f t="shared" si="61"/>
        <v>4.8710000000000004</v>
      </c>
      <c r="K160" s="28">
        <f t="shared" si="73"/>
        <v>-0.4038963498375906</v>
      </c>
      <c r="L160" s="29">
        <f t="shared" si="74"/>
        <v>1.03505</v>
      </c>
      <c r="M160" s="28">
        <f t="shared" si="75"/>
        <v>1.2479695879564598</v>
      </c>
      <c r="N160" s="3">
        <f t="shared" si="62"/>
        <v>9.5337630859928186</v>
      </c>
      <c r="O160" s="30">
        <f t="shared" si="76"/>
        <v>15.870845295094538</v>
      </c>
      <c r="P160" s="30">
        <f t="shared" si="63"/>
        <v>1.3648926953781302</v>
      </c>
      <c r="Q160" s="30">
        <f t="shared" si="77"/>
        <v>6.1078000000000001</v>
      </c>
      <c r="R160" s="30">
        <f t="shared" si="78"/>
        <v>0</v>
      </c>
      <c r="S160" s="5">
        <f t="shared" si="64"/>
        <v>0.44345616943002947</v>
      </c>
      <c r="T160" s="30">
        <f t="shared" si="79"/>
        <v>-0.92743439112479875</v>
      </c>
      <c r="U160" s="30">
        <f t="shared" si="80"/>
        <v>1.2829991336554423</v>
      </c>
      <c r="V160" s="31">
        <f t="shared" si="81"/>
        <v>0.35556474253064352</v>
      </c>
      <c r="W160" s="5">
        <f t="shared" si="65"/>
        <v>2.5008000000000004</v>
      </c>
      <c r="X160" s="3">
        <f t="shared" si="82"/>
        <v>0</v>
      </c>
      <c r="Y160" s="5">
        <f t="shared" si="66"/>
        <v>0.14218039928448636</v>
      </c>
      <c r="Z160" s="5">
        <f t="shared" si="67"/>
        <v>0</v>
      </c>
      <c r="AA160" s="34">
        <f t="shared" si="68"/>
        <v>0.14218039928448636</v>
      </c>
      <c r="AB160" s="34">
        <f t="shared" si="69"/>
        <v>0.17914730309845281</v>
      </c>
      <c r="AC160" s="39">
        <f t="shared" si="70"/>
        <v>0.21611420691241925</v>
      </c>
      <c r="AD160">
        <f t="shared" si="71"/>
        <v>1.500793103558467E-3</v>
      </c>
    </row>
    <row r="161" spans="1:30" x14ac:dyDescent="0.15">
      <c r="A161" s="36"/>
      <c r="B161">
        <f t="shared" si="59"/>
        <v>1900</v>
      </c>
      <c r="C161">
        <f t="shared" si="60"/>
        <v>0</v>
      </c>
      <c r="D161" s="26"/>
      <c r="E161" s="13"/>
      <c r="F161" s="13"/>
      <c r="G161" s="13"/>
      <c r="H161" s="11"/>
      <c r="I161" s="28">
        <f t="shared" si="72"/>
        <v>0</v>
      </c>
      <c r="J161" s="3">
        <f t="shared" si="61"/>
        <v>4.8710000000000004</v>
      </c>
      <c r="K161" s="28">
        <f t="shared" si="73"/>
        <v>-0.4038963498375906</v>
      </c>
      <c r="L161" s="29">
        <f t="shared" si="74"/>
        <v>1.03505</v>
      </c>
      <c r="M161" s="28">
        <f t="shared" si="75"/>
        <v>1.2479695879564598</v>
      </c>
      <c r="N161" s="3">
        <f t="shared" si="62"/>
        <v>9.5337630859928186</v>
      </c>
      <c r="O161" s="30">
        <f t="shared" si="76"/>
        <v>15.870845295094538</v>
      </c>
      <c r="P161" s="30">
        <f t="shared" si="63"/>
        <v>1.3648926953781302</v>
      </c>
      <c r="Q161" s="30">
        <f t="shared" si="77"/>
        <v>6.1078000000000001</v>
      </c>
      <c r="R161" s="30">
        <f t="shared" si="78"/>
        <v>0</v>
      </c>
      <c r="S161" s="5">
        <f t="shared" si="64"/>
        <v>0.44345616943002947</v>
      </c>
      <c r="T161" s="30">
        <f t="shared" si="79"/>
        <v>-0.92743439112479875</v>
      </c>
      <c r="U161" s="30">
        <f t="shared" si="80"/>
        <v>1.2829991336554423</v>
      </c>
      <c r="V161" s="31">
        <f t="shared" si="81"/>
        <v>0.35556474253064352</v>
      </c>
      <c r="W161" s="5">
        <f t="shared" si="65"/>
        <v>2.5008000000000004</v>
      </c>
      <c r="X161" s="3">
        <f t="shared" si="82"/>
        <v>0</v>
      </c>
      <c r="Y161" s="5">
        <f t="shared" si="66"/>
        <v>0.14218039928448636</v>
      </c>
      <c r="Z161" s="5">
        <f t="shared" si="67"/>
        <v>0</v>
      </c>
      <c r="AA161" s="34">
        <f t="shared" si="68"/>
        <v>0.14218039928448636</v>
      </c>
      <c r="AB161" s="34">
        <f t="shared" si="69"/>
        <v>0.17914730309845281</v>
      </c>
      <c r="AC161" s="39">
        <f t="shared" si="70"/>
        <v>0.21611420691241925</v>
      </c>
      <c r="AD161">
        <f t="shared" si="71"/>
        <v>1.500793103558467E-3</v>
      </c>
    </row>
    <row r="162" spans="1:30" x14ac:dyDescent="0.15">
      <c r="A162" s="36"/>
      <c r="B162">
        <f t="shared" si="59"/>
        <v>1900</v>
      </c>
      <c r="C162">
        <f t="shared" si="60"/>
        <v>0</v>
      </c>
      <c r="D162" s="26"/>
      <c r="E162" s="13"/>
      <c r="F162" s="13"/>
      <c r="G162" s="13"/>
      <c r="H162" s="11"/>
      <c r="I162" s="28">
        <f t="shared" si="72"/>
        <v>0</v>
      </c>
      <c r="J162" s="3">
        <f t="shared" si="61"/>
        <v>4.8710000000000004</v>
      </c>
      <c r="K162" s="28">
        <f t="shared" si="73"/>
        <v>-0.4038963498375906</v>
      </c>
      <c r="L162" s="29">
        <f t="shared" si="74"/>
        <v>1.03505</v>
      </c>
      <c r="M162" s="28">
        <f t="shared" si="75"/>
        <v>1.2479695879564598</v>
      </c>
      <c r="N162" s="3">
        <f t="shared" si="62"/>
        <v>9.5337630859928186</v>
      </c>
      <c r="O162" s="30">
        <f t="shared" si="76"/>
        <v>15.870845295094538</v>
      </c>
      <c r="P162" s="30">
        <f t="shared" si="63"/>
        <v>1.3648926953781302</v>
      </c>
      <c r="Q162" s="30">
        <f t="shared" si="77"/>
        <v>6.1078000000000001</v>
      </c>
      <c r="R162" s="30">
        <f t="shared" si="78"/>
        <v>0</v>
      </c>
      <c r="S162" s="5">
        <f t="shared" si="64"/>
        <v>0.44345616943002947</v>
      </c>
      <c r="T162" s="30">
        <f t="shared" si="79"/>
        <v>-0.92743439112479875</v>
      </c>
      <c r="U162" s="30">
        <f t="shared" si="80"/>
        <v>1.2829991336554423</v>
      </c>
      <c r="V162" s="31">
        <f t="shared" si="81"/>
        <v>0.35556474253064352</v>
      </c>
      <c r="W162" s="5">
        <f t="shared" si="65"/>
        <v>2.5008000000000004</v>
      </c>
      <c r="X162" s="3">
        <f t="shared" si="82"/>
        <v>0</v>
      </c>
      <c r="Y162" s="5">
        <f t="shared" si="66"/>
        <v>0.14218039928448636</v>
      </c>
      <c r="Z162" s="5">
        <f t="shared" si="67"/>
        <v>0</v>
      </c>
      <c r="AA162" s="34">
        <f t="shared" si="68"/>
        <v>0.14218039928448636</v>
      </c>
      <c r="AB162" s="34">
        <f t="shared" si="69"/>
        <v>0.17914730309845281</v>
      </c>
      <c r="AC162" s="39">
        <f t="shared" si="70"/>
        <v>0.21611420691241925</v>
      </c>
      <c r="AD162">
        <f t="shared" si="71"/>
        <v>1.500793103558467E-3</v>
      </c>
    </row>
    <row r="163" spans="1:30" x14ac:dyDescent="0.15">
      <c r="A163" s="36"/>
      <c r="B163">
        <f t="shared" si="59"/>
        <v>1900</v>
      </c>
      <c r="C163">
        <f t="shared" si="60"/>
        <v>0</v>
      </c>
      <c r="D163" s="26"/>
      <c r="E163" s="13"/>
      <c r="F163" s="13"/>
      <c r="G163" s="13"/>
      <c r="H163" s="11"/>
      <c r="I163" s="28">
        <f t="shared" si="72"/>
        <v>0</v>
      </c>
      <c r="J163" s="3">
        <f t="shared" si="61"/>
        <v>4.8710000000000004</v>
      </c>
      <c r="K163" s="28">
        <f t="shared" si="73"/>
        <v>-0.4038963498375906</v>
      </c>
      <c r="L163" s="29">
        <f t="shared" si="74"/>
        <v>1.03505</v>
      </c>
      <c r="M163" s="28">
        <f t="shared" si="75"/>
        <v>1.2479695879564598</v>
      </c>
      <c r="N163" s="3">
        <f t="shared" si="62"/>
        <v>9.5337630859928186</v>
      </c>
      <c r="O163" s="30">
        <f t="shared" si="76"/>
        <v>15.870845295094538</v>
      </c>
      <c r="P163" s="30">
        <f t="shared" si="63"/>
        <v>1.3648926953781302</v>
      </c>
      <c r="Q163" s="30">
        <f t="shared" si="77"/>
        <v>6.1078000000000001</v>
      </c>
      <c r="R163" s="30">
        <f t="shared" si="78"/>
        <v>0</v>
      </c>
      <c r="S163" s="5">
        <f t="shared" si="64"/>
        <v>0.44345616943002947</v>
      </c>
      <c r="T163" s="30">
        <f t="shared" si="79"/>
        <v>-0.92743439112479875</v>
      </c>
      <c r="U163" s="30">
        <f t="shared" si="80"/>
        <v>1.2829991336554423</v>
      </c>
      <c r="V163" s="31">
        <f t="shared" si="81"/>
        <v>0.35556474253064352</v>
      </c>
      <c r="W163" s="5">
        <f t="shared" si="65"/>
        <v>2.5008000000000004</v>
      </c>
      <c r="X163" s="3">
        <f t="shared" si="82"/>
        <v>0</v>
      </c>
      <c r="Y163" s="5">
        <f t="shared" si="66"/>
        <v>0.14218039928448636</v>
      </c>
      <c r="Z163" s="5">
        <f t="shared" si="67"/>
        <v>0</v>
      </c>
      <c r="AA163" s="34">
        <f t="shared" si="68"/>
        <v>0.14218039928448636</v>
      </c>
      <c r="AB163" s="34">
        <f t="shared" si="69"/>
        <v>0.17914730309845281</v>
      </c>
      <c r="AC163" s="39">
        <f t="shared" si="70"/>
        <v>0.21611420691241925</v>
      </c>
      <c r="AD163">
        <f t="shared" si="71"/>
        <v>1.500793103558467E-3</v>
      </c>
    </row>
    <row r="164" spans="1:30" x14ac:dyDescent="0.15">
      <c r="A164" s="36"/>
      <c r="B164">
        <f t="shared" si="59"/>
        <v>1900</v>
      </c>
      <c r="C164">
        <f t="shared" si="60"/>
        <v>0</v>
      </c>
      <c r="D164" s="26"/>
      <c r="E164" s="13"/>
      <c r="F164" s="13"/>
      <c r="G164" s="13"/>
      <c r="H164" s="11"/>
      <c r="I164" s="28">
        <f t="shared" si="72"/>
        <v>0</v>
      </c>
      <c r="J164" s="3">
        <f t="shared" si="61"/>
        <v>4.8710000000000004</v>
      </c>
      <c r="K164" s="28">
        <f t="shared" si="73"/>
        <v>-0.4038963498375906</v>
      </c>
      <c r="L164" s="29">
        <f t="shared" si="74"/>
        <v>1.03505</v>
      </c>
      <c r="M164" s="28">
        <f t="shared" si="75"/>
        <v>1.2479695879564598</v>
      </c>
      <c r="N164" s="3">
        <f t="shared" si="62"/>
        <v>9.5337630859928186</v>
      </c>
      <c r="O164" s="30">
        <f t="shared" si="76"/>
        <v>15.870845295094538</v>
      </c>
      <c r="P164" s="30">
        <f t="shared" si="63"/>
        <v>1.3648926953781302</v>
      </c>
      <c r="Q164" s="30">
        <f t="shared" si="77"/>
        <v>6.1078000000000001</v>
      </c>
      <c r="R164" s="30">
        <f t="shared" si="78"/>
        <v>0</v>
      </c>
      <c r="S164" s="5">
        <f t="shared" si="64"/>
        <v>0.44345616943002947</v>
      </c>
      <c r="T164" s="30">
        <f t="shared" si="79"/>
        <v>-0.92743439112479875</v>
      </c>
      <c r="U164" s="30">
        <f t="shared" si="80"/>
        <v>1.2829991336554423</v>
      </c>
      <c r="V164" s="31">
        <f t="shared" si="81"/>
        <v>0.35556474253064352</v>
      </c>
      <c r="W164" s="5">
        <f t="shared" si="65"/>
        <v>2.5008000000000004</v>
      </c>
      <c r="X164" s="3">
        <f t="shared" si="82"/>
        <v>0</v>
      </c>
      <c r="Y164" s="5">
        <f t="shared" si="66"/>
        <v>0.14218039928448636</v>
      </c>
      <c r="Z164" s="5">
        <f t="shared" si="67"/>
        <v>0</v>
      </c>
      <c r="AA164" s="34">
        <f t="shared" si="68"/>
        <v>0.14218039928448636</v>
      </c>
      <c r="AB164" s="34">
        <f t="shared" si="69"/>
        <v>0.17914730309845281</v>
      </c>
      <c r="AC164" s="39">
        <f t="shared" si="70"/>
        <v>0.21611420691241925</v>
      </c>
      <c r="AD164">
        <f t="shared" si="71"/>
        <v>1.500793103558467E-3</v>
      </c>
    </row>
    <row r="165" spans="1:30" x14ac:dyDescent="0.15">
      <c r="A165" s="36"/>
      <c r="B165">
        <f t="shared" si="59"/>
        <v>1900</v>
      </c>
      <c r="C165">
        <f t="shared" si="60"/>
        <v>0</v>
      </c>
      <c r="D165" s="26"/>
      <c r="E165" s="13"/>
      <c r="F165" s="13"/>
      <c r="G165" s="13"/>
      <c r="H165" s="11"/>
      <c r="I165" s="28">
        <f t="shared" si="72"/>
        <v>0</v>
      </c>
      <c r="J165" s="3">
        <f t="shared" si="61"/>
        <v>4.8710000000000004</v>
      </c>
      <c r="K165" s="28">
        <f t="shared" si="73"/>
        <v>-0.4038963498375906</v>
      </c>
      <c r="L165" s="29">
        <f t="shared" si="74"/>
        <v>1.03505</v>
      </c>
      <c r="M165" s="28">
        <f t="shared" si="75"/>
        <v>1.2479695879564598</v>
      </c>
      <c r="N165" s="3">
        <f t="shared" si="62"/>
        <v>9.5337630859928186</v>
      </c>
      <c r="O165" s="30">
        <f t="shared" si="76"/>
        <v>15.870845295094538</v>
      </c>
      <c r="P165" s="30">
        <f t="shared" si="63"/>
        <v>1.3648926953781302</v>
      </c>
      <c r="Q165" s="30">
        <f t="shared" si="77"/>
        <v>6.1078000000000001</v>
      </c>
      <c r="R165" s="30">
        <f t="shared" si="78"/>
        <v>0</v>
      </c>
      <c r="S165" s="5">
        <f t="shared" si="64"/>
        <v>0.44345616943002947</v>
      </c>
      <c r="T165" s="30">
        <f t="shared" si="79"/>
        <v>-0.92743439112479875</v>
      </c>
      <c r="U165" s="30">
        <f t="shared" si="80"/>
        <v>1.2829991336554423</v>
      </c>
      <c r="V165" s="31">
        <f t="shared" si="81"/>
        <v>0.35556474253064352</v>
      </c>
      <c r="W165" s="5">
        <f t="shared" si="65"/>
        <v>2.5008000000000004</v>
      </c>
      <c r="X165" s="3">
        <f t="shared" si="82"/>
        <v>0</v>
      </c>
      <c r="Y165" s="5">
        <f t="shared" si="66"/>
        <v>0.14218039928448636</v>
      </c>
      <c r="Z165" s="5">
        <f t="shared" si="67"/>
        <v>0</v>
      </c>
      <c r="AA165" s="34">
        <f t="shared" si="68"/>
        <v>0.14218039928448636</v>
      </c>
      <c r="AB165" s="34">
        <f t="shared" si="69"/>
        <v>0.17914730309845281</v>
      </c>
      <c r="AC165" s="39">
        <f t="shared" si="70"/>
        <v>0.21611420691241925</v>
      </c>
      <c r="AD165">
        <f t="shared" si="71"/>
        <v>1.500793103558467E-3</v>
      </c>
    </row>
    <row r="166" spans="1:30" x14ac:dyDescent="0.15">
      <c r="A166" s="36"/>
      <c r="B166">
        <f t="shared" si="59"/>
        <v>1900</v>
      </c>
      <c r="C166">
        <f t="shared" si="60"/>
        <v>0</v>
      </c>
      <c r="D166" s="26"/>
      <c r="E166" s="13"/>
      <c r="F166" s="13"/>
      <c r="G166" s="13"/>
      <c r="H166" s="11"/>
      <c r="I166" s="28">
        <f t="shared" si="72"/>
        <v>0</v>
      </c>
      <c r="J166" s="3">
        <f t="shared" si="61"/>
        <v>4.8710000000000004</v>
      </c>
      <c r="K166" s="28">
        <f t="shared" si="73"/>
        <v>-0.4038963498375906</v>
      </c>
      <c r="L166" s="29">
        <f t="shared" si="74"/>
        <v>1.03505</v>
      </c>
      <c r="M166" s="28">
        <f t="shared" si="75"/>
        <v>1.2479695879564598</v>
      </c>
      <c r="N166" s="3">
        <f t="shared" si="62"/>
        <v>9.5337630859928186</v>
      </c>
      <c r="O166" s="30">
        <f t="shared" si="76"/>
        <v>15.870845295094538</v>
      </c>
      <c r="P166" s="30">
        <f t="shared" si="63"/>
        <v>1.3648926953781302</v>
      </c>
      <c r="Q166" s="30">
        <f t="shared" si="77"/>
        <v>6.1078000000000001</v>
      </c>
      <c r="R166" s="30">
        <f t="shared" si="78"/>
        <v>0</v>
      </c>
      <c r="S166" s="5">
        <f t="shared" si="64"/>
        <v>0.44345616943002947</v>
      </c>
      <c r="T166" s="30">
        <f t="shared" si="79"/>
        <v>-0.92743439112479875</v>
      </c>
      <c r="U166" s="30">
        <f t="shared" si="80"/>
        <v>1.2829991336554423</v>
      </c>
      <c r="V166" s="31">
        <f t="shared" si="81"/>
        <v>0.35556474253064352</v>
      </c>
      <c r="W166" s="5">
        <f t="shared" si="65"/>
        <v>2.5008000000000004</v>
      </c>
      <c r="X166" s="3">
        <f t="shared" si="82"/>
        <v>0</v>
      </c>
      <c r="Y166" s="5">
        <f t="shared" si="66"/>
        <v>0.14218039928448636</v>
      </c>
      <c r="Z166" s="5">
        <f t="shared" si="67"/>
        <v>0</v>
      </c>
      <c r="AA166" s="34">
        <f t="shared" si="68"/>
        <v>0.14218039928448636</v>
      </c>
      <c r="AB166" s="34">
        <f t="shared" si="69"/>
        <v>0.17914730309845281</v>
      </c>
      <c r="AC166" s="39">
        <f t="shared" si="70"/>
        <v>0.21611420691241925</v>
      </c>
      <c r="AD166">
        <f t="shared" si="71"/>
        <v>1.500793103558467E-3</v>
      </c>
    </row>
    <row r="167" spans="1:30" x14ac:dyDescent="0.15">
      <c r="A167" s="36"/>
      <c r="B167">
        <f t="shared" si="59"/>
        <v>1900</v>
      </c>
      <c r="C167">
        <f t="shared" si="60"/>
        <v>0</v>
      </c>
      <c r="D167" s="26"/>
      <c r="E167" s="13"/>
      <c r="F167" s="13"/>
      <c r="G167" s="13"/>
      <c r="H167" s="11"/>
      <c r="I167" s="28">
        <f t="shared" si="72"/>
        <v>0</v>
      </c>
      <c r="J167" s="3">
        <f t="shared" si="61"/>
        <v>4.8710000000000004</v>
      </c>
      <c r="K167" s="28">
        <f t="shared" si="73"/>
        <v>-0.4038963498375906</v>
      </c>
      <c r="L167" s="29">
        <f t="shared" si="74"/>
        <v>1.03505</v>
      </c>
      <c r="M167" s="28">
        <f t="shared" si="75"/>
        <v>1.2479695879564598</v>
      </c>
      <c r="N167" s="3">
        <f t="shared" si="62"/>
        <v>9.5337630859928186</v>
      </c>
      <c r="O167" s="30">
        <f t="shared" si="76"/>
        <v>15.870845295094538</v>
      </c>
      <c r="P167" s="30">
        <f t="shared" si="63"/>
        <v>1.3648926953781302</v>
      </c>
      <c r="Q167" s="30">
        <f t="shared" si="77"/>
        <v>6.1078000000000001</v>
      </c>
      <c r="R167" s="30">
        <f t="shared" si="78"/>
        <v>0</v>
      </c>
      <c r="S167" s="5">
        <f t="shared" si="64"/>
        <v>0.44345616943002947</v>
      </c>
      <c r="T167" s="30">
        <f t="shared" si="79"/>
        <v>-0.92743439112479875</v>
      </c>
      <c r="U167" s="30">
        <f t="shared" si="80"/>
        <v>1.2829991336554423</v>
      </c>
      <c r="V167" s="31">
        <f t="shared" si="81"/>
        <v>0.35556474253064352</v>
      </c>
      <c r="W167" s="5">
        <f t="shared" si="65"/>
        <v>2.5008000000000004</v>
      </c>
      <c r="X167" s="3">
        <f t="shared" si="82"/>
        <v>0</v>
      </c>
      <c r="Y167" s="5">
        <f t="shared" si="66"/>
        <v>0.14218039928448636</v>
      </c>
      <c r="Z167" s="5">
        <f t="shared" si="67"/>
        <v>0</v>
      </c>
      <c r="AA167" s="34">
        <f t="shared" si="68"/>
        <v>0.14218039928448636</v>
      </c>
      <c r="AB167" s="34">
        <f t="shared" si="69"/>
        <v>0.17914730309845281</v>
      </c>
      <c r="AC167" s="39">
        <f t="shared" si="70"/>
        <v>0.21611420691241925</v>
      </c>
      <c r="AD167">
        <f t="shared" si="71"/>
        <v>1.500793103558467E-3</v>
      </c>
    </row>
    <row r="168" spans="1:30" x14ac:dyDescent="0.15">
      <c r="A168" s="36"/>
      <c r="B168">
        <f t="shared" si="59"/>
        <v>1900</v>
      </c>
      <c r="C168">
        <f t="shared" si="60"/>
        <v>0</v>
      </c>
      <c r="D168" s="26"/>
      <c r="E168" s="13"/>
      <c r="F168" s="13"/>
      <c r="G168" s="13"/>
      <c r="H168" s="11"/>
      <c r="I168" s="28">
        <f t="shared" si="72"/>
        <v>0</v>
      </c>
      <c r="J168" s="3">
        <f t="shared" si="61"/>
        <v>4.8710000000000004</v>
      </c>
      <c r="K168" s="28">
        <f t="shared" si="73"/>
        <v>-0.4038963498375906</v>
      </c>
      <c r="L168" s="29">
        <f t="shared" si="74"/>
        <v>1.03505</v>
      </c>
      <c r="M168" s="28">
        <f t="shared" si="75"/>
        <v>1.2479695879564598</v>
      </c>
      <c r="N168" s="3">
        <f t="shared" si="62"/>
        <v>9.5337630859928186</v>
      </c>
      <c r="O168" s="30">
        <f t="shared" si="76"/>
        <v>15.870845295094538</v>
      </c>
      <c r="P168" s="30">
        <f t="shared" si="63"/>
        <v>1.3648926953781302</v>
      </c>
      <c r="Q168" s="30">
        <f t="shared" si="77"/>
        <v>6.1078000000000001</v>
      </c>
      <c r="R168" s="30">
        <f t="shared" si="78"/>
        <v>0</v>
      </c>
      <c r="S168" s="5">
        <f t="shared" si="64"/>
        <v>0.44345616943002947</v>
      </c>
      <c r="T168" s="30">
        <f t="shared" si="79"/>
        <v>-0.92743439112479875</v>
      </c>
      <c r="U168" s="30">
        <f t="shared" si="80"/>
        <v>1.2829991336554423</v>
      </c>
      <c r="V168" s="31">
        <f t="shared" si="81"/>
        <v>0.35556474253064352</v>
      </c>
      <c r="W168" s="5">
        <f t="shared" si="65"/>
        <v>2.5008000000000004</v>
      </c>
      <c r="X168" s="3">
        <f t="shared" si="82"/>
        <v>0</v>
      </c>
      <c r="Y168" s="5">
        <f t="shared" si="66"/>
        <v>0.14218039928448636</v>
      </c>
      <c r="Z168" s="5">
        <f t="shared" si="67"/>
        <v>0</v>
      </c>
      <c r="AA168" s="34">
        <f t="shared" si="68"/>
        <v>0.14218039928448636</v>
      </c>
      <c r="AB168" s="34">
        <f t="shared" si="69"/>
        <v>0.17914730309845281</v>
      </c>
      <c r="AC168" s="39">
        <f t="shared" si="70"/>
        <v>0.21611420691241925</v>
      </c>
      <c r="AD168">
        <f t="shared" si="71"/>
        <v>1.500793103558467E-3</v>
      </c>
    </row>
    <row r="169" spans="1:30" x14ac:dyDescent="0.15">
      <c r="A169" s="36"/>
      <c r="B169">
        <f t="shared" si="59"/>
        <v>1900</v>
      </c>
      <c r="C169">
        <f t="shared" si="60"/>
        <v>0</v>
      </c>
      <c r="D169" s="26"/>
      <c r="E169" s="13"/>
      <c r="F169" s="13"/>
      <c r="G169" s="13"/>
      <c r="H169" s="11"/>
      <c r="I169" s="28">
        <f t="shared" si="72"/>
        <v>0</v>
      </c>
      <c r="J169" s="3">
        <f t="shared" si="61"/>
        <v>4.8710000000000004</v>
      </c>
      <c r="K169" s="28">
        <f t="shared" si="73"/>
        <v>-0.4038963498375906</v>
      </c>
      <c r="L169" s="29">
        <f t="shared" si="74"/>
        <v>1.03505</v>
      </c>
      <c r="M169" s="28">
        <f t="shared" si="75"/>
        <v>1.2479695879564598</v>
      </c>
      <c r="N169" s="3">
        <f t="shared" si="62"/>
        <v>9.5337630859928186</v>
      </c>
      <c r="O169" s="30">
        <f t="shared" si="76"/>
        <v>15.870845295094538</v>
      </c>
      <c r="P169" s="30">
        <f t="shared" si="63"/>
        <v>1.3648926953781302</v>
      </c>
      <c r="Q169" s="30">
        <f t="shared" si="77"/>
        <v>6.1078000000000001</v>
      </c>
      <c r="R169" s="30">
        <f t="shared" si="78"/>
        <v>0</v>
      </c>
      <c r="S169" s="5">
        <f t="shared" si="64"/>
        <v>0.44345616943002947</v>
      </c>
      <c r="T169" s="30">
        <f t="shared" si="79"/>
        <v>-0.92743439112479875</v>
      </c>
      <c r="U169" s="30">
        <f t="shared" si="80"/>
        <v>1.2829991336554423</v>
      </c>
      <c r="V169" s="31">
        <f t="shared" si="81"/>
        <v>0.35556474253064352</v>
      </c>
      <c r="W169" s="5">
        <f t="shared" si="65"/>
        <v>2.5008000000000004</v>
      </c>
      <c r="X169" s="3">
        <f t="shared" si="82"/>
        <v>0</v>
      </c>
      <c r="Y169" s="5">
        <f t="shared" si="66"/>
        <v>0.14218039928448636</v>
      </c>
      <c r="Z169" s="5">
        <f t="shared" si="67"/>
        <v>0</v>
      </c>
      <c r="AA169" s="34">
        <f t="shared" si="68"/>
        <v>0.14218039928448636</v>
      </c>
      <c r="AB169" s="34">
        <f t="shared" si="69"/>
        <v>0.17914730309845281</v>
      </c>
      <c r="AC169" s="39">
        <f t="shared" si="70"/>
        <v>0.21611420691241925</v>
      </c>
      <c r="AD169">
        <f t="shared" si="71"/>
        <v>1.500793103558467E-3</v>
      </c>
    </row>
    <row r="170" spans="1:30" x14ac:dyDescent="0.15">
      <c r="A170" s="36"/>
      <c r="B170">
        <f t="shared" si="59"/>
        <v>1900</v>
      </c>
      <c r="C170">
        <f t="shared" si="60"/>
        <v>0</v>
      </c>
      <c r="D170" s="26"/>
      <c r="E170" s="13"/>
      <c r="F170" s="13"/>
      <c r="G170" s="13"/>
      <c r="H170" s="11"/>
      <c r="I170" s="28">
        <f t="shared" si="72"/>
        <v>0</v>
      </c>
      <c r="J170" s="3">
        <f t="shared" si="61"/>
        <v>4.8710000000000004</v>
      </c>
      <c r="K170" s="28">
        <f t="shared" si="73"/>
        <v>-0.4038963498375906</v>
      </c>
      <c r="L170" s="29">
        <f t="shared" si="74"/>
        <v>1.03505</v>
      </c>
      <c r="M170" s="28">
        <f t="shared" si="75"/>
        <v>1.2479695879564598</v>
      </c>
      <c r="N170" s="3">
        <f t="shared" si="62"/>
        <v>9.5337630859928186</v>
      </c>
      <c r="O170" s="30">
        <f t="shared" si="76"/>
        <v>15.870845295094538</v>
      </c>
      <c r="P170" s="30">
        <f t="shared" si="63"/>
        <v>1.3648926953781302</v>
      </c>
      <c r="Q170" s="30">
        <f t="shared" si="77"/>
        <v>6.1078000000000001</v>
      </c>
      <c r="R170" s="30">
        <f t="shared" si="78"/>
        <v>0</v>
      </c>
      <c r="S170" s="5">
        <f t="shared" si="64"/>
        <v>0.44345616943002947</v>
      </c>
      <c r="T170" s="30">
        <f t="shared" si="79"/>
        <v>-0.92743439112479875</v>
      </c>
      <c r="U170" s="30">
        <f t="shared" si="80"/>
        <v>1.2829991336554423</v>
      </c>
      <c r="V170" s="31">
        <f t="shared" si="81"/>
        <v>0.35556474253064352</v>
      </c>
      <c r="W170" s="5">
        <f t="shared" si="65"/>
        <v>2.5008000000000004</v>
      </c>
      <c r="X170" s="3">
        <f t="shared" si="82"/>
        <v>0</v>
      </c>
      <c r="Y170" s="5">
        <f t="shared" si="66"/>
        <v>0.14218039928448636</v>
      </c>
      <c r="Z170" s="5">
        <f t="shared" si="67"/>
        <v>0</v>
      </c>
      <c r="AA170" s="34">
        <f t="shared" si="68"/>
        <v>0.14218039928448636</v>
      </c>
      <c r="AB170" s="34">
        <f t="shared" si="69"/>
        <v>0.17914730309845281</v>
      </c>
      <c r="AC170" s="39">
        <f t="shared" si="70"/>
        <v>0.21611420691241925</v>
      </c>
      <c r="AD170">
        <f t="shared" si="71"/>
        <v>1.500793103558467E-3</v>
      </c>
    </row>
    <row r="171" spans="1:30" x14ac:dyDescent="0.15">
      <c r="A171" s="36"/>
      <c r="B171">
        <f t="shared" si="59"/>
        <v>1900</v>
      </c>
      <c r="C171">
        <f t="shared" si="60"/>
        <v>0</v>
      </c>
      <c r="D171" s="26"/>
      <c r="E171" s="13"/>
      <c r="F171" s="13"/>
      <c r="G171" s="13"/>
      <c r="H171" s="11"/>
      <c r="I171" s="28">
        <f t="shared" si="72"/>
        <v>0</v>
      </c>
      <c r="J171" s="3">
        <f t="shared" si="61"/>
        <v>4.8710000000000004</v>
      </c>
      <c r="K171" s="28">
        <f t="shared" si="73"/>
        <v>-0.4038963498375906</v>
      </c>
      <c r="L171" s="29">
        <f t="shared" si="74"/>
        <v>1.03505</v>
      </c>
      <c r="M171" s="28">
        <f t="shared" si="75"/>
        <v>1.2479695879564598</v>
      </c>
      <c r="N171" s="3">
        <f t="shared" si="62"/>
        <v>9.5337630859928186</v>
      </c>
      <c r="O171" s="30">
        <f t="shared" si="76"/>
        <v>15.870845295094538</v>
      </c>
      <c r="P171" s="30">
        <f t="shared" si="63"/>
        <v>1.3648926953781302</v>
      </c>
      <c r="Q171" s="30">
        <f t="shared" si="77"/>
        <v>6.1078000000000001</v>
      </c>
      <c r="R171" s="30">
        <f t="shared" si="78"/>
        <v>0</v>
      </c>
      <c r="S171" s="5">
        <f t="shared" si="64"/>
        <v>0.44345616943002947</v>
      </c>
      <c r="T171" s="30">
        <f t="shared" si="79"/>
        <v>-0.92743439112479875</v>
      </c>
      <c r="U171" s="30">
        <f t="shared" si="80"/>
        <v>1.2829991336554423</v>
      </c>
      <c r="V171" s="31">
        <f t="shared" si="81"/>
        <v>0.35556474253064352</v>
      </c>
      <c r="W171" s="5">
        <f t="shared" si="65"/>
        <v>2.5008000000000004</v>
      </c>
      <c r="X171" s="3">
        <f t="shared" si="82"/>
        <v>0</v>
      </c>
      <c r="Y171" s="5">
        <f t="shared" si="66"/>
        <v>0.14218039928448636</v>
      </c>
      <c r="Z171" s="5">
        <f t="shared" si="67"/>
        <v>0</v>
      </c>
      <c r="AA171" s="34">
        <f t="shared" si="68"/>
        <v>0.14218039928448636</v>
      </c>
      <c r="AB171" s="34">
        <f t="shared" si="69"/>
        <v>0.17914730309845281</v>
      </c>
      <c r="AC171" s="39">
        <f t="shared" si="70"/>
        <v>0.21611420691241925</v>
      </c>
      <c r="AD171">
        <f t="shared" si="71"/>
        <v>1.500793103558467E-3</v>
      </c>
    </row>
    <row r="172" spans="1:30" x14ac:dyDescent="0.15">
      <c r="A172" s="36"/>
      <c r="B172">
        <f t="shared" si="59"/>
        <v>1900</v>
      </c>
      <c r="C172">
        <f t="shared" si="60"/>
        <v>0</v>
      </c>
      <c r="D172" s="26"/>
      <c r="E172" s="13"/>
      <c r="F172" s="13"/>
      <c r="G172" s="13"/>
      <c r="H172" s="11"/>
      <c r="I172" s="28">
        <f t="shared" si="72"/>
        <v>0</v>
      </c>
      <c r="J172" s="3">
        <f t="shared" si="61"/>
        <v>4.8710000000000004</v>
      </c>
      <c r="K172" s="28">
        <f t="shared" si="73"/>
        <v>-0.4038963498375906</v>
      </c>
      <c r="L172" s="29">
        <f t="shared" si="74"/>
        <v>1.03505</v>
      </c>
      <c r="M172" s="28">
        <f t="shared" si="75"/>
        <v>1.2479695879564598</v>
      </c>
      <c r="N172" s="3">
        <f t="shared" si="62"/>
        <v>9.5337630859928186</v>
      </c>
      <c r="O172" s="30">
        <f t="shared" si="76"/>
        <v>15.870845295094538</v>
      </c>
      <c r="P172" s="30">
        <f t="shared" si="63"/>
        <v>1.3648926953781302</v>
      </c>
      <c r="Q172" s="30">
        <f t="shared" si="77"/>
        <v>6.1078000000000001</v>
      </c>
      <c r="R172" s="30">
        <f t="shared" si="78"/>
        <v>0</v>
      </c>
      <c r="S172" s="5">
        <f t="shared" si="64"/>
        <v>0.44345616943002947</v>
      </c>
      <c r="T172" s="30">
        <f t="shared" si="79"/>
        <v>-0.92743439112479875</v>
      </c>
      <c r="U172" s="30">
        <f t="shared" si="80"/>
        <v>1.2829991336554423</v>
      </c>
      <c r="V172" s="31">
        <f t="shared" si="81"/>
        <v>0.35556474253064352</v>
      </c>
      <c r="W172" s="5">
        <f t="shared" si="65"/>
        <v>2.5008000000000004</v>
      </c>
      <c r="X172" s="3">
        <f t="shared" si="82"/>
        <v>0</v>
      </c>
      <c r="Y172" s="5">
        <f t="shared" si="66"/>
        <v>0.14218039928448636</v>
      </c>
      <c r="Z172" s="5">
        <f t="shared" si="67"/>
        <v>0</v>
      </c>
      <c r="AA172" s="34">
        <f t="shared" si="68"/>
        <v>0.14218039928448636</v>
      </c>
      <c r="AB172" s="34">
        <f t="shared" si="69"/>
        <v>0.17914730309845281</v>
      </c>
      <c r="AC172" s="39">
        <f t="shared" si="70"/>
        <v>0.21611420691241925</v>
      </c>
      <c r="AD172">
        <f t="shared" si="71"/>
        <v>1.500793103558467E-3</v>
      </c>
    </row>
    <row r="173" spans="1:30" x14ac:dyDescent="0.15">
      <c r="A173" s="36"/>
      <c r="B173">
        <f t="shared" si="59"/>
        <v>1900</v>
      </c>
      <c r="C173">
        <f t="shared" si="60"/>
        <v>0</v>
      </c>
      <c r="D173" s="26"/>
      <c r="E173" s="13"/>
      <c r="F173" s="13"/>
      <c r="G173" s="13"/>
      <c r="H173" s="11"/>
      <c r="I173" s="28">
        <f t="shared" si="72"/>
        <v>0</v>
      </c>
      <c r="J173" s="3">
        <f t="shared" si="61"/>
        <v>4.8710000000000004</v>
      </c>
      <c r="K173" s="28">
        <f t="shared" si="73"/>
        <v>-0.4038963498375906</v>
      </c>
      <c r="L173" s="29">
        <f t="shared" si="74"/>
        <v>1.03505</v>
      </c>
      <c r="M173" s="28">
        <f t="shared" si="75"/>
        <v>1.2479695879564598</v>
      </c>
      <c r="N173" s="3">
        <f t="shared" si="62"/>
        <v>9.5337630859928186</v>
      </c>
      <c r="O173" s="30">
        <f t="shared" si="76"/>
        <v>15.870845295094538</v>
      </c>
      <c r="P173" s="30">
        <f t="shared" si="63"/>
        <v>1.3648926953781302</v>
      </c>
      <c r="Q173" s="30">
        <f t="shared" si="77"/>
        <v>6.1078000000000001</v>
      </c>
      <c r="R173" s="30">
        <f t="shared" si="78"/>
        <v>0</v>
      </c>
      <c r="S173" s="5">
        <f t="shared" si="64"/>
        <v>0.44345616943002947</v>
      </c>
      <c r="T173" s="30">
        <f t="shared" si="79"/>
        <v>-0.92743439112479875</v>
      </c>
      <c r="U173" s="30">
        <f t="shared" si="80"/>
        <v>1.2829991336554423</v>
      </c>
      <c r="V173" s="31">
        <f t="shared" si="81"/>
        <v>0.35556474253064352</v>
      </c>
      <c r="W173" s="5">
        <f t="shared" si="65"/>
        <v>2.5008000000000004</v>
      </c>
      <c r="X173" s="3">
        <f t="shared" si="82"/>
        <v>0</v>
      </c>
      <c r="Y173" s="5">
        <f t="shared" si="66"/>
        <v>0.14218039928448636</v>
      </c>
      <c r="Z173" s="5">
        <f t="shared" si="67"/>
        <v>0</v>
      </c>
      <c r="AA173" s="34">
        <f t="shared" si="68"/>
        <v>0.14218039928448636</v>
      </c>
      <c r="AB173" s="34">
        <f t="shared" si="69"/>
        <v>0.17914730309845281</v>
      </c>
      <c r="AC173" s="39">
        <f t="shared" si="70"/>
        <v>0.21611420691241925</v>
      </c>
      <c r="AD173">
        <f t="shared" si="71"/>
        <v>1.500793103558467E-3</v>
      </c>
    </row>
    <row r="174" spans="1:30" x14ac:dyDescent="0.15">
      <c r="A174" s="36"/>
      <c r="B174">
        <f t="shared" si="59"/>
        <v>1900</v>
      </c>
      <c r="C174">
        <f t="shared" si="60"/>
        <v>0</v>
      </c>
      <c r="D174" s="26"/>
      <c r="E174" s="13"/>
      <c r="F174" s="13"/>
      <c r="G174" s="13"/>
      <c r="H174" s="11"/>
      <c r="I174" s="28">
        <f t="shared" si="72"/>
        <v>0</v>
      </c>
      <c r="J174" s="3">
        <f t="shared" si="61"/>
        <v>4.8710000000000004</v>
      </c>
      <c r="K174" s="28">
        <f t="shared" si="73"/>
        <v>-0.4038963498375906</v>
      </c>
      <c r="L174" s="29">
        <f t="shared" si="74"/>
        <v>1.03505</v>
      </c>
      <c r="M174" s="28">
        <f t="shared" si="75"/>
        <v>1.2479695879564598</v>
      </c>
      <c r="N174" s="3">
        <f t="shared" si="62"/>
        <v>9.5337630859928186</v>
      </c>
      <c r="O174" s="30">
        <f t="shared" si="76"/>
        <v>15.870845295094538</v>
      </c>
      <c r="P174" s="30">
        <f t="shared" si="63"/>
        <v>1.3648926953781302</v>
      </c>
      <c r="Q174" s="30">
        <f t="shared" si="77"/>
        <v>6.1078000000000001</v>
      </c>
      <c r="R174" s="30">
        <f t="shared" si="78"/>
        <v>0</v>
      </c>
      <c r="S174" s="5">
        <f t="shared" si="64"/>
        <v>0.44345616943002947</v>
      </c>
      <c r="T174" s="30">
        <f t="shared" si="79"/>
        <v>-0.92743439112479875</v>
      </c>
      <c r="U174" s="30">
        <f t="shared" si="80"/>
        <v>1.2829991336554423</v>
      </c>
      <c r="V174" s="31">
        <f t="shared" si="81"/>
        <v>0.35556474253064352</v>
      </c>
      <c r="W174" s="5">
        <f t="shared" si="65"/>
        <v>2.5008000000000004</v>
      </c>
      <c r="X174" s="3">
        <f t="shared" si="82"/>
        <v>0</v>
      </c>
      <c r="Y174" s="5">
        <f t="shared" si="66"/>
        <v>0.14218039928448636</v>
      </c>
      <c r="Z174" s="5">
        <f t="shared" si="67"/>
        <v>0</v>
      </c>
      <c r="AA174" s="34">
        <f t="shared" si="68"/>
        <v>0.14218039928448636</v>
      </c>
      <c r="AB174" s="34">
        <f t="shared" si="69"/>
        <v>0.17914730309845281</v>
      </c>
      <c r="AC174" s="39">
        <f t="shared" si="70"/>
        <v>0.21611420691241925</v>
      </c>
      <c r="AD174">
        <f t="shared" si="71"/>
        <v>1.500793103558467E-3</v>
      </c>
    </row>
    <row r="175" spans="1:30" x14ac:dyDescent="0.15">
      <c r="A175" s="36"/>
      <c r="B175">
        <f t="shared" si="59"/>
        <v>1900</v>
      </c>
      <c r="C175">
        <f t="shared" si="60"/>
        <v>0</v>
      </c>
      <c r="D175" s="26"/>
      <c r="E175" s="13"/>
      <c r="F175" s="13"/>
      <c r="G175" s="13"/>
      <c r="H175" s="11"/>
      <c r="I175" s="28">
        <f t="shared" si="72"/>
        <v>0</v>
      </c>
      <c r="J175" s="3">
        <f t="shared" si="61"/>
        <v>4.8710000000000004</v>
      </c>
      <c r="K175" s="28">
        <f t="shared" si="73"/>
        <v>-0.4038963498375906</v>
      </c>
      <c r="L175" s="29">
        <f t="shared" si="74"/>
        <v>1.03505</v>
      </c>
      <c r="M175" s="28">
        <f t="shared" si="75"/>
        <v>1.2479695879564598</v>
      </c>
      <c r="N175" s="3">
        <f t="shared" si="62"/>
        <v>9.5337630859928186</v>
      </c>
      <c r="O175" s="30">
        <f t="shared" si="76"/>
        <v>15.870845295094538</v>
      </c>
      <c r="P175" s="30">
        <f t="shared" si="63"/>
        <v>1.3648926953781302</v>
      </c>
      <c r="Q175" s="30">
        <f t="shared" si="77"/>
        <v>6.1078000000000001</v>
      </c>
      <c r="R175" s="30">
        <f t="shared" si="78"/>
        <v>0</v>
      </c>
      <c r="S175" s="5">
        <f t="shared" si="64"/>
        <v>0.44345616943002947</v>
      </c>
      <c r="T175" s="30">
        <f t="shared" si="79"/>
        <v>-0.92743439112479875</v>
      </c>
      <c r="U175" s="30">
        <f t="shared" si="80"/>
        <v>1.2829991336554423</v>
      </c>
      <c r="V175" s="31">
        <f t="shared" si="81"/>
        <v>0.35556474253064352</v>
      </c>
      <c r="W175" s="5">
        <f t="shared" si="65"/>
        <v>2.5008000000000004</v>
      </c>
      <c r="X175" s="3">
        <f t="shared" si="82"/>
        <v>0</v>
      </c>
      <c r="Y175" s="5">
        <f t="shared" si="66"/>
        <v>0.14218039928448636</v>
      </c>
      <c r="Z175" s="5">
        <f t="shared" si="67"/>
        <v>0</v>
      </c>
      <c r="AA175" s="34">
        <f t="shared" si="68"/>
        <v>0.14218039928448636</v>
      </c>
      <c r="AB175" s="34">
        <f t="shared" si="69"/>
        <v>0.17914730309845281</v>
      </c>
      <c r="AC175" s="39">
        <f t="shared" si="70"/>
        <v>0.21611420691241925</v>
      </c>
      <c r="AD175">
        <f t="shared" si="71"/>
        <v>1.500793103558467E-3</v>
      </c>
    </row>
    <row r="176" spans="1:30" x14ac:dyDescent="0.15">
      <c r="A176" s="36"/>
      <c r="B176">
        <f t="shared" si="59"/>
        <v>1900</v>
      </c>
      <c r="C176">
        <f t="shared" si="60"/>
        <v>0</v>
      </c>
      <c r="D176" s="26"/>
      <c r="E176" s="13"/>
      <c r="F176" s="13"/>
      <c r="G176" s="13"/>
      <c r="H176" s="11"/>
      <c r="I176" s="28">
        <f t="shared" si="72"/>
        <v>0</v>
      </c>
      <c r="J176" s="3">
        <f t="shared" si="61"/>
        <v>4.8710000000000004</v>
      </c>
      <c r="K176" s="28">
        <f t="shared" si="73"/>
        <v>-0.4038963498375906</v>
      </c>
      <c r="L176" s="29">
        <f t="shared" si="74"/>
        <v>1.03505</v>
      </c>
      <c r="M176" s="28">
        <f t="shared" si="75"/>
        <v>1.2479695879564598</v>
      </c>
      <c r="N176" s="3">
        <f t="shared" si="62"/>
        <v>9.5337630859928186</v>
      </c>
      <c r="O176" s="30">
        <f t="shared" si="76"/>
        <v>15.870845295094538</v>
      </c>
      <c r="P176" s="30">
        <f t="shared" si="63"/>
        <v>1.3648926953781302</v>
      </c>
      <c r="Q176" s="30">
        <f t="shared" si="77"/>
        <v>6.1078000000000001</v>
      </c>
      <c r="R176" s="30">
        <f t="shared" si="78"/>
        <v>0</v>
      </c>
      <c r="S176" s="5">
        <f t="shared" si="64"/>
        <v>0.44345616943002947</v>
      </c>
      <c r="T176" s="30">
        <f t="shared" si="79"/>
        <v>-0.92743439112479875</v>
      </c>
      <c r="U176" s="30">
        <f t="shared" si="80"/>
        <v>1.2829991336554423</v>
      </c>
      <c r="V176" s="31">
        <f t="shared" si="81"/>
        <v>0.35556474253064352</v>
      </c>
      <c r="W176" s="5">
        <f t="shared" si="65"/>
        <v>2.5008000000000004</v>
      </c>
      <c r="X176" s="3">
        <f t="shared" si="82"/>
        <v>0</v>
      </c>
      <c r="Y176" s="5">
        <f t="shared" si="66"/>
        <v>0.14218039928448636</v>
      </c>
      <c r="Z176" s="5">
        <f t="shared" si="67"/>
        <v>0</v>
      </c>
      <c r="AA176" s="34">
        <f t="shared" si="68"/>
        <v>0.14218039928448636</v>
      </c>
      <c r="AB176" s="34">
        <f t="shared" si="69"/>
        <v>0.17914730309845281</v>
      </c>
      <c r="AC176" s="39">
        <f t="shared" si="70"/>
        <v>0.21611420691241925</v>
      </c>
      <c r="AD176">
        <f t="shared" si="71"/>
        <v>1.500793103558467E-3</v>
      </c>
    </row>
    <row r="177" spans="1:30" x14ac:dyDescent="0.15">
      <c r="A177" s="36"/>
      <c r="B177">
        <f t="shared" si="59"/>
        <v>1900</v>
      </c>
      <c r="C177">
        <f t="shared" si="60"/>
        <v>0</v>
      </c>
      <c r="D177" s="26"/>
      <c r="E177" s="13"/>
      <c r="F177" s="13"/>
      <c r="G177" s="13"/>
      <c r="H177" s="11"/>
      <c r="I177" s="28">
        <f t="shared" si="72"/>
        <v>0</v>
      </c>
      <c r="J177" s="3">
        <f t="shared" si="61"/>
        <v>4.8710000000000004</v>
      </c>
      <c r="K177" s="28">
        <f t="shared" si="73"/>
        <v>-0.4038963498375906</v>
      </c>
      <c r="L177" s="29">
        <f t="shared" si="74"/>
        <v>1.03505</v>
      </c>
      <c r="M177" s="28">
        <f t="shared" si="75"/>
        <v>1.2479695879564598</v>
      </c>
      <c r="N177" s="3">
        <f t="shared" si="62"/>
        <v>9.5337630859928186</v>
      </c>
      <c r="O177" s="30">
        <f t="shared" si="76"/>
        <v>15.870845295094538</v>
      </c>
      <c r="P177" s="30">
        <f t="shared" si="63"/>
        <v>1.3648926953781302</v>
      </c>
      <c r="Q177" s="30">
        <f t="shared" si="77"/>
        <v>6.1078000000000001</v>
      </c>
      <c r="R177" s="30">
        <f t="shared" si="78"/>
        <v>0</v>
      </c>
      <c r="S177" s="5">
        <f t="shared" si="64"/>
        <v>0.44345616943002947</v>
      </c>
      <c r="T177" s="30">
        <f t="shared" si="79"/>
        <v>-0.92743439112479875</v>
      </c>
      <c r="U177" s="30">
        <f t="shared" si="80"/>
        <v>1.2829991336554423</v>
      </c>
      <c r="V177" s="31">
        <f t="shared" si="81"/>
        <v>0.35556474253064352</v>
      </c>
      <c r="W177" s="5">
        <f t="shared" si="65"/>
        <v>2.5008000000000004</v>
      </c>
      <c r="X177" s="3">
        <f t="shared" si="82"/>
        <v>0</v>
      </c>
      <c r="Y177" s="5">
        <f t="shared" si="66"/>
        <v>0.14218039928448636</v>
      </c>
      <c r="Z177" s="5">
        <f t="shared" si="67"/>
        <v>0</v>
      </c>
      <c r="AA177" s="34">
        <f t="shared" si="68"/>
        <v>0.14218039928448636</v>
      </c>
      <c r="AB177" s="34">
        <f t="shared" si="69"/>
        <v>0.17914730309845281</v>
      </c>
      <c r="AC177" s="39">
        <f t="shared" si="70"/>
        <v>0.21611420691241925</v>
      </c>
      <c r="AD177">
        <f t="shared" si="71"/>
        <v>1.500793103558467E-3</v>
      </c>
    </row>
    <row r="178" spans="1:30" x14ac:dyDescent="0.15">
      <c r="A178" s="36"/>
      <c r="B178">
        <f t="shared" si="59"/>
        <v>1900</v>
      </c>
      <c r="C178">
        <f t="shared" si="60"/>
        <v>0</v>
      </c>
      <c r="D178" s="26"/>
      <c r="E178" s="13"/>
      <c r="F178" s="13"/>
      <c r="G178" s="13"/>
      <c r="H178" s="11"/>
      <c r="I178" s="28">
        <f t="shared" si="72"/>
        <v>0</v>
      </c>
      <c r="J178" s="3">
        <f t="shared" si="61"/>
        <v>4.8710000000000004</v>
      </c>
      <c r="K178" s="28">
        <f t="shared" si="73"/>
        <v>-0.4038963498375906</v>
      </c>
      <c r="L178" s="29">
        <f t="shared" si="74"/>
        <v>1.03505</v>
      </c>
      <c r="M178" s="28">
        <f t="shared" si="75"/>
        <v>1.2479695879564598</v>
      </c>
      <c r="N178" s="3">
        <f t="shared" si="62"/>
        <v>9.5337630859928186</v>
      </c>
      <c r="O178" s="30">
        <f t="shared" si="76"/>
        <v>15.870845295094538</v>
      </c>
      <c r="P178" s="30">
        <f t="shared" si="63"/>
        <v>1.3648926953781302</v>
      </c>
      <c r="Q178" s="30">
        <f t="shared" si="77"/>
        <v>6.1078000000000001</v>
      </c>
      <c r="R178" s="30">
        <f t="shared" si="78"/>
        <v>0</v>
      </c>
      <c r="S178" s="5">
        <f t="shared" si="64"/>
        <v>0.44345616943002947</v>
      </c>
      <c r="T178" s="30">
        <f t="shared" si="79"/>
        <v>-0.92743439112479875</v>
      </c>
      <c r="U178" s="30">
        <f t="shared" si="80"/>
        <v>1.2829991336554423</v>
      </c>
      <c r="V178" s="31">
        <f t="shared" si="81"/>
        <v>0.35556474253064352</v>
      </c>
      <c r="W178" s="5">
        <f t="shared" si="65"/>
        <v>2.5008000000000004</v>
      </c>
      <c r="X178" s="3">
        <f t="shared" si="82"/>
        <v>0</v>
      </c>
      <c r="Y178" s="5">
        <f t="shared" si="66"/>
        <v>0.14218039928448636</v>
      </c>
      <c r="Z178" s="5">
        <f t="shared" si="67"/>
        <v>0</v>
      </c>
      <c r="AA178" s="34">
        <f t="shared" si="68"/>
        <v>0.14218039928448636</v>
      </c>
      <c r="AB178" s="34">
        <f t="shared" si="69"/>
        <v>0.17914730309845281</v>
      </c>
      <c r="AC178" s="39">
        <f t="shared" si="70"/>
        <v>0.21611420691241925</v>
      </c>
      <c r="AD178">
        <f t="shared" si="71"/>
        <v>1.500793103558467E-3</v>
      </c>
    </row>
    <row r="179" spans="1:30" x14ac:dyDescent="0.15">
      <c r="A179" s="36"/>
      <c r="B179">
        <f t="shared" si="59"/>
        <v>1900</v>
      </c>
      <c r="C179">
        <f t="shared" si="60"/>
        <v>0</v>
      </c>
      <c r="D179" s="26"/>
      <c r="E179" s="13"/>
      <c r="F179" s="13"/>
      <c r="G179" s="13"/>
      <c r="H179" s="11"/>
      <c r="I179" s="28">
        <f t="shared" si="72"/>
        <v>0</v>
      </c>
      <c r="J179" s="3">
        <f t="shared" si="61"/>
        <v>4.8710000000000004</v>
      </c>
      <c r="K179" s="28">
        <f t="shared" si="73"/>
        <v>-0.4038963498375906</v>
      </c>
      <c r="L179" s="29">
        <f t="shared" si="74"/>
        <v>1.03505</v>
      </c>
      <c r="M179" s="28">
        <f t="shared" si="75"/>
        <v>1.2479695879564598</v>
      </c>
      <c r="N179" s="3">
        <f t="shared" si="62"/>
        <v>9.5337630859928186</v>
      </c>
      <c r="O179" s="30">
        <f t="shared" si="76"/>
        <v>15.870845295094538</v>
      </c>
      <c r="P179" s="30">
        <f t="shared" si="63"/>
        <v>1.3648926953781302</v>
      </c>
      <c r="Q179" s="30">
        <f t="shared" si="77"/>
        <v>6.1078000000000001</v>
      </c>
      <c r="R179" s="30">
        <f t="shared" si="78"/>
        <v>0</v>
      </c>
      <c r="S179" s="5">
        <f t="shared" si="64"/>
        <v>0.44345616943002947</v>
      </c>
      <c r="T179" s="30">
        <f t="shared" si="79"/>
        <v>-0.92743439112479875</v>
      </c>
      <c r="U179" s="30">
        <f t="shared" si="80"/>
        <v>1.2829991336554423</v>
      </c>
      <c r="V179" s="31">
        <f t="shared" si="81"/>
        <v>0.35556474253064352</v>
      </c>
      <c r="W179" s="5">
        <f t="shared" si="65"/>
        <v>2.5008000000000004</v>
      </c>
      <c r="X179" s="3">
        <f t="shared" si="82"/>
        <v>0</v>
      </c>
      <c r="Y179" s="5">
        <f t="shared" si="66"/>
        <v>0.14218039928448636</v>
      </c>
      <c r="Z179" s="5">
        <f t="shared" si="67"/>
        <v>0</v>
      </c>
      <c r="AA179" s="34">
        <f t="shared" si="68"/>
        <v>0.14218039928448636</v>
      </c>
      <c r="AB179" s="34">
        <f t="shared" si="69"/>
        <v>0.17914730309845281</v>
      </c>
      <c r="AC179" s="39">
        <f t="shared" si="70"/>
        <v>0.21611420691241925</v>
      </c>
      <c r="AD179">
        <f t="shared" si="71"/>
        <v>1.500793103558467E-3</v>
      </c>
    </row>
    <row r="180" spans="1:30" x14ac:dyDescent="0.15">
      <c r="A180" s="36"/>
      <c r="B180">
        <f t="shared" si="59"/>
        <v>1900</v>
      </c>
      <c r="C180">
        <f t="shared" si="60"/>
        <v>0</v>
      </c>
      <c r="D180" s="26"/>
      <c r="E180" s="13"/>
      <c r="F180" s="13"/>
      <c r="G180" s="13"/>
      <c r="H180" s="11"/>
      <c r="I180" s="28">
        <f t="shared" si="72"/>
        <v>0</v>
      </c>
      <c r="J180" s="3">
        <f t="shared" si="61"/>
        <v>4.8710000000000004</v>
      </c>
      <c r="K180" s="28">
        <f t="shared" si="73"/>
        <v>-0.4038963498375906</v>
      </c>
      <c r="L180" s="29">
        <f t="shared" si="74"/>
        <v>1.03505</v>
      </c>
      <c r="M180" s="28">
        <f t="shared" si="75"/>
        <v>1.2479695879564598</v>
      </c>
      <c r="N180" s="3">
        <f t="shared" si="62"/>
        <v>9.5337630859928186</v>
      </c>
      <c r="O180" s="30">
        <f t="shared" si="76"/>
        <v>15.870845295094538</v>
      </c>
      <c r="P180" s="30">
        <f t="shared" si="63"/>
        <v>1.3648926953781302</v>
      </c>
      <c r="Q180" s="30">
        <f t="shared" si="77"/>
        <v>6.1078000000000001</v>
      </c>
      <c r="R180" s="30">
        <f t="shared" si="78"/>
        <v>0</v>
      </c>
      <c r="S180" s="5">
        <f t="shared" si="64"/>
        <v>0.44345616943002947</v>
      </c>
      <c r="T180" s="30">
        <f t="shared" si="79"/>
        <v>-0.92743439112479875</v>
      </c>
      <c r="U180" s="30">
        <f t="shared" si="80"/>
        <v>1.2829991336554423</v>
      </c>
      <c r="V180" s="31">
        <f t="shared" si="81"/>
        <v>0.35556474253064352</v>
      </c>
      <c r="W180" s="5">
        <f t="shared" si="65"/>
        <v>2.5008000000000004</v>
      </c>
      <c r="X180" s="3">
        <f t="shared" si="82"/>
        <v>0</v>
      </c>
      <c r="Y180" s="5">
        <f t="shared" si="66"/>
        <v>0.14218039928448636</v>
      </c>
      <c r="Z180" s="5">
        <f t="shared" si="67"/>
        <v>0</v>
      </c>
      <c r="AA180" s="34">
        <f t="shared" si="68"/>
        <v>0.14218039928448636</v>
      </c>
      <c r="AB180" s="34">
        <f t="shared" si="69"/>
        <v>0.17914730309845281</v>
      </c>
      <c r="AC180" s="39">
        <f t="shared" si="70"/>
        <v>0.21611420691241925</v>
      </c>
      <c r="AD180">
        <f t="shared" si="71"/>
        <v>1.500793103558467E-3</v>
      </c>
    </row>
    <row r="181" spans="1:30" x14ac:dyDescent="0.15">
      <c r="A181" s="36"/>
      <c r="B181">
        <f t="shared" si="59"/>
        <v>1900</v>
      </c>
      <c r="C181">
        <f t="shared" si="60"/>
        <v>0</v>
      </c>
      <c r="D181" s="26"/>
      <c r="E181" s="13"/>
      <c r="F181" s="13"/>
      <c r="G181" s="13"/>
      <c r="H181" s="11"/>
      <c r="I181" s="28">
        <f t="shared" si="72"/>
        <v>0</v>
      </c>
      <c r="J181" s="3">
        <f t="shared" si="61"/>
        <v>4.8710000000000004</v>
      </c>
      <c r="K181" s="28">
        <f t="shared" si="73"/>
        <v>-0.4038963498375906</v>
      </c>
      <c r="L181" s="29">
        <f t="shared" si="74"/>
        <v>1.03505</v>
      </c>
      <c r="M181" s="28">
        <f t="shared" si="75"/>
        <v>1.2479695879564598</v>
      </c>
      <c r="N181" s="3">
        <f t="shared" si="62"/>
        <v>9.5337630859928186</v>
      </c>
      <c r="O181" s="30">
        <f t="shared" si="76"/>
        <v>15.870845295094538</v>
      </c>
      <c r="P181" s="30">
        <f t="shared" si="63"/>
        <v>1.3648926953781302</v>
      </c>
      <c r="Q181" s="30">
        <f t="shared" si="77"/>
        <v>6.1078000000000001</v>
      </c>
      <c r="R181" s="30">
        <f t="shared" si="78"/>
        <v>0</v>
      </c>
      <c r="S181" s="5">
        <f t="shared" si="64"/>
        <v>0.44345616943002947</v>
      </c>
      <c r="T181" s="30">
        <f t="shared" si="79"/>
        <v>-0.92743439112479875</v>
      </c>
      <c r="U181" s="30">
        <f t="shared" si="80"/>
        <v>1.2829991336554423</v>
      </c>
      <c r="V181" s="31">
        <f t="shared" si="81"/>
        <v>0.35556474253064352</v>
      </c>
      <c r="W181" s="5">
        <f t="shared" si="65"/>
        <v>2.5008000000000004</v>
      </c>
      <c r="X181" s="3">
        <f t="shared" si="82"/>
        <v>0</v>
      </c>
      <c r="Y181" s="5">
        <f t="shared" si="66"/>
        <v>0.14218039928448636</v>
      </c>
      <c r="Z181" s="5">
        <f t="shared" si="67"/>
        <v>0</v>
      </c>
      <c r="AA181" s="34">
        <f t="shared" si="68"/>
        <v>0.14218039928448636</v>
      </c>
      <c r="AB181" s="34">
        <f t="shared" si="69"/>
        <v>0.17914730309845281</v>
      </c>
      <c r="AC181" s="39">
        <f t="shared" si="70"/>
        <v>0.21611420691241925</v>
      </c>
      <c r="AD181">
        <f t="shared" si="71"/>
        <v>1.500793103558467E-3</v>
      </c>
    </row>
    <row r="182" spans="1:30" x14ac:dyDescent="0.15">
      <c r="A182" s="36"/>
      <c r="B182">
        <f t="shared" si="59"/>
        <v>1900</v>
      </c>
      <c r="C182">
        <f t="shared" si="60"/>
        <v>0</v>
      </c>
      <c r="D182" s="26"/>
      <c r="E182" s="13"/>
      <c r="F182" s="13"/>
      <c r="G182" s="13"/>
      <c r="H182" s="11"/>
      <c r="I182" s="28">
        <f t="shared" si="72"/>
        <v>0</v>
      </c>
      <c r="J182" s="3">
        <f t="shared" si="61"/>
        <v>4.8710000000000004</v>
      </c>
      <c r="K182" s="28">
        <f t="shared" si="73"/>
        <v>-0.4038963498375906</v>
      </c>
      <c r="L182" s="29">
        <f t="shared" si="74"/>
        <v>1.03505</v>
      </c>
      <c r="M182" s="28">
        <f t="shared" si="75"/>
        <v>1.2479695879564598</v>
      </c>
      <c r="N182" s="3">
        <f t="shared" si="62"/>
        <v>9.5337630859928186</v>
      </c>
      <c r="O182" s="30">
        <f t="shared" si="76"/>
        <v>15.870845295094538</v>
      </c>
      <c r="P182" s="30">
        <f t="shared" si="63"/>
        <v>1.3648926953781302</v>
      </c>
      <c r="Q182" s="30">
        <f t="shared" si="77"/>
        <v>6.1078000000000001</v>
      </c>
      <c r="R182" s="30">
        <f t="shared" si="78"/>
        <v>0</v>
      </c>
      <c r="S182" s="5">
        <f t="shared" si="64"/>
        <v>0.44345616943002947</v>
      </c>
      <c r="T182" s="30">
        <f t="shared" si="79"/>
        <v>-0.92743439112479875</v>
      </c>
      <c r="U182" s="30">
        <f t="shared" si="80"/>
        <v>1.2829991336554423</v>
      </c>
      <c r="V182" s="31">
        <f t="shared" si="81"/>
        <v>0.35556474253064352</v>
      </c>
      <c r="W182" s="5">
        <f t="shared" si="65"/>
        <v>2.5008000000000004</v>
      </c>
      <c r="X182" s="3">
        <f t="shared" si="82"/>
        <v>0</v>
      </c>
      <c r="Y182" s="5">
        <f t="shared" si="66"/>
        <v>0.14218039928448636</v>
      </c>
      <c r="Z182" s="5">
        <f t="shared" si="67"/>
        <v>0</v>
      </c>
      <c r="AA182" s="34">
        <f t="shared" si="68"/>
        <v>0.14218039928448636</v>
      </c>
      <c r="AB182" s="34">
        <f t="shared" si="69"/>
        <v>0.17914730309845281</v>
      </c>
      <c r="AC182" s="39">
        <f t="shared" si="70"/>
        <v>0.21611420691241925</v>
      </c>
      <c r="AD182">
        <f t="shared" si="71"/>
        <v>1.500793103558467E-3</v>
      </c>
    </row>
    <row r="183" spans="1:30" x14ac:dyDescent="0.15">
      <c r="A183" s="36"/>
      <c r="B183">
        <f t="shared" si="59"/>
        <v>1900</v>
      </c>
      <c r="C183">
        <f t="shared" si="60"/>
        <v>0</v>
      </c>
      <c r="D183" s="26"/>
      <c r="E183" s="13"/>
      <c r="F183" s="13"/>
      <c r="G183" s="13"/>
      <c r="H183" s="11"/>
      <c r="I183" s="28">
        <f t="shared" si="72"/>
        <v>0</v>
      </c>
      <c r="J183" s="3">
        <f t="shared" si="61"/>
        <v>4.8710000000000004</v>
      </c>
      <c r="K183" s="28">
        <f t="shared" si="73"/>
        <v>-0.4038963498375906</v>
      </c>
      <c r="L183" s="29">
        <f t="shared" si="74"/>
        <v>1.03505</v>
      </c>
      <c r="M183" s="28">
        <f t="shared" si="75"/>
        <v>1.2479695879564598</v>
      </c>
      <c r="N183" s="3">
        <f t="shared" si="62"/>
        <v>9.5337630859928186</v>
      </c>
      <c r="O183" s="30">
        <f t="shared" si="76"/>
        <v>15.870845295094538</v>
      </c>
      <c r="P183" s="30">
        <f t="shared" si="63"/>
        <v>1.3648926953781302</v>
      </c>
      <c r="Q183" s="30">
        <f t="shared" si="77"/>
        <v>6.1078000000000001</v>
      </c>
      <c r="R183" s="30">
        <f t="shared" si="78"/>
        <v>0</v>
      </c>
      <c r="S183" s="5">
        <f t="shared" si="64"/>
        <v>0.44345616943002947</v>
      </c>
      <c r="T183" s="30">
        <f t="shared" si="79"/>
        <v>-0.92743439112479875</v>
      </c>
      <c r="U183" s="30">
        <f t="shared" si="80"/>
        <v>1.2829991336554423</v>
      </c>
      <c r="V183" s="31">
        <f t="shared" si="81"/>
        <v>0.35556474253064352</v>
      </c>
      <c r="W183" s="5">
        <f t="shared" si="65"/>
        <v>2.5008000000000004</v>
      </c>
      <c r="X183" s="3">
        <f t="shared" si="82"/>
        <v>0</v>
      </c>
      <c r="Y183" s="5">
        <f t="shared" si="66"/>
        <v>0.14218039928448636</v>
      </c>
      <c r="Z183" s="5">
        <f t="shared" si="67"/>
        <v>0</v>
      </c>
      <c r="AA183" s="34">
        <f t="shared" si="68"/>
        <v>0.14218039928448636</v>
      </c>
      <c r="AB183" s="34">
        <f t="shared" si="69"/>
        <v>0.17914730309845281</v>
      </c>
      <c r="AC183" s="39">
        <f t="shared" si="70"/>
        <v>0.21611420691241925</v>
      </c>
      <c r="AD183">
        <f t="shared" si="71"/>
        <v>1.500793103558467E-3</v>
      </c>
    </row>
    <row r="184" spans="1:30" x14ac:dyDescent="0.15">
      <c r="A184" s="36"/>
      <c r="B184">
        <f t="shared" si="59"/>
        <v>1900</v>
      </c>
      <c r="C184">
        <f t="shared" si="60"/>
        <v>0</v>
      </c>
      <c r="D184" s="26"/>
      <c r="E184" s="13"/>
      <c r="F184" s="13"/>
      <c r="G184" s="13"/>
      <c r="H184" s="11"/>
      <c r="I184" s="28">
        <f t="shared" si="72"/>
        <v>0</v>
      </c>
      <c r="J184" s="3">
        <f t="shared" si="61"/>
        <v>4.8710000000000004</v>
      </c>
      <c r="K184" s="28">
        <f t="shared" si="73"/>
        <v>-0.4038963498375906</v>
      </c>
      <c r="L184" s="29">
        <f t="shared" si="74"/>
        <v>1.03505</v>
      </c>
      <c r="M184" s="28">
        <f t="shared" si="75"/>
        <v>1.2479695879564598</v>
      </c>
      <c r="N184" s="3">
        <f t="shared" si="62"/>
        <v>9.5337630859928186</v>
      </c>
      <c r="O184" s="30">
        <f t="shared" si="76"/>
        <v>15.870845295094538</v>
      </c>
      <c r="P184" s="30">
        <f t="shared" si="63"/>
        <v>1.3648926953781302</v>
      </c>
      <c r="Q184" s="30">
        <f t="shared" si="77"/>
        <v>6.1078000000000001</v>
      </c>
      <c r="R184" s="30">
        <f t="shared" si="78"/>
        <v>0</v>
      </c>
      <c r="S184" s="5">
        <f t="shared" si="64"/>
        <v>0.44345616943002947</v>
      </c>
      <c r="T184" s="30">
        <f t="shared" si="79"/>
        <v>-0.92743439112479875</v>
      </c>
      <c r="U184" s="30">
        <f t="shared" si="80"/>
        <v>1.2829991336554423</v>
      </c>
      <c r="V184" s="31">
        <f t="shared" si="81"/>
        <v>0.35556474253064352</v>
      </c>
      <c r="W184" s="5">
        <f t="shared" si="65"/>
        <v>2.5008000000000004</v>
      </c>
      <c r="X184" s="3">
        <f t="shared" si="82"/>
        <v>0</v>
      </c>
      <c r="Y184" s="5">
        <f t="shared" si="66"/>
        <v>0.14218039928448636</v>
      </c>
      <c r="Z184" s="5">
        <f t="shared" si="67"/>
        <v>0</v>
      </c>
      <c r="AA184" s="34">
        <f t="shared" si="68"/>
        <v>0.14218039928448636</v>
      </c>
      <c r="AB184" s="34">
        <f t="shared" si="69"/>
        <v>0.17914730309845281</v>
      </c>
      <c r="AC184" s="39">
        <f t="shared" si="70"/>
        <v>0.21611420691241925</v>
      </c>
      <c r="AD184">
        <f t="shared" si="71"/>
        <v>1.500793103558467E-3</v>
      </c>
    </row>
    <row r="185" spans="1:30" x14ac:dyDescent="0.15">
      <c r="A185" s="36"/>
      <c r="B185">
        <f t="shared" si="59"/>
        <v>1900</v>
      </c>
      <c r="C185">
        <f t="shared" si="60"/>
        <v>0</v>
      </c>
      <c r="D185" s="26"/>
      <c r="E185" s="13"/>
      <c r="F185" s="13"/>
      <c r="G185" s="13"/>
      <c r="H185" s="11"/>
      <c r="I185" s="28">
        <f t="shared" si="72"/>
        <v>0</v>
      </c>
      <c r="J185" s="3">
        <f t="shared" si="61"/>
        <v>4.8710000000000004</v>
      </c>
      <c r="K185" s="28">
        <f t="shared" si="73"/>
        <v>-0.4038963498375906</v>
      </c>
      <c r="L185" s="29">
        <f t="shared" si="74"/>
        <v>1.03505</v>
      </c>
      <c r="M185" s="28">
        <f t="shared" si="75"/>
        <v>1.2479695879564598</v>
      </c>
      <c r="N185" s="3">
        <f t="shared" si="62"/>
        <v>9.5337630859928186</v>
      </c>
      <c r="O185" s="30">
        <f t="shared" si="76"/>
        <v>15.870845295094538</v>
      </c>
      <c r="P185" s="30">
        <f t="shared" si="63"/>
        <v>1.3648926953781302</v>
      </c>
      <c r="Q185" s="30">
        <f t="shared" si="77"/>
        <v>6.1078000000000001</v>
      </c>
      <c r="R185" s="30">
        <f t="shared" si="78"/>
        <v>0</v>
      </c>
      <c r="S185" s="5">
        <f t="shared" si="64"/>
        <v>0.44345616943002947</v>
      </c>
      <c r="T185" s="30">
        <f t="shared" si="79"/>
        <v>-0.92743439112479875</v>
      </c>
      <c r="U185" s="30">
        <f t="shared" si="80"/>
        <v>1.2829991336554423</v>
      </c>
      <c r="V185" s="31">
        <f t="shared" si="81"/>
        <v>0.35556474253064352</v>
      </c>
      <c r="W185" s="5">
        <f t="shared" si="65"/>
        <v>2.5008000000000004</v>
      </c>
      <c r="X185" s="3">
        <f t="shared" si="82"/>
        <v>0</v>
      </c>
      <c r="Y185" s="5">
        <f t="shared" si="66"/>
        <v>0.14218039928448636</v>
      </c>
      <c r="Z185" s="5">
        <f t="shared" si="67"/>
        <v>0</v>
      </c>
      <c r="AA185" s="34">
        <f t="shared" si="68"/>
        <v>0.14218039928448636</v>
      </c>
      <c r="AB185" s="34">
        <f t="shared" si="69"/>
        <v>0.17914730309845281</v>
      </c>
      <c r="AC185" s="39">
        <f t="shared" si="70"/>
        <v>0.21611420691241925</v>
      </c>
      <c r="AD185">
        <f t="shared" si="71"/>
        <v>1.500793103558467E-3</v>
      </c>
    </row>
    <row r="186" spans="1:30" x14ac:dyDescent="0.15">
      <c r="A186" s="36"/>
      <c r="B186">
        <f t="shared" si="59"/>
        <v>1900</v>
      </c>
      <c r="C186">
        <f t="shared" si="60"/>
        <v>0</v>
      </c>
      <c r="D186" s="26"/>
      <c r="E186" s="13"/>
      <c r="F186" s="13"/>
      <c r="G186" s="13"/>
      <c r="H186" s="11"/>
      <c r="I186" s="28">
        <f t="shared" si="72"/>
        <v>0</v>
      </c>
      <c r="J186" s="3">
        <f t="shared" si="61"/>
        <v>4.8710000000000004</v>
      </c>
      <c r="K186" s="28">
        <f t="shared" si="73"/>
        <v>-0.4038963498375906</v>
      </c>
      <c r="L186" s="29">
        <f t="shared" si="74"/>
        <v>1.03505</v>
      </c>
      <c r="M186" s="28">
        <f t="shared" si="75"/>
        <v>1.2479695879564598</v>
      </c>
      <c r="N186" s="3">
        <f t="shared" si="62"/>
        <v>9.5337630859928186</v>
      </c>
      <c r="O186" s="30">
        <f t="shared" si="76"/>
        <v>15.870845295094538</v>
      </c>
      <c r="P186" s="30">
        <f t="shared" si="63"/>
        <v>1.3648926953781302</v>
      </c>
      <c r="Q186" s="30">
        <f t="shared" si="77"/>
        <v>6.1078000000000001</v>
      </c>
      <c r="R186" s="30">
        <f t="shared" si="78"/>
        <v>0</v>
      </c>
      <c r="S186" s="5">
        <f t="shared" si="64"/>
        <v>0.44345616943002947</v>
      </c>
      <c r="T186" s="30">
        <f t="shared" si="79"/>
        <v>-0.92743439112479875</v>
      </c>
      <c r="U186" s="30">
        <f t="shared" si="80"/>
        <v>1.2829991336554423</v>
      </c>
      <c r="V186" s="31">
        <f t="shared" si="81"/>
        <v>0.35556474253064352</v>
      </c>
      <c r="W186" s="5">
        <f t="shared" si="65"/>
        <v>2.5008000000000004</v>
      </c>
      <c r="X186" s="3">
        <f t="shared" si="82"/>
        <v>0</v>
      </c>
      <c r="Y186" s="5">
        <f t="shared" si="66"/>
        <v>0.14218039928448636</v>
      </c>
      <c r="Z186" s="5">
        <f t="shared" si="67"/>
        <v>0</v>
      </c>
      <c r="AA186" s="34">
        <f t="shared" si="68"/>
        <v>0.14218039928448636</v>
      </c>
      <c r="AB186" s="34">
        <f t="shared" si="69"/>
        <v>0.17914730309845281</v>
      </c>
      <c r="AC186" s="39">
        <f t="shared" si="70"/>
        <v>0.21611420691241925</v>
      </c>
      <c r="AD186">
        <f t="shared" si="71"/>
        <v>1.500793103558467E-3</v>
      </c>
    </row>
    <row r="187" spans="1:30" x14ac:dyDescent="0.15">
      <c r="A187" s="36"/>
      <c r="B187">
        <f t="shared" si="59"/>
        <v>1900</v>
      </c>
      <c r="C187">
        <f t="shared" si="60"/>
        <v>0</v>
      </c>
      <c r="D187" s="26"/>
      <c r="E187" s="13"/>
      <c r="F187" s="13"/>
      <c r="G187" s="13"/>
      <c r="H187" s="11"/>
      <c r="I187" s="28">
        <f t="shared" si="72"/>
        <v>0</v>
      </c>
      <c r="J187" s="3">
        <f t="shared" si="61"/>
        <v>4.8710000000000004</v>
      </c>
      <c r="K187" s="28">
        <f t="shared" si="73"/>
        <v>-0.4038963498375906</v>
      </c>
      <c r="L187" s="29">
        <f t="shared" si="74"/>
        <v>1.03505</v>
      </c>
      <c r="M187" s="28">
        <f t="shared" si="75"/>
        <v>1.2479695879564598</v>
      </c>
      <c r="N187" s="3">
        <f t="shared" si="62"/>
        <v>9.5337630859928186</v>
      </c>
      <c r="O187" s="30">
        <f t="shared" si="76"/>
        <v>15.870845295094538</v>
      </c>
      <c r="P187" s="30">
        <f t="shared" si="63"/>
        <v>1.3648926953781302</v>
      </c>
      <c r="Q187" s="30">
        <f t="shared" si="77"/>
        <v>6.1078000000000001</v>
      </c>
      <c r="R187" s="30">
        <f t="shared" si="78"/>
        <v>0</v>
      </c>
      <c r="S187" s="5">
        <f t="shared" si="64"/>
        <v>0.44345616943002947</v>
      </c>
      <c r="T187" s="30">
        <f t="shared" si="79"/>
        <v>-0.92743439112479875</v>
      </c>
      <c r="U187" s="30">
        <f t="shared" si="80"/>
        <v>1.2829991336554423</v>
      </c>
      <c r="V187" s="31">
        <f t="shared" si="81"/>
        <v>0.35556474253064352</v>
      </c>
      <c r="W187" s="5">
        <f t="shared" si="65"/>
        <v>2.5008000000000004</v>
      </c>
      <c r="X187" s="3">
        <f t="shared" si="82"/>
        <v>0</v>
      </c>
      <c r="Y187" s="5">
        <f t="shared" si="66"/>
        <v>0.14218039928448636</v>
      </c>
      <c r="Z187" s="5">
        <f t="shared" si="67"/>
        <v>0</v>
      </c>
      <c r="AA187" s="34">
        <f t="shared" si="68"/>
        <v>0.14218039928448636</v>
      </c>
      <c r="AB187" s="34">
        <f t="shared" si="69"/>
        <v>0.17914730309845281</v>
      </c>
      <c r="AC187" s="39">
        <f t="shared" si="70"/>
        <v>0.21611420691241925</v>
      </c>
      <c r="AD187">
        <f t="shared" si="71"/>
        <v>1.500793103558467E-3</v>
      </c>
    </row>
    <row r="188" spans="1:30" x14ac:dyDescent="0.15">
      <c r="A188" s="36"/>
      <c r="B188">
        <f t="shared" si="59"/>
        <v>1900</v>
      </c>
      <c r="C188">
        <f t="shared" si="60"/>
        <v>0</v>
      </c>
      <c r="D188" s="26"/>
      <c r="E188" s="13"/>
      <c r="F188" s="13"/>
      <c r="G188" s="13"/>
      <c r="H188" s="11"/>
      <c r="I188" s="28">
        <f t="shared" si="72"/>
        <v>0</v>
      </c>
      <c r="J188" s="3">
        <f t="shared" si="61"/>
        <v>4.8710000000000004</v>
      </c>
      <c r="K188" s="28">
        <f t="shared" si="73"/>
        <v>-0.4038963498375906</v>
      </c>
      <c r="L188" s="29">
        <f t="shared" si="74"/>
        <v>1.03505</v>
      </c>
      <c r="M188" s="28">
        <f t="shared" si="75"/>
        <v>1.2479695879564598</v>
      </c>
      <c r="N188" s="3">
        <f t="shared" si="62"/>
        <v>9.5337630859928186</v>
      </c>
      <c r="O188" s="30">
        <f t="shared" si="76"/>
        <v>15.870845295094538</v>
      </c>
      <c r="P188" s="30">
        <f t="shared" si="63"/>
        <v>1.3648926953781302</v>
      </c>
      <c r="Q188" s="30">
        <f t="shared" si="77"/>
        <v>6.1078000000000001</v>
      </c>
      <c r="R188" s="30">
        <f t="shared" si="78"/>
        <v>0</v>
      </c>
      <c r="S188" s="5">
        <f t="shared" si="64"/>
        <v>0.44345616943002947</v>
      </c>
      <c r="T188" s="30">
        <f t="shared" si="79"/>
        <v>-0.92743439112479875</v>
      </c>
      <c r="U188" s="30">
        <f t="shared" si="80"/>
        <v>1.2829991336554423</v>
      </c>
      <c r="V188" s="31">
        <f t="shared" si="81"/>
        <v>0.35556474253064352</v>
      </c>
      <c r="W188" s="5">
        <f t="shared" si="65"/>
        <v>2.5008000000000004</v>
      </c>
      <c r="X188" s="3">
        <f t="shared" si="82"/>
        <v>0</v>
      </c>
      <c r="Y188" s="5">
        <f t="shared" si="66"/>
        <v>0.14218039928448636</v>
      </c>
      <c r="Z188" s="5">
        <f t="shared" si="67"/>
        <v>0</v>
      </c>
      <c r="AA188" s="34">
        <f t="shared" si="68"/>
        <v>0.14218039928448636</v>
      </c>
      <c r="AB188" s="34">
        <f t="shared" si="69"/>
        <v>0.17914730309845281</v>
      </c>
      <c r="AC188" s="39">
        <f t="shared" si="70"/>
        <v>0.21611420691241925</v>
      </c>
      <c r="AD188">
        <f t="shared" si="71"/>
        <v>1.500793103558467E-3</v>
      </c>
    </row>
    <row r="189" spans="1:30" x14ac:dyDescent="0.15">
      <c r="A189" s="36"/>
      <c r="B189">
        <f t="shared" si="59"/>
        <v>1900</v>
      </c>
      <c r="C189">
        <f t="shared" si="60"/>
        <v>0</v>
      </c>
      <c r="D189" s="26"/>
      <c r="E189" s="13"/>
      <c r="F189" s="13"/>
      <c r="G189" s="13"/>
      <c r="H189" s="11"/>
      <c r="I189" s="28">
        <f t="shared" si="72"/>
        <v>0</v>
      </c>
      <c r="J189" s="3">
        <f t="shared" si="61"/>
        <v>4.8710000000000004</v>
      </c>
      <c r="K189" s="28">
        <f t="shared" si="73"/>
        <v>-0.4038963498375906</v>
      </c>
      <c r="L189" s="29">
        <f t="shared" si="74"/>
        <v>1.03505</v>
      </c>
      <c r="M189" s="28">
        <f t="shared" si="75"/>
        <v>1.2479695879564598</v>
      </c>
      <c r="N189" s="3">
        <f t="shared" si="62"/>
        <v>9.5337630859928186</v>
      </c>
      <c r="O189" s="30">
        <f t="shared" si="76"/>
        <v>15.870845295094538</v>
      </c>
      <c r="P189" s="30">
        <f t="shared" si="63"/>
        <v>1.3648926953781302</v>
      </c>
      <c r="Q189" s="30">
        <f t="shared" si="77"/>
        <v>6.1078000000000001</v>
      </c>
      <c r="R189" s="30">
        <f t="shared" si="78"/>
        <v>0</v>
      </c>
      <c r="S189" s="5">
        <f t="shared" si="64"/>
        <v>0.44345616943002947</v>
      </c>
      <c r="T189" s="30">
        <f t="shared" si="79"/>
        <v>-0.92743439112479875</v>
      </c>
      <c r="U189" s="30">
        <f t="shared" si="80"/>
        <v>1.2829991336554423</v>
      </c>
      <c r="V189" s="31">
        <f t="shared" si="81"/>
        <v>0.35556474253064352</v>
      </c>
      <c r="W189" s="5">
        <f t="shared" si="65"/>
        <v>2.5008000000000004</v>
      </c>
      <c r="X189" s="3">
        <f t="shared" si="82"/>
        <v>0</v>
      </c>
      <c r="Y189" s="5">
        <f t="shared" si="66"/>
        <v>0.14218039928448636</v>
      </c>
      <c r="Z189" s="5">
        <f t="shared" si="67"/>
        <v>0</v>
      </c>
      <c r="AA189" s="34">
        <f t="shared" si="68"/>
        <v>0.14218039928448636</v>
      </c>
      <c r="AB189" s="34">
        <f t="shared" si="69"/>
        <v>0.17914730309845281</v>
      </c>
      <c r="AC189" s="39">
        <f t="shared" si="70"/>
        <v>0.21611420691241925</v>
      </c>
      <c r="AD189">
        <f t="shared" si="71"/>
        <v>1.500793103558467E-3</v>
      </c>
    </row>
    <row r="190" spans="1:30" x14ac:dyDescent="0.15">
      <c r="A190" s="36"/>
      <c r="B190">
        <f t="shared" si="59"/>
        <v>1900</v>
      </c>
      <c r="C190">
        <f t="shared" si="60"/>
        <v>0</v>
      </c>
      <c r="D190" s="26"/>
      <c r="E190" s="13"/>
      <c r="F190" s="13"/>
      <c r="G190" s="13"/>
      <c r="H190" s="11"/>
      <c r="I190" s="28">
        <f t="shared" si="72"/>
        <v>0</v>
      </c>
      <c r="J190" s="3">
        <f t="shared" si="61"/>
        <v>4.8710000000000004</v>
      </c>
      <c r="K190" s="28">
        <f t="shared" si="73"/>
        <v>-0.4038963498375906</v>
      </c>
      <c r="L190" s="29">
        <f t="shared" si="74"/>
        <v>1.03505</v>
      </c>
      <c r="M190" s="28">
        <f t="shared" si="75"/>
        <v>1.2479695879564598</v>
      </c>
      <c r="N190" s="3">
        <f t="shared" si="62"/>
        <v>9.5337630859928186</v>
      </c>
      <c r="O190" s="30">
        <f t="shared" si="76"/>
        <v>15.870845295094538</v>
      </c>
      <c r="P190" s="30">
        <f t="shared" si="63"/>
        <v>1.3648926953781302</v>
      </c>
      <c r="Q190" s="30">
        <f t="shared" si="77"/>
        <v>6.1078000000000001</v>
      </c>
      <c r="R190" s="30">
        <f t="shared" si="78"/>
        <v>0</v>
      </c>
      <c r="S190" s="5">
        <f t="shared" si="64"/>
        <v>0.44345616943002947</v>
      </c>
      <c r="T190" s="30">
        <f t="shared" si="79"/>
        <v>-0.92743439112479875</v>
      </c>
      <c r="U190" s="30">
        <f t="shared" si="80"/>
        <v>1.2829991336554423</v>
      </c>
      <c r="V190" s="31">
        <f t="shared" si="81"/>
        <v>0.35556474253064352</v>
      </c>
      <c r="W190" s="5">
        <f t="shared" si="65"/>
        <v>2.5008000000000004</v>
      </c>
      <c r="X190" s="3">
        <f t="shared" si="82"/>
        <v>0</v>
      </c>
      <c r="Y190" s="5">
        <f t="shared" si="66"/>
        <v>0.14218039928448636</v>
      </c>
      <c r="Z190" s="5">
        <f t="shared" si="67"/>
        <v>0</v>
      </c>
      <c r="AA190" s="34">
        <f t="shared" si="68"/>
        <v>0.14218039928448636</v>
      </c>
      <c r="AB190" s="34">
        <f t="shared" si="69"/>
        <v>0.17914730309845281</v>
      </c>
      <c r="AC190" s="39">
        <f t="shared" si="70"/>
        <v>0.21611420691241925</v>
      </c>
      <c r="AD190">
        <f t="shared" si="71"/>
        <v>1.500793103558467E-3</v>
      </c>
    </row>
    <row r="191" spans="1:30" x14ac:dyDescent="0.15">
      <c r="A191" s="36"/>
      <c r="B191">
        <f t="shared" si="59"/>
        <v>1900</v>
      </c>
      <c r="C191">
        <f t="shared" si="60"/>
        <v>0</v>
      </c>
      <c r="D191" s="26"/>
      <c r="E191" s="13"/>
      <c r="F191" s="13"/>
      <c r="G191" s="13"/>
      <c r="H191" s="11"/>
      <c r="I191" s="28">
        <f t="shared" si="72"/>
        <v>0</v>
      </c>
      <c r="J191" s="3">
        <f t="shared" si="61"/>
        <v>4.8710000000000004</v>
      </c>
      <c r="K191" s="28">
        <f t="shared" si="73"/>
        <v>-0.4038963498375906</v>
      </c>
      <c r="L191" s="29">
        <f t="shared" si="74"/>
        <v>1.03505</v>
      </c>
      <c r="M191" s="28">
        <f t="shared" si="75"/>
        <v>1.2479695879564598</v>
      </c>
      <c r="N191" s="3">
        <f t="shared" si="62"/>
        <v>9.5337630859928186</v>
      </c>
      <c r="O191" s="30">
        <f t="shared" si="76"/>
        <v>15.870845295094538</v>
      </c>
      <c r="P191" s="30">
        <f t="shared" si="63"/>
        <v>1.3648926953781302</v>
      </c>
      <c r="Q191" s="30">
        <f t="shared" si="77"/>
        <v>6.1078000000000001</v>
      </c>
      <c r="R191" s="30">
        <f t="shared" si="78"/>
        <v>0</v>
      </c>
      <c r="S191" s="5">
        <f t="shared" si="64"/>
        <v>0.44345616943002947</v>
      </c>
      <c r="T191" s="30">
        <f t="shared" si="79"/>
        <v>-0.92743439112479875</v>
      </c>
      <c r="U191" s="30">
        <f t="shared" si="80"/>
        <v>1.2829991336554423</v>
      </c>
      <c r="V191" s="31">
        <f t="shared" si="81"/>
        <v>0.35556474253064352</v>
      </c>
      <c r="W191" s="5">
        <f t="shared" si="65"/>
        <v>2.5008000000000004</v>
      </c>
      <c r="X191" s="3">
        <f t="shared" si="82"/>
        <v>0</v>
      </c>
      <c r="Y191" s="5">
        <f t="shared" si="66"/>
        <v>0.14218039928448636</v>
      </c>
      <c r="Z191" s="5">
        <f t="shared" si="67"/>
        <v>0</v>
      </c>
      <c r="AA191" s="34">
        <f t="shared" si="68"/>
        <v>0.14218039928448636</v>
      </c>
      <c r="AB191" s="34">
        <f t="shared" si="69"/>
        <v>0.17914730309845281</v>
      </c>
      <c r="AC191" s="39">
        <f t="shared" si="70"/>
        <v>0.21611420691241925</v>
      </c>
      <c r="AD191">
        <f t="shared" si="71"/>
        <v>1.500793103558467E-3</v>
      </c>
    </row>
    <row r="192" spans="1:30" x14ac:dyDescent="0.15">
      <c r="A192" s="36"/>
      <c r="B192">
        <f t="shared" si="59"/>
        <v>1900</v>
      </c>
      <c r="C192">
        <f t="shared" si="60"/>
        <v>0</v>
      </c>
      <c r="D192" s="26"/>
      <c r="E192" s="13"/>
      <c r="F192" s="13"/>
      <c r="G192" s="13"/>
      <c r="H192" s="11"/>
      <c r="I192" s="28">
        <f t="shared" si="72"/>
        <v>0</v>
      </c>
      <c r="J192" s="3">
        <f t="shared" si="61"/>
        <v>4.8710000000000004</v>
      </c>
      <c r="K192" s="28">
        <f t="shared" si="73"/>
        <v>-0.4038963498375906</v>
      </c>
      <c r="L192" s="29">
        <f t="shared" si="74"/>
        <v>1.03505</v>
      </c>
      <c r="M192" s="28">
        <f t="shared" si="75"/>
        <v>1.2479695879564598</v>
      </c>
      <c r="N192" s="3">
        <f t="shared" si="62"/>
        <v>9.5337630859928186</v>
      </c>
      <c r="O192" s="30">
        <f t="shared" si="76"/>
        <v>15.870845295094538</v>
      </c>
      <c r="P192" s="30">
        <f t="shared" si="63"/>
        <v>1.3648926953781302</v>
      </c>
      <c r="Q192" s="30">
        <f t="shared" si="77"/>
        <v>6.1078000000000001</v>
      </c>
      <c r="R192" s="30">
        <f t="shared" si="78"/>
        <v>0</v>
      </c>
      <c r="S192" s="5">
        <f t="shared" si="64"/>
        <v>0.44345616943002947</v>
      </c>
      <c r="T192" s="30">
        <f t="shared" si="79"/>
        <v>-0.92743439112479875</v>
      </c>
      <c r="U192" s="30">
        <f t="shared" si="80"/>
        <v>1.2829991336554423</v>
      </c>
      <c r="V192" s="31">
        <f t="shared" si="81"/>
        <v>0.35556474253064352</v>
      </c>
      <c r="W192" s="5">
        <f t="shared" si="65"/>
        <v>2.5008000000000004</v>
      </c>
      <c r="X192" s="3">
        <f t="shared" si="82"/>
        <v>0</v>
      </c>
      <c r="Y192" s="5">
        <f t="shared" si="66"/>
        <v>0.14218039928448636</v>
      </c>
      <c r="Z192" s="5">
        <f t="shared" si="67"/>
        <v>0</v>
      </c>
      <c r="AA192" s="34">
        <f t="shared" si="68"/>
        <v>0.14218039928448636</v>
      </c>
      <c r="AB192" s="34">
        <f t="shared" si="69"/>
        <v>0.17914730309845281</v>
      </c>
      <c r="AC192" s="39">
        <f t="shared" si="70"/>
        <v>0.21611420691241925</v>
      </c>
      <c r="AD192">
        <f t="shared" si="71"/>
        <v>1.500793103558467E-3</v>
      </c>
    </row>
    <row r="193" spans="1:30" x14ac:dyDescent="0.15">
      <c r="A193" s="36"/>
      <c r="B193">
        <f t="shared" si="59"/>
        <v>1900</v>
      </c>
      <c r="C193">
        <f t="shared" si="60"/>
        <v>0</v>
      </c>
      <c r="D193" s="26"/>
      <c r="E193" s="13"/>
      <c r="F193" s="13"/>
      <c r="G193" s="13"/>
      <c r="H193" s="11"/>
      <c r="I193" s="28">
        <f t="shared" si="72"/>
        <v>0</v>
      </c>
      <c r="J193" s="3">
        <f t="shared" si="61"/>
        <v>4.8710000000000004</v>
      </c>
      <c r="K193" s="28">
        <f t="shared" si="73"/>
        <v>-0.4038963498375906</v>
      </c>
      <c r="L193" s="29">
        <f t="shared" si="74"/>
        <v>1.03505</v>
      </c>
      <c r="M193" s="28">
        <f t="shared" si="75"/>
        <v>1.2479695879564598</v>
      </c>
      <c r="N193" s="3">
        <f t="shared" si="62"/>
        <v>9.5337630859928186</v>
      </c>
      <c r="O193" s="30">
        <f t="shared" si="76"/>
        <v>15.870845295094538</v>
      </c>
      <c r="P193" s="30">
        <f t="shared" si="63"/>
        <v>1.3648926953781302</v>
      </c>
      <c r="Q193" s="30">
        <f t="shared" si="77"/>
        <v>6.1078000000000001</v>
      </c>
      <c r="R193" s="30">
        <f t="shared" si="78"/>
        <v>0</v>
      </c>
      <c r="S193" s="5">
        <f t="shared" si="64"/>
        <v>0.44345616943002947</v>
      </c>
      <c r="T193" s="30">
        <f t="shared" si="79"/>
        <v>-0.92743439112479875</v>
      </c>
      <c r="U193" s="30">
        <f t="shared" si="80"/>
        <v>1.2829991336554423</v>
      </c>
      <c r="V193" s="31">
        <f t="shared" si="81"/>
        <v>0.35556474253064352</v>
      </c>
      <c r="W193" s="5">
        <f t="shared" si="65"/>
        <v>2.5008000000000004</v>
      </c>
      <c r="X193" s="3">
        <f t="shared" si="82"/>
        <v>0</v>
      </c>
      <c r="Y193" s="5">
        <f t="shared" si="66"/>
        <v>0.14218039928448636</v>
      </c>
      <c r="Z193" s="5">
        <f t="shared" si="67"/>
        <v>0</v>
      </c>
      <c r="AA193" s="34">
        <f t="shared" si="68"/>
        <v>0.14218039928448636</v>
      </c>
      <c r="AB193" s="34">
        <f t="shared" si="69"/>
        <v>0.17914730309845281</v>
      </c>
      <c r="AC193" s="39">
        <f t="shared" si="70"/>
        <v>0.21611420691241925</v>
      </c>
      <c r="AD193">
        <f t="shared" si="71"/>
        <v>1.500793103558467E-3</v>
      </c>
    </row>
    <row r="194" spans="1:30" x14ac:dyDescent="0.15">
      <c r="A194" s="36"/>
      <c r="B194">
        <f t="shared" si="59"/>
        <v>1900</v>
      </c>
      <c r="C194">
        <f t="shared" si="60"/>
        <v>0</v>
      </c>
      <c r="D194" s="26"/>
      <c r="E194" s="13"/>
      <c r="F194" s="13"/>
      <c r="G194" s="13"/>
      <c r="H194" s="11"/>
      <c r="I194" s="28">
        <f t="shared" si="72"/>
        <v>0</v>
      </c>
      <c r="J194" s="3">
        <f t="shared" si="61"/>
        <v>4.8710000000000004</v>
      </c>
      <c r="K194" s="28">
        <f t="shared" si="73"/>
        <v>-0.4038963498375906</v>
      </c>
      <c r="L194" s="29">
        <f t="shared" si="74"/>
        <v>1.03505</v>
      </c>
      <c r="M194" s="28">
        <f t="shared" si="75"/>
        <v>1.2479695879564598</v>
      </c>
      <c r="N194" s="3">
        <f t="shared" si="62"/>
        <v>9.5337630859928186</v>
      </c>
      <c r="O194" s="30">
        <f t="shared" si="76"/>
        <v>15.870845295094538</v>
      </c>
      <c r="P194" s="30">
        <f t="shared" si="63"/>
        <v>1.3648926953781302</v>
      </c>
      <c r="Q194" s="30">
        <f t="shared" si="77"/>
        <v>6.1078000000000001</v>
      </c>
      <c r="R194" s="30">
        <f t="shared" si="78"/>
        <v>0</v>
      </c>
      <c r="S194" s="5">
        <f t="shared" si="64"/>
        <v>0.44345616943002947</v>
      </c>
      <c r="T194" s="30">
        <f t="shared" si="79"/>
        <v>-0.92743439112479875</v>
      </c>
      <c r="U194" s="30">
        <f t="shared" si="80"/>
        <v>1.2829991336554423</v>
      </c>
      <c r="V194" s="31">
        <f t="shared" si="81"/>
        <v>0.35556474253064352</v>
      </c>
      <c r="W194" s="5">
        <f t="shared" si="65"/>
        <v>2.5008000000000004</v>
      </c>
      <c r="X194" s="3">
        <f t="shared" si="82"/>
        <v>0</v>
      </c>
      <c r="Y194" s="5">
        <f t="shared" si="66"/>
        <v>0.14218039928448636</v>
      </c>
      <c r="Z194" s="5">
        <f t="shared" si="67"/>
        <v>0</v>
      </c>
      <c r="AA194" s="34">
        <f t="shared" si="68"/>
        <v>0.14218039928448636</v>
      </c>
      <c r="AB194" s="34">
        <f t="shared" si="69"/>
        <v>0.17914730309845281</v>
      </c>
      <c r="AC194" s="39">
        <f t="shared" si="70"/>
        <v>0.21611420691241925</v>
      </c>
      <c r="AD194">
        <f t="shared" si="71"/>
        <v>1.500793103558467E-3</v>
      </c>
    </row>
    <row r="195" spans="1:30" x14ac:dyDescent="0.15">
      <c r="A195" s="36"/>
      <c r="B195">
        <f t="shared" si="59"/>
        <v>1900</v>
      </c>
      <c r="C195">
        <f t="shared" si="60"/>
        <v>0</v>
      </c>
      <c r="D195" s="26"/>
      <c r="E195" s="13"/>
      <c r="F195" s="13"/>
      <c r="G195" s="13"/>
      <c r="H195" s="11"/>
      <c r="I195" s="28">
        <f t="shared" si="72"/>
        <v>0</v>
      </c>
      <c r="J195" s="3">
        <f t="shared" si="61"/>
        <v>4.8710000000000004</v>
      </c>
      <c r="K195" s="28">
        <f t="shared" si="73"/>
        <v>-0.4038963498375906</v>
      </c>
      <c r="L195" s="29">
        <f t="shared" si="74"/>
        <v>1.03505</v>
      </c>
      <c r="M195" s="28">
        <f t="shared" si="75"/>
        <v>1.2479695879564598</v>
      </c>
      <c r="N195" s="3">
        <f t="shared" si="62"/>
        <v>9.5337630859928186</v>
      </c>
      <c r="O195" s="30">
        <f t="shared" si="76"/>
        <v>15.870845295094538</v>
      </c>
      <c r="P195" s="30">
        <f t="shared" si="63"/>
        <v>1.3648926953781302</v>
      </c>
      <c r="Q195" s="30">
        <f t="shared" si="77"/>
        <v>6.1078000000000001</v>
      </c>
      <c r="R195" s="30">
        <f t="shared" si="78"/>
        <v>0</v>
      </c>
      <c r="S195" s="5">
        <f t="shared" si="64"/>
        <v>0.44345616943002947</v>
      </c>
      <c r="T195" s="30">
        <f t="shared" si="79"/>
        <v>-0.92743439112479875</v>
      </c>
      <c r="U195" s="30">
        <f t="shared" si="80"/>
        <v>1.2829991336554423</v>
      </c>
      <c r="V195" s="31">
        <f t="shared" si="81"/>
        <v>0.35556474253064352</v>
      </c>
      <c r="W195" s="5">
        <f t="shared" si="65"/>
        <v>2.5008000000000004</v>
      </c>
      <c r="X195" s="3">
        <f t="shared" si="82"/>
        <v>0</v>
      </c>
      <c r="Y195" s="5">
        <f t="shared" si="66"/>
        <v>0.14218039928448636</v>
      </c>
      <c r="Z195" s="5">
        <f t="shared" si="67"/>
        <v>0</v>
      </c>
      <c r="AA195" s="34">
        <f t="shared" si="68"/>
        <v>0.14218039928448636</v>
      </c>
      <c r="AB195" s="34">
        <f t="shared" si="69"/>
        <v>0.17914730309845281</v>
      </c>
      <c r="AC195" s="39">
        <f t="shared" si="70"/>
        <v>0.21611420691241925</v>
      </c>
      <c r="AD195">
        <f t="shared" si="71"/>
        <v>1.500793103558467E-3</v>
      </c>
    </row>
    <row r="196" spans="1:30" x14ac:dyDescent="0.15">
      <c r="A196" s="36"/>
      <c r="B196">
        <f t="shared" si="59"/>
        <v>1900</v>
      </c>
      <c r="C196">
        <f t="shared" si="60"/>
        <v>0</v>
      </c>
      <c r="D196" s="26"/>
      <c r="E196" s="13"/>
      <c r="F196" s="13"/>
      <c r="G196" s="13"/>
      <c r="H196" s="11"/>
      <c r="I196" s="28">
        <f t="shared" si="72"/>
        <v>0</v>
      </c>
      <c r="J196" s="3">
        <f t="shared" si="61"/>
        <v>4.8710000000000004</v>
      </c>
      <c r="K196" s="28">
        <f t="shared" si="73"/>
        <v>-0.4038963498375906</v>
      </c>
      <c r="L196" s="29">
        <f t="shared" si="74"/>
        <v>1.03505</v>
      </c>
      <c r="M196" s="28">
        <f t="shared" si="75"/>
        <v>1.2479695879564598</v>
      </c>
      <c r="N196" s="3">
        <f t="shared" si="62"/>
        <v>9.5337630859928186</v>
      </c>
      <c r="O196" s="30">
        <f t="shared" si="76"/>
        <v>15.870845295094538</v>
      </c>
      <c r="P196" s="30">
        <f t="shared" si="63"/>
        <v>1.3648926953781302</v>
      </c>
      <c r="Q196" s="30">
        <f t="shared" si="77"/>
        <v>6.1078000000000001</v>
      </c>
      <c r="R196" s="30">
        <f t="shared" si="78"/>
        <v>0</v>
      </c>
      <c r="S196" s="5">
        <f t="shared" si="64"/>
        <v>0.44345616943002947</v>
      </c>
      <c r="T196" s="30">
        <f t="shared" si="79"/>
        <v>-0.92743439112479875</v>
      </c>
      <c r="U196" s="30">
        <f t="shared" si="80"/>
        <v>1.2829991336554423</v>
      </c>
      <c r="V196" s="31">
        <f t="shared" si="81"/>
        <v>0.35556474253064352</v>
      </c>
      <c r="W196" s="5">
        <f t="shared" si="65"/>
        <v>2.5008000000000004</v>
      </c>
      <c r="X196" s="3">
        <f t="shared" si="82"/>
        <v>0</v>
      </c>
      <c r="Y196" s="5">
        <f t="shared" si="66"/>
        <v>0.14218039928448636</v>
      </c>
      <c r="Z196" s="5">
        <f t="shared" si="67"/>
        <v>0</v>
      </c>
      <c r="AA196" s="34">
        <f t="shared" si="68"/>
        <v>0.14218039928448636</v>
      </c>
      <c r="AB196" s="34">
        <f t="shared" si="69"/>
        <v>0.17914730309845281</v>
      </c>
      <c r="AC196" s="39">
        <f t="shared" si="70"/>
        <v>0.21611420691241925</v>
      </c>
      <c r="AD196">
        <f t="shared" si="71"/>
        <v>1.500793103558467E-3</v>
      </c>
    </row>
    <row r="197" spans="1:30" x14ac:dyDescent="0.15">
      <c r="A197" s="36"/>
      <c r="B197">
        <f t="shared" si="59"/>
        <v>1900</v>
      </c>
      <c r="C197">
        <f t="shared" si="60"/>
        <v>0</v>
      </c>
      <c r="D197" s="26"/>
      <c r="E197" s="13"/>
      <c r="F197" s="13"/>
      <c r="G197" s="13"/>
      <c r="H197" s="11"/>
      <c r="I197" s="28">
        <f t="shared" si="72"/>
        <v>0</v>
      </c>
      <c r="J197" s="3">
        <f t="shared" si="61"/>
        <v>4.8710000000000004</v>
      </c>
      <c r="K197" s="28">
        <f t="shared" si="73"/>
        <v>-0.4038963498375906</v>
      </c>
      <c r="L197" s="29">
        <f t="shared" si="74"/>
        <v>1.03505</v>
      </c>
      <c r="M197" s="28">
        <f t="shared" si="75"/>
        <v>1.2479695879564598</v>
      </c>
      <c r="N197" s="3">
        <f t="shared" si="62"/>
        <v>9.5337630859928186</v>
      </c>
      <c r="O197" s="30">
        <f t="shared" si="76"/>
        <v>15.870845295094538</v>
      </c>
      <c r="P197" s="30">
        <f t="shared" si="63"/>
        <v>1.3648926953781302</v>
      </c>
      <c r="Q197" s="30">
        <f t="shared" si="77"/>
        <v>6.1078000000000001</v>
      </c>
      <c r="R197" s="30">
        <f t="shared" si="78"/>
        <v>0</v>
      </c>
      <c r="S197" s="5">
        <f t="shared" si="64"/>
        <v>0.44345616943002947</v>
      </c>
      <c r="T197" s="30">
        <f t="shared" si="79"/>
        <v>-0.92743439112479875</v>
      </c>
      <c r="U197" s="30">
        <f t="shared" si="80"/>
        <v>1.2829991336554423</v>
      </c>
      <c r="V197" s="31">
        <f t="shared" si="81"/>
        <v>0.35556474253064352</v>
      </c>
      <c r="W197" s="5">
        <f t="shared" si="65"/>
        <v>2.5008000000000004</v>
      </c>
      <c r="X197" s="3">
        <f t="shared" si="82"/>
        <v>0</v>
      </c>
      <c r="Y197" s="5">
        <f t="shared" si="66"/>
        <v>0.14218039928448636</v>
      </c>
      <c r="Z197" s="5">
        <f t="shared" si="67"/>
        <v>0</v>
      </c>
      <c r="AA197" s="34">
        <f t="shared" si="68"/>
        <v>0.14218039928448636</v>
      </c>
      <c r="AB197" s="34">
        <f t="shared" si="69"/>
        <v>0.17914730309845281</v>
      </c>
      <c r="AC197" s="39">
        <f t="shared" si="70"/>
        <v>0.21611420691241925</v>
      </c>
      <c r="AD197">
        <f t="shared" si="71"/>
        <v>1.500793103558467E-3</v>
      </c>
    </row>
    <row r="198" spans="1:30" x14ac:dyDescent="0.15">
      <c r="A198" s="36"/>
      <c r="B198">
        <f t="shared" si="59"/>
        <v>1900</v>
      </c>
      <c r="C198">
        <f t="shared" si="60"/>
        <v>0</v>
      </c>
      <c r="D198" s="26"/>
      <c r="E198" s="13"/>
      <c r="F198" s="13"/>
      <c r="G198" s="13"/>
      <c r="H198" s="11"/>
      <c r="I198" s="28">
        <f t="shared" si="72"/>
        <v>0</v>
      </c>
      <c r="J198" s="3">
        <f t="shared" si="61"/>
        <v>4.8710000000000004</v>
      </c>
      <c r="K198" s="28">
        <f t="shared" si="73"/>
        <v>-0.4038963498375906</v>
      </c>
      <c r="L198" s="29">
        <f t="shared" si="74"/>
        <v>1.03505</v>
      </c>
      <c r="M198" s="28">
        <f t="shared" si="75"/>
        <v>1.2479695879564598</v>
      </c>
      <c r="N198" s="3">
        <f t="shared" si="62"/>
        <v>9.5337630859928186</v>
      </c>
      <c r="O198" s="30">
        <f t="shared" si="76"/>
        <v>15.870845295094538</v>
      </c>
      <c r="P198" s="30">
        <f t="shared" si="63"/>
        <v>1.3648926953781302</v>
      </c>
      <c r="Q198" s="30">
        <f t="shared" si="77"/>
        <v>6.1078000000000001</v>
      </c>
      <c r="R198" s="30">
        <f t="shared" si="78"/>
        <v>0</v>
      </c>
      <c r="S198" s="5">
        <f t="shared" si="64"/>
        <v>0.44345616943002947</v>
      </c>
      <c r="T198" s="30">
        <f t="shared" si="79"/>
        <v>-0.92743439112479875</v>
      </c>
      <c r="U198" s="30">
        <f t="shared" si="80"/>
        <v>1.2829991336554423</v>
      </c>
      <c r="V198" s="31">
        <f t="shared" si="81"/>
        <v>0.35556474253064352</v>
      </c>
      <c r="W198" s="5">
        <f t="shared" si="65"/>
        <v>2.5008000000000004</v>
      </c>
      <c r="X198" s="3">
        <f t="shared" si="82"/>
        <v>0</v>
      </c>
      <c r="Y198" s="5">
        <f t="shared" si="66"/>
        <v>0.14218039928448636</v>
      </c>
      <c r="Z198" s="5">
        <f t="shared" si="67"/>
        <v>0</v>
      </c>
      <c r="AA198" s="34">
        <f t="shared" si="68"/>
        <v>0.14218039928448636</v>
      </c>
      <c r="AB198" s="34">
        <f t="shared" si="69"/>
        <v>0.17914730309845281</v>
      </c>
      <c r="AC198" s="39">
        <f t="shared" si="70"/>
        <v>0.21611420691241925</v>
      </c>
      <c r="AD198">
        <f t="shared" si="71"/>
        <v>1.500793103558467E-3</v>
      </c>
    </row>
    <row r="199" spans="1:30" x14ac:dyDescent="0.15">
      <c r="A199" s="36"/>
      <c r="B199">
        <f t="shared" si="59"/>
        <v>1900</v>
      </c>
      <c r="C199">
        <f t="shared" si="60"/>
        <v>0</v>
      </c>
      <c r="D199" s="26"/>
      <c r="E199" s="13"/>
      <c r="F199" s="13"/>
      <c r="G199" s="13"/>
      <c r="H199" s="11"/>
      <c r="I199" s="28">
        <f t="shared" si="72"/>
        <v>0</v>
      </c>
      <c r="J199" s="3">
        <f t="shared" si="61"/>
        <v>4.8710000000000004</v>
      </c>
      <c r="K199" s="28">
        <f t="shared" si="73"/>
        <v>-0.4038963498375906</v>
      </c>
      <c r="L199" s="29">
        <f t="shared" si="74"/>
        <v>1.03505</v>
      </c>
      <c r="M199" s="28">
        <f t="shared" si="75"/>
        <v>1.2479695879564598</v>
      </c>
      <c r="N199" s="3">
        <f t="shared" si="62"/>
        <v>9.5337630859928186</v>
      </c>
      <c r="O199" s="30">
        <f t="shared" si="76"/>
        <v>15.870845295094538</v>
      </c>
      <c r="P199" s="30">
        <f t="shared" si="63"/>
        <v>1.3648926953781302</v>
      </c>
      <c r="Q199" s="30">
        <f t="shared" si="77"/>
        <v>6.1078000000000001</v>
      </c>
      <c r="R199" s="30">
        <f t="shared" si="78"/>
        <v>0</v>
      </c>
      <c r="S199" s="5">
        <f t="shared" si="64"/>
        <v>0.44345616943002947</v>
      </c>
      <c r="T199" s="30">
        <f t="shared" si="79"/>
        <v>-0.92743439112479875</v>
      </c>
      <c r="U199" s="30">
        <f t="shared" si="80"/>
        <v>1.2829991336554423</v>
      </c>
      <c r="V199" s="31">
        <f t="shared" si="81"/>
        <v>0.35556474253064352</v>
      </c>
      <c r="W199" s="5">
        <f t="shared" si="65"/>
        <v>2.5008000000000004</v>
      </c>
      <c r="X199" s="3">
        <f t="shared" si="82"/>
        <v>0</v>
      </c>
      <c r="Y199" s="5">
        <f t="shared" si="66"/>
        <v>0.14218039928448636</v>
      </c>
      <c r="Z199" s="5">
        <f t="shared" si="67"/>
        <v>0</v>
      </c>
      <c r="AA199" s="34">
        <f t="shared" si="68"/>
        <v>0.14218039928448636</v>
      </c>
      <c r="AB199" s="34">
        <f t="shared" si="69"/>
        <v>0.17914730309845281</v>
      </c>
      <c r="AC199" s="39">
        <f t="shared" si="70"/>
        <v>0.21611420691241925</v>
      </c>
      <c r="AD199">
        <f t="shared" si="71"/>
        <v>1.500793103558467E-3</v>
      </c>
    </row>
    <row r="200" spans="1:30" x14ac:dyDescent="0.15">
      <c r="A200" s="36"/>
      <c r="B200">
        <f t="shared" si="59"/>
        <v>1900</v>
      </c>
      <c r="C200">
        <f t="shared" si="60"/>
        <v>0</v>
      </c>
      <c r="D200" s="26"/>
      <c r="E200" s="13"/>
      <c r="F200" s="13"/>
      <c r="G200" s="13"/>
      <c r="H200" s="11"/>
      <c r="I200" s="28">
        <f t="shared" si="72"/>
        <v>0</v>
      </c>
      <c r="J200" s="3">
        <f t="shared" si="61"/>
        <v>4.8710000000000004</v>
      </c>
      <c r="K200" s="28">
        <f t="shared" si="73"/>
        <v>-0.4038963498375906</v>
      </c>
      <c r="L200" s="29">
        <f t="shared" si="74"/>
        <v>1.03505</v>
      </c>
      <c r="M200" s="28">
        <f t="shared" si="75"/>
        <v>1.2479695879564598</v>
      </c>
      <c r="N200" s="3">
        <f t="shared" si="62"/>
        <v>9.5337630859928186</v>
      </c>
      <c r="O200" s="30">
        <f t="shared" si="76"/>
        <v>15.870845295094538</v>
      </c>
      <c r="P200" s="30">
        <f t="shared" si="63"/>
        <v>1.3648926953781302</v>
      </c>
      <c r="Q200" s="30">
        <f t="shared" si="77"/>
        <v>6.1078000000000001</v>
      </c>
      <c r="R200" s="30">
        <f t="shared" si="78"/>
        <v>0</v>
      </c>
      <c r="S200" s="5">
        <f t="shared" si="64"/>
        <v>0.44345616943002947</v>
      </c>
      <c r="T200" s="30">
        <f t="shared" si="79"/>
        <v>-0.92743439112479875</v>
      </c>
      <c r="U200" s="30">
        <f t="shared" si="80"/>
        <v>1.2829991336554423</v>
      </c>
      <c r="V200" s="31">
        <f t="shared" si="81"/>
        <v>0.35556474253064352</v>
      </c>
      <c r="W200" s="5">
        <f t="shared" si="65"/>
        <v>2.5008000000000004</v>
      </c>
      <c r="X200" s="3">
        <f t="shared" si="82"/>
        <v>0</v>
      </c>
      <c r="Y200" s="5">
        <f t="shared" si="66"/>
        <v>0.14218039928448636</v>
      </c>
      <c r="Z200" s="5">
        <f t="shared" si="67"/>
        <v>0</v>
      </c>
      <c r="AA200" s="34">
        <f t="shared" si="68"/>
        <v>0.14218039928448636</v>
      </c>
      <c r="AB200" s="34">
        <f t="shared" si="69"/>
        <v>0.17914730309845281</v>
      </c>
      <c r="AC200" s="39">
        <f t="shared" si="70"/>
        <v>0.21611420691241925</v>
      </c>
      <c r="AD200">
        <f t="shared" si="71"/>
        <v>1.500793103558467E-3</v>
      </c>
    </row>
    <row r="201" spans="1:30" x14ac:dyDescent="0.15">
      <c r="A201" s="36"/>
      <c r="B201">
        <f t="shared" si="59"/>
        <v>1900</v>
      </c>
      <c r="C201">
        <f t="shared" si="60"/>
        <v>0</v>
      </c>
      <c r="D201" s="26"/>
      <c r="E201" s="13"/>
      <c r="F201" s="13"/>
      <c r="G201" s="13"/>
      <c r="H201" s="11"/>
      <c r="I201" s="28">
        <f t="shared" si="72"/>
        <v>0</v>
      </c>
      <c r="J201" s="3">
        <f t="shared" si="61"/>
        <v>4.8710000000000004</v>
      </c>
      <c r="K201" s="28">
        <f t="shared" si="73"/>
        <v>-0.4038963498375906</v>
      </c>
      <c r="L201" s="29">
        <f t="shared" si="74"/>
        <v>1.03505</v>
      </c>
      <c r="M201" s="28">
        <f t="shared" si="75"/>
        <v>1.2479695879564598</v>
      </c>
      <c r="N201" s="3">
        <f t="shared" si="62"/>
        <v>9.5337630859928186</v>
      </c>
      <c r="O201" s="30">
        <f t="shared" si="76"/>
        <v>15.870845295094538</v>
      </c>
      <c r="P201" s="30">
        <f t="shared" si="63"/>
        <v>1.3648926953781302</v>
      </c>
      <c r="Q201" s="30">
        <f t="shared" si="77"/>
        <v>6.1078000000000001</v>
      </c>
      <c r="R201" s="30">
        <f t="shared" si="78"/>
        <v>0</v>
      </c>
      <c r="S201" s="5">
        <f t="shared" si="64"/>
        <v>0.44345616943002947</v>
      </c>
      <c r="T201" s="30">
        <f t="shared" si="79"/>
        <v>-0.92743439112479875</v>
      </c>
      <c r="U201" s="30">
        <f t="shared" si="80"/>
        <v>1.2829991336554423</v>
      </c>
      <c r="V201" s="31">
        <f t="shared" si="81"/>
        <v>0.35556474253064352</v>
      </c>
      <c r="W201" s="5">
        <f t="shared" si="65"/>
        <v>2.5008000000000004</v>
      </c>
      <c r="X201" s="3">
        <f t="shared" si="82"/>
        <v>0</v>
      </c>
      <c r="Y201" s="5">
        <f t="shared" si="66"/>
        <v>0.14218039928448636</v>
      </c>
      <c r="Z201" s="5">
        <f t="shared" si="67"/>
        <v>0</v>
      </c>
      <c r="AA201" s="34">
        <f t="shared" si="68"/>
        <v>0.14218039928448636</v>
      </c>
      <c r="AB201" s="34">
        <f t="shared" si="69"/>
        <v>0.17914730309845281</v>
      </c>
      <c r="AC201" s="39">
        <f t="shared" si="70"/>
        <v>0.21611420691241925</v>
      </c>
      <c r="AD201">
        <f t="shared" si="71"/>
        <v>1.500793103558467E-3</v>
      </c>
    </row>
    <row r="202" spans="1:30" x14ac:dyDescent="0.15">
      <c r="A202" s="36"/>
      <c r="B202">
        <f t="shared" si="59"/>
        <v>1900</v>
      </c>
      <c r="C202">
        <f t="shared" si="60"/>
        <v>0</v>
      </c>
      <c r="D202" s="26"/>
      <c r="E202" s="13"/>
      <c r="F202" s="13"/>
      <c r="G202" s="13"/>
      <c r="H202" s="11"/>
      <c r="I202" s="28">
        <f t="shared" si="72"/>
        <v>0</v>
      </c>
      <c r="J202" s="3">
        <f t="shared" si="61"/>
        <v>4.8710000000000004</v>
      </c>
      <c r="K202" s="28">
        <f t="shared" si="73"/>
        <v>-0.4038963498375906</v>
      </c>
      <c r="L202" s="29">
        <f t="shared" si="74"/>
        <v>1.03505</v>
      </c>
      <c r="M202" s="28">
        <f t="shared" si="75"/>
        <v>1.2479695879564598</v>
      </c>
      <c r="N202" s="3">
        <f t="shared" si="62"/>
        <v>9.5337630859928186</v>
      </c>
      <c r="O202" s="30">
        <f t="shared" si="76"/>
        <v>15.870845295094538</v>
      </c>
      <c r="P202" s="30">
        <f t="shared" si="63"/>
        <v>1.3648926953781302</v>
      </c>
      <c r="Q202" s="30">
        <f t="shared" si="77"/>
        <v>6.1078000000000001</v>
      </c>
      <c r="R202" s="30">
        <f t="shared" si="78"/>
        <v>0</v>
      </c>
      <c r="S202" s="5">
        <f t="shared" si="64"/>
        <v>0.44345616943002947</v>
      </c>
      <c r="T202" s="30">
        <f t="shared" si="79"/>
        <v>-0.92743439112479875</v>
      </c>
      <c r="U202" s="30">
        <f t="shared" si="80"/>
        <v>1.2829991336554423</v>
      </c>
      <c r="V202" s="31">
        <f t="shared" si="81"/>
        <v>0.35556474253064352</v>
      </c>
      <c r="W202" s="5">
        <f t="shared" si="65"/>
        <v>2.5008000000000004</v>
      </c>
      <c r="X202" s="3">
        <f t="shared" si="82"/>
        <v>0</v>
      </c>
      <c r="Y202" s="5">
        <f t="shared" si="66"/>
        <v>0.14218039928448636</v>
      </c>
      <c r="Z202" s="5">
        <f t="shared" si="67"/>
        <v>0</v>
      </c>
      <c r="AA202" s="34">
        <f t="shared" si="68"/>
        <v>0.14218039928448636</v>
      </c>
      <c r="AB202" s="34">
        <f t="shared" si="69"/>
        <v>0.17914730309845281</v>
      </c>
      <c r="AC202" s="39">
        <f t="shared" si="70"/>
        <v>0.21611420691241925</v>
      </c>
      <c r="AD202">
        <f t="shared" si="71"/>
        <v>1.500793103558467E-3</v>
      </c>
    </row>
    <row r="203" spans="1:30" x14ac:dyDescent="0.15">
      <c r="A203" s="36"/>
      <c r="B203">
        <f t="shared" ref="B203:B266" si="83">YEAR(A203)</f>
        <v>1900</v>
      </c>
      <c r="C203">
        <f t="shared" ref="C203:C266" si="84">30.36*(MONTH(A203)-1)+DAY(A203)</f>
        <v>0</v>
      </c>
      <c r="D203" s="26"/>
      <c r="E203" s="13"/>
      <c r="F203" s="13"/>
      <c r="G203" s="13"/>
      <c r="H203" s="11"/>
      <c r="I203" s="28">
        <f t="shared" si="72"/>
        <v>0</v>
      </c>
      <c r="J203" s="3">
        <f t="shared" ref="J203:J266" si="85">4.871+I203+0.033*SIN(I203)</f>
        <v>4.8710000000000004</v>
      </c>
      <c r="K203" s="28">
        <f t="shared" si="73"/>
        <v>-0.4038963498375906</v>
      </c>
      <c r="L203" s="29">
        <f t="shared" si="74"/>
        <v>1.03505</v>
      </c>
      <c r="M203" s="28">
        <f t="shared" si="75"/>
        <v>1.2479695879564598</v>
      </c>
      <c r="N203" s="3">
        <f t="shared" ref="N203:N266" si="86">M203*2/0.2618</f>
        <v>9.5337630859928186</v>
      </c>
      <c r="O203" s="30">
        <f t="shared" si="76"/>
        <v>15.870845295094538</v>
      </c>
      <c r="P203" s="30">
        <f t="shared" ref="P203:P266" si="87">IF(H203=0,0.086*O203,(0.113+0.607*(H203/N203))*O203)</f>
        <v>1.3648926953781302</v>
      </c>
      <c r="Q203" s="30">
        <f t="shared" si="77"/>
        <v>6.1078000000000001</v>
      </c>
      <c r="R203" s="30">
        <f t="shared" si="78"/>
        <v>0</v>
      </c>
      <c r="S203" s="5">
        <f t="shared" ref="S203:S266" si="88">(6.1078*(2500-2.4*D203))/(0.4615*(273.15+D203)^2)*10^(7.5*D203/(237.3+D203))</f>
        <v>0.44345616943002947</v>
      </c>
      <c r="T203" s="30">
        <f t="shared" si="79"/>
        <v>-0.92743439112479875</v>
      </c>
      <c r="U203" s="30">
        <f t="shared" si="80"/>
        <v>1.2829991336554423</v>
      </c>
      <c r="V203" s="31">
        <f t="shared" si="81"/>
        <v>0.35556474253064352</v>
      </c>
      <c r="W203" s="5">
        <f t="shared" ref="W203:W266" si="89">(2500.8-2.3668*(D203))/1000</f>
        <v>2.5008000000000004</v>
      </c>
      <c r="X203" s="3">
        <f t="shared" si="82"/>
        <v>0</v>
      </c>
      <c r="Y203" s="5">
        <f t="shared" ref="Y203:Y266" si="90">S203/(S203+X203)*V203/W203</f>
        <v>0.14218039928448636</v>
      </c>
      <c r="Z203" s="5">
        <f t="shared" ref="Z203:Z266" si="91">X203/(S203+X203)*0.26*(1+0.537*F203)*(Q203-R203)</f>
        <v>0</v>
      </c>
      <c r="AA203" s="34">
        <f t="shared" ref="AA203:AA266" si="92">Y203+Z203</f>
        <v>0.14218039928448636</v>
      </c>
      <c r="AB203" s="34">
        <f t="shared" ref="AB203:AB266" si="93">Y203*1.26</f>
        <v>0.17914730309845281</v>
      </c>
      <c r="AC203" s="39">
        <f t="shared" ref="AC203:AC266" si="94">2*AB203-AA203</f>
        <v>0.21611420691241925</v>
      </c>
      <c r="AD203">
        <f t="shared" ref="AD203:AD266" si="95">AC203/24/60*10</f>
        <v>1.500793103558467E-3</v>
      </c>
    </row>
    <row r="204" spans="1:30" x14ac:dyDescent="0.15">
      <c r="A204" s="36"/>
      <c r="B204">
        <f t="shared" si="83"/>
        <v>1900</v>
      </c>
      <c r="C204">
        <f t="shared" si="84"/>
        <v>0</v>
      </c>
      <c r="D204" s="26"/>
      <c r="E204" s="13"/>
      <c r="F204" s="13"/>
      <c r="G204" s="13"/>
      <c r="H204" s="11"/>
      <c r="I204" s="28">
        <f t="shared" si="72"/>
        <v>0</v>
      </c>
      <c r="J204" s="3">
        <f t="shared" si="85"/>
        <v>4.8710000000000004</v>
      </c>
      <c r="K204" s="28">
        <f t="shared" si="73"/>
        <v>-0.4038963498375906</v>
      </c>
      <c r="L204" s="29">
        <f t="shared" si="74"/>
        <v>1.03505</v>
      </c>
      <c r="M204" s="28">
        <f t="shared" si="75"/>
        <v>1.2479695879564598</v>
      </c>
      <c r="N204" s="3">
        <f t="shared" si="86"/>
        <v>9.5337630859928186</v>
      </c>
      <c r="O204" s="30">
        <f t="shared" si="76"/>
        <v>15.870845295094538</v>
      </c>
      <c r="P204" s="30">
        <f t="shared" si="87"/>
        <v>1.3648926953781302</v>
      </c>
      <c r="Q204" s="30">
        <f t="shared" si="77"/>
        <v>6.1078000000000001</v>
      </c>
      <c r="R204" s="30">
        <f t="shared" si="78"/>
        <v>0</v>
      </c>
      <c r="S204" s="5">
        <f t="shared" si="88"/>
        <v>0.44345616943002947</v>
      </c>
      <c r="T204" s="30">
        <f t="shared" si="79"/>
        <v>-0.92743439112479875</v>
      </c>
      <c r="U204" s="30">
        <f t="shared" si="80"/>
        <v>1.2829991336554423</v>
      </c>
      <c r="V204" s="31">
        <f t="shared" si="81"/>
        <v>0.35556474253064352</v>
      </c>
      <c r="W204" s="5">
        <f t="shared" si="89"/>
        <v>2.5008000000000004</v>
      </c>
      <c r="X204" s="3">
        <f t="shared" si="82"/>
        <v>0</v>
      </c>
      <c r="Y204" s="5">
        <f t="shared" si="90"/>
        <v>0.14218039928448636</v>
      </c>
      <c r="Z204" s="5">
        <f t="shared" si="91"/>
        <v>0</v>
      </c>
      <c r="AA204" s="34">
        <f t="shared" si="92"/>
        <v>0.14218039928448636</v>
      </c>
      <c r="AB204" s="34">
        <f t="shared" si="93"/>
        <v>0.17914730309845281</v>
      </c>
      <c r="AC204" s="39">
        <f t="shared" si="94"/>
        <v>0.21611420691241925</v>
      </c>
      <c r="AD204">
        <f t="shared" si="95"/>
        <v>1.500793103558467E-3</v>
      </c>
    </row>
    <row r="205" spans="1:30" x14ac:dyDescent="0.15">
      <c r="A205" s="36"/>
      <c r="B205">
        <f t="shared" si="83"/>
        <v>1900</v>
      </c>
      <c r="C205">
        <f t="shared" si="84"/>
        <v>0</v>
      </c>
      <c r="D205" s="26"/>
      <c r="E205" s="13"/>
      <c r="F205" s="13"/>
      <c r="G205" s="13"/>
      <c r="H205" s="11"/>
      <c r="I205" s="28">
        <f t="shared" si="72"/>
        <v>0</v>
      </c>
      <c r="J205" s="3">
        <f t="shared" si="85"/>
        <v>4.8710000000000004</v>
      </c>
      <c r="K205" s="28">
        <f t="shared" si="73"/>
        <v>-0.4038963498375906</v>
      </c>
      <c r="L205" s="29">
        <f t="shared" si="74"/>
        <v>1.03505</v>
      </c>
      <c r="M205" s="28">
        <f t="shared" si="75"/>
        <v>1.2479695879564598</v>
      </c>
      <c r="N205" s="3">
        <f t="shared" si="86"/>
        <v>9.5337630859928186</v>
      </c>
      <c r="O205" s="30">
        <f t="shared" si="76"/>
        <v>15.870845295094538</v>
      </c>
      <c r="P205" s="30">
        <f t="shared" si="87"/>
        <v>1.3648926953781302</v>
      </c>
      <c r="Q205" s="30">
        <f t="shared" si="77"/>
        <v>6.1078000000000001</v>
      </c>
      <c r="R205" s="30">
        <f t="shared" si="78"/>
        <v>0</v>
      </c>
      <c r="S205" s="5">
        <f t="shared" si="88"/>
        <v>0.44345616943002947</v>
      </c>
      <c r="T205" s="30">
        <f t="shared" si="79"/>
        <v>-0.92743439112479875</v>
      </c>
      <c r="U205" s="30">
        <f t="shared" si="80"/>
        <v>1.2829991336554423</v>
      </c>
      <c r="V205" s="31">
        <f t="shared" si="81"/>
        <v>0.35556474253064352</v>
      </c>
      <c r="W205" s="5">
        <f t="shared" si="89"/>
        <v>2.5008000000000004</v>
      </c>
      <c r="X205" s="3">
        <f t="shared" si="82"/>
        <v>0</v>
      </c>
      <c r="Y205" s="5">
        <f t="shared" si="90"/>
        <v>0.14218039928448636</v>
      </c>
      <c r="Z205" s="5">
        <f t="shared" si="91"/>
        <v>0</v>
      </c>
      <c r="AA205" s="34">
        <f t="shared" si="92"/>
        <v>0.14218039928448636</v>
      </c>
      <c r="AB205" s="34">
        <f t="shared" si="93"/>
        <v>0.17914730309845281</v>
      </c>
      <c r="AC205" s="39">
        <f t="shared" si="94"/>
        <v>0.21611420691241925</v>
      </c>
      <c r="AD205">
        <f t="shared" si="95"/>
        <v>1.500793103558467E-3</v>
      </c>
    </row>
    <row r="206" spans="1:30" x14ac:dyDescent="0.15">
      <c r="A206" s="36"/>
      <c r="B206">
        <f t="shared" si="83"/>
        <v>1900</v>
      </c>
      <c r="C206">
        <f t="shared" si="84"/>
        <v>0</v>
      </c>
      <c r="D206" s="26"/>
      <c r="E206" s="13"/>
      <c r="F206" s="13"/>
      <c r="G206" s="13"/>
      <c r="H206" s="11"/>
      <c r="I206" s="28">
        <f t="shared" si="72"/>
        <v>0</v>
      </c>
      <c r="J206" s="3">
        <f t="shared" si="85"/>
        <v>4.8710000000000004</v>
      </c>
      <c r="K206" s="28">
        <f t="shared" si="73"/>
        <v>-0.4038963498375906</v>
      </c>
      <c r="L206" s="29">
        <f t="shared" si="74"/>
        <v>1.03505</v>
      </c>
      <c r="M206" s="28">
        <f t="shared" si="75"/>
        <v>1.2479695879564598</v>
      </c>
      <c r="N206" s="3">
        <f t="shared" si="86"/>
        <v>9.5337630859928186</v>
      </c>
      <c r="O206" s="30">
        <f t="shared" si="76"/>
        <v>15.870845295094538</v>
      </c>
      <c r="P206" s="30">
        <f t="shared" si="87"/>
        <v>1.3648926953781302</v>
      </c>
      <c r="Q206" s="30">
        <f t="shared" si="77"/>
        <v>6.1078000000000001</v>
      </c>
      <c r="R206" s="30">
        <f t="shared" si="78"/>
        <v>0</v>
      </c>
      <c r="S206" s="5">
        <f t="shared" si="88"/>
        <v>0.44345616943002947</v>
      </c>
      <c r="T206" s="30">
        <f t="shared" si="79"/>
        <v>-0.92743439112479875</v>
      </c>
      <c r="U206" s="30">
        <f t="shared" si="80"/>
        <v>1.2829991336554423</v>
      </c>
      <c r="V206" s="31">
        <f t="shared" si="81"/>
        <v>0.35556474253064352</v>
      </c>
      <c r="W206" s="5">
        <f t="shared" si="89"/>
        <v>2.5008000000000004</v>
      </c>
      <c r="X206" s="3">
        <f t="shared" si="82"/>
        <v>0</v>
      </c>
      <c r="Y206" s="5">
        <f t="shared" si="90"/>
        <v>0.14218039928448636</v>
      </c>
      <c r="Z206" s="5">
        <f t="shared" si="91"/>
        <v>0</v>
      </c>
      <c r="AA206" s="34">
        <f t="shared" si="92"/>
        <v>0.14218039928448636</v>
      </c>
      <c r="AB206" s="34">
        <f t="shared" si="93"/>
        <v>0.17914730309845281</v>
      </c>
      <c r="AC206" s="39">
        <f t="shared" si="94"/>
        <v>0.21611420691241925</v>
      </c>
      <c r="AD206">
        <f t="shared" si="95"/>
        <v>1.500793103558467E-3</v>
      </c>
    </row>
    <row r="207" spans="1:30" x14ac:dyDescent="0.15">
      <c r="A207" s="36"/>
      <c r="B207">
        <f t="shared" si="83"/>
        <v>1900</v>
      </c>
      <c r="C207">
        <f t="shared" si="84"/>
        <v>0</v>
      </c>
      <c r="D207" s="26"/>
      <c r="E207" s="13"/>
      <c r="F207" s="13"/>
      <c r="G207" s="13"/>
      <c r="H207" s="11"/>
      <c r="I207" s="28">
        <f t="shared" si="72"/>
        <v>0</v>
      </c>
      <c r="J207" s="3">
        <f t="shared" si="85"/>
        <v>4.8710000000000004</v>
      </c>
      <c r="K207" s="28">
        <f t="shared" si="73"/>
        <v>-0.4038963498375906</v>
      </c>
      <c r="L207" s="29">
        <f t="shared" si="74"/>
        <v>1.03505</v>
      </c>
      <c r="M207" s="28">
        <f t="shared" si="75"/>
        <v>1.2479695879564598</v>
      </c>
      <c r="N207" s="3">
        <f t="shared" si="86"/>
        <v>9.5337630859928186</v>
      </c>
      <c r="O207" s="30">
        <f t="shared" si="76"/>
        <v>15.870845295094538</v>
      </c>
      <c r="P207" s="30">
        <f t="shared" si="87"/>
        <v>1.3648926953781302</v>
      </c>
      <c r="Q207" s="30">
        <f t="shared" si="77"/>
        <v>6.1078000000000001</v>
      </c>
      <c r="R207" s="30">
        <f t="shared" si="78"/>
        <v>0</v>
      </c>
      <c r="S207" s="5">
        <f t="shared" si="88"/>
        <v>0.44345616943002947</v>
      </c>
      <c r="T207" s="30">
        <f t="shared" si="79"/>
        <v>-0.92743439112479875</v>
      </c>
      <c r="U207" s="30">
        <f t="shared" si="80"/>
        <v>1.2829991336554423</v>
      </c>
      <c r="V207" s="31">
        <f t="shared" si="81"/>
        <v>0.35556474253064352</v>
      </c>
      <c r="W207" s="5">
        <f t="shared" si="89"/>
        <v>2.5008000000000004</v>
      </c>
      <c r="X207" s="3">
        <f t="shared" si="82"/>
        <v>0</v>
      </c>
      <c r="Y207" s="5">
        <f t="shared" si="90"/>
        <v>0.14218039928448636</v>
      </c>
      <c r="Z207" s="5">
        <f t="shared" si="91"/>
        <v>0</v>
      </c>
      <c r="AA207" s="34">
        <f t="shared" si="92"/>
        <v>0.14218039928448636</v>
      </c>
      <c r="AB207" s="34">
        <f t="shared" si="93"/>
        <v>0.17914730309845281</v>
      </c>
      <c r="AC207" s="39">
        <f t="shared" si="94"/>
        <v>0.21611420691241925</v>
      </c>
      <c r="AD207">
        <f t="shared" si="95"/>
        <v>1.500793103558467E-3</v>
      </c>
    </row>
    <row r="208" spans="1:30" x14ac:dyDescent="0.15">
      <c r="A208" s="36"/>
      <c r="B208">
        <f t="shared" si="83"/>
        <v>1900</v>
      </c>
      <c r="C208">
        <f t="shared" si="84"/>
        <v>0</v>
      </c>
      <c r="D208" s="26"/>
      <c r="E208" s="13"/>
      <c r="F208" s="13"/>
      <c r="G208" s="13"/>
      <c r="H208" s="11"/>
      <c r="I208" s="28">
        <f t="shared" si="72"/>
        <v>0</v>
      </c>
      <c r="J208" s="3">
        <f t="shared" si="85"/>
        <v>4.8710000000000004</v>
      </c>
      <c r="K208" s="28">
        <f t="shared" si="73"/>
        <v>-0.4038963498375906</v>
      </c>
      <c r="L208" s="29">
        <f t="shared" si="74"/>
        <v>1.03505</v>
      </c>
      <c r="M208" s="28">
        <f t="shared" si="75"/>
        <v>1.2479695879564598</v>
      </c>
      <c r="N208" s="3">
        <f t="shared" si="86"/>
        <v>9.5337630859928186</v>
      </c>
      <c r="O208" s="30">
        <f t="shared" si="76"/>
        <v>15.870845295094538</v>
      </c>
      <c r="P208" s="30">
        <f t="shared" si="87"/>
        <v>1.3648926953781302</v>
      </c>
      <c r="Q208" s="30">
        <f t="shared" si="77"/>
        <v>6.1078000000000001</v>
      </c>
      <c r="R208" s="30">
        <f t="shared" si="78"/>
        <v>0</v>
      </c>
      <c r="S208" s="5">
        <f t="shared" si="88"/>
        <v>0.44345616943002947</v>
      </c>
      <c r="T208" s="30">
        <f t="shared" si="79"/>
        <v>-0.92743439112479875</v>
      </c>
      <c r="U208" s="30">
        <f t="shared" si="80"/>
        <v>1.2829991336554423</v>
      </c>
      <c r="V208" s="31">
        <f t="shared" si="81"/>
        <v>0.35556474253064352</v>
      </c>
      <c r="W208" s="5">
        <f t="shared" si="89"/>
        <v>2.5008000000000004</v>
      </c>
      <c r="X208" s="3">
        <f t="shared" si="82"/>
        <v>0</v>
      </c>
      <c r="Y208" s="5">
        <f t="shared" si="90"/>
        <v>0.14218039928448636</v>
      </c>
      <c r="Z208" s="5">
        <f t="shared" si="91"/>
        <v>0</v>
      </c>
      <c r="AA208" s="34">
        <f t="shared" si="92"/>
        <v>0.14218039928448636</v>
      </c>
      <c r="AB208" s="34">
        <f t="shared" si="93"/>
        <v>0.17914730309845281</v>
      </c>
      <c r="AC208" s="39">
        <f t="shared" si="94"/>
        <v>0.21611420691241925</v>
      </c>
      <c r="AD208">
        <f t="shared" si="95"/>
        <v>1.500793103558467E-3</v>
      </c>
    </row>
    <row r="209" spans="1:30" x14ac:dyDescent="0.15">
      <c r="A209" s="36"/>
      <c r="B209">
        <f t="shared" si="83"/>
        <v>1900</v>
      </c>
      <c r="C209">
        <f t="shared" si="84"/>
        <v>0</v>
      </c>
      <c r="D209" s="26"/>
      <c r="E209" s="13"/>
      <c r="F209" s="13"/>
      <c r="G209" s="13"/>
      <c r="H209" s="11"/>
      <c r="I209" s="28">
        <f t="shared" si="72"/>
        <v>0</v>
      </c>
      <c r="J209" s="3">
        <f t="shared" si="85"/>
        <v>4.8710000000000004</v>
      </c>
      <c r="K209" s="28">
        <f t="shared" si="73"/>
        <v>-0.4038963498375906</v>
      </c>
      <c r="L209" s="29">
        <f t="shared" si="74"/>
        <v>1.03505</v>
      </c>
      <c r="M209" s="28">
        <f t="shared" si="75"/>
        <v>1.2479695879564598</v>
      </c>
      <c r="N209" s="3">
        <f t="shared" si="86"/>
        <v>9.5337630859928186</v>
      </c>
      <c r="O209" s="30">
        <f t="shared" si="76"/>
        <v>15.870845295094538</v>
      </c>
      <c r="P209" s="30">
        <f t="shared" si="87"/>
        <v>1.3648926953781302</v>
      </c>
      <c r="Q209" s="30">
        <f t="shared" si="77"/>
        <v>6.1078000000000001</v>
      </c>
      <c r="R209" s="30">
        <f t="shared" si="78"/>
        <v>0</v>
      </c>
      <c r="S209" s="5">
        <f t="shared" si="88"/>
        <v>0.44345616943002947</v>
      </c>
      <c r="T209" s="30">
        <f t="shared" si="79"/>
        <v>-0.92743439112479875</v>
      </c>
      <c r="U209" s="30">
        <f t="shared" si="80"/>
        <v>1.2829991336554423</v>
      </c>
      <c r="V209" s="31">
        <f t="shared" si="81"/>
        <v>0.35556474253064352</v>
      </c>
      <c r="W209" s="5">
        <f t="shared" si="89"/>
        <v>2.5008000000000004</v>
      </c>
      <c r="X209" s="3">
        <f t="shared" si="82"/>
        <v>0</v>
      </c>
      <c r="Y209" s="5">
        <f t="shared" si="90"/>
        <v>0.14218039928448636</v>
      </c>
      <c r="Z209" s="5">
        <f t="shared" si="91"/>
        <v>0</v>
      </c>
      <c r="AA209" s="34">
        <f t="shared" si="92"/>
        <v>0.14218039928448636</v>
      </c>
      <c r="AB209" s="34">
        <f t="shared" si="93"/>
        <v>0.17914730309845281</v>
      </c>
      <c r="AC209" s="39">
        <f t="shared" si="94"/>
        <v>0.21611420691241925</v>
      </c>
      <c r="AD209">
        <f t="shared" si="95"/>
        <v>1.500793103558467E-3</v>
      </c>
    </row>
    <row r="210" spans="1:30" x14ac:dyDescent="0.15">
      <c r="A210" s="36"/>
      <c r="B210">
        <f t="shared" si="83"/>
        <v>1900</v>
      </c>
      <c r="C210">
        <f t="shared" si="84"/>
        <v>0</v>
      </c>
      <c r="D210" s="26"/>
      <c r="E210" s="13"/>
      <c r="F210" s="13"/>
      <c r="G210" s="13"/>
      <c r="H210" s="11"/>
      <c r="I210" s="28">
        <f t="shared" si="72"/>
        <v>0</v>
      </c>
      <c r="J210" s="3">
        <f t="shared" si="85"/>
        <v>4.8710000000000004</v>
      </c>
      <c r="K210" s="28">
        <f t="shared" si="73"/>
        <v>-0.4038963498375906</v>
      </c>
      <c r="L210" s="29">
        <f t="shared" si="74"/>
        <v>1.03505</v>
      </c>
      <c r="M210" s="28">
        <f t="shared" si="75"/>
        <v>1.2479695879564598</v>
      </c>
      <c r="N210" s="3">
        <f t="shared" si="86"/>
        <v>9.5337630859928186</v>
      </c>
      <c r="O210" s="30">
        <f t="shared" si="76"/>
        <v>15.870845295094538</v>
      </c>
      <c r="P210" s="30">
        <f t="shared" si="87"/>
        <v>1.3648926953781302</v>
      </c>
      <c r="Q210" s="30">
        <f t="shared" si="77"/>
        <v>6.1078000000000001</v>
      </c>
      <c r="R210" s="30">
        <f t="shared" si="78"/>
        <v>0</v>
      </c>
      <c r="S210" s="5">
        <f t="shared" si="88"/>
        <v>0.44345616943002947</v>
      </c>
      <c r="T210" s="30">
        <f t="shared" si="79"/>
        <v>-0.92743439112479875</v>
      </c>
      <c r="U210" s="30">
        <f t="shared" si="80"/>
        <v>1.2829991336554423</v>
      </c>
      <c r="V210" s="31">
        <f t="shared" si="81"/>
        <v>0.35556474253064352</v>
      </c>
      <c r="W210" s="5">
        <f t="shared" si="89"/>
        <v>2.5008000000000004</v>
      </c>
      <c r="X210" s="3">
        <f t="shared" si="82"/>
        <v>0</v>
      </c>
      <c r="Y210" s="5">
        <f t="shared" si="90"/>
        <v>0.14218039928448636</v>
      </c>
      <c r="Z210" s="5">
        <f t="shared" si="91"/>
        <v>0</v>
      </c>
      <c r="AA210" s="34">
        <f t="shared" si="92"/>
        <v>0.14218039928448636</v>
      </c>
      <c r="AB210" s="34">
        <f t="shared" si="93"/>
        <v>0.17914730309845281</v>
      </c>
      <c r="AC210" s="39">
        <f t="shared" si="94"/>
        <v>0.21611420691241925</v>
      </c>
      <c r="AD210">
        <f t="shared" si="95"/>
        <v>1.500793103558467E-3</v>
      </c>
    </row>
    <row r="211" spans="1:30" x14ac:dyDescent="0.15">
      <c r="A211" s="36"/>
      <c r="B211">
        <f t="shared" si="83"/>
        <v>1900</v>
      </c>
      <c r="C211">
        <f t="shared" si="84"/>
        <v>0</v>
      </c>
      <c r="D211" s="26"/>
      <c r="E211" s="13"/>
      <c r="F211" s="13"/>
      <c r="G211" s="13"/>
      <c r="H211" s="11"/>
      <c r="I211" s="28">
        <f t="shared" si="72"/>
        <v>0</v>
      </c>
      <c r="J211" s="3">
        <f t="shared" si="85"/>
        <v>4.8710000000000004</v>
      </c>
      <c r="K211" s="28">
        <f t="shared" si="73"/>
        <v>-0.4038963498375906</v>
      </c>
      <c r="L211" s="29">
        <f t="shared" si="74"/>
        <v>1.03505</v>
      </c>
      <c r="M211" s="28">
        <f t="shared" si="75"/>
        <v>1.2479695879564598</v>
      </c>
      <c r="N211" s="3">
        <f t="shared" si="86"/>
        <v>9.5337630859928186</v>
      </c>
      <c r="O211" s="30">
        <f t="shared" si="76"/>
        <v>15.870845295094538</v>
      </c>
      <c r="P211" s="30">
        <f t="shared" si="87"/>
        <v>1.3648926953781302</v>
      </c>
      <c r="Q211" s="30">
        <f t="shared" si="77"/>
        <v>6.1078000000000001</v>
      </c>
      <c r="R211" s="30">
        <f t="shared" si="78"/>
        <v>0</v>
      </c>
      <c r="S211" s="5">
        <f t="shared" si="88"/>
        <v>0.44345616943002947</v>
      </c>
      <c r="T211" s="30">
        <f t="shared" si="79"/>
        <v>-0.92743439112479875</v>
      </c>
      <c r="U211" s="30">
        <f t="shared" si="80"/>
        <v>1.2829991336554423</v>
      </c>
      <c r="V211" s="31">
        <f t="shared" si="81"/>
        <v>0.35556474253064352</v>
      </c>
      <c r="W211" s="5">
        <f t="shared" si="89"/>
        <v>2.5008000000000004</v>
      </c>
      <c r="X211" s="3">
        <f t="shared" si="82"/>
        <v>0</v>
      </c>
      <c r="Y211" s="5">
        <f t="shared" si="90"/>
        <v>0.14218039928448636</v>
      </c>
      <c r="Z211" s="5">
        <f t="shared" si="91"/>
        <v>0</v>
      </c>
      <c r="AA211" s="34">
        <f t="shared" si="92"/>
        <v>0.14218039928448636</v>
      </c>
      <c r="AB211" s="34">
        <f t="shared" si="93"/>
        <v>0.17914730309845281</v>
      </c>
      <c r="AC211" s="39">
        <f t="shared" si="94"/>
        <v>0.21611420691241925</v>
      </c>
      <c r="AD211">
        <f t="shared" si="95"/>
        <v>1.500793103558467E-3</v>
      </c>
    </row>
    <row r="212" spans="1:30" x14ac:dyDescent="0.15">
      <c r="A212" s="36"/>
      <c r="B212">
        <f t="shared" si="83"/>
        <v>1900</v>
      </c>
      <c r="C212">
        <f t="shared" si="84"/>
        <v>0</v>
      </c>
      <c r="D212" s="26"/>
      <c r="E212" s="13"/>
      <c r="F212" s="13"/>
      <c r="G212" s="13"/>
      <c r="H212" s="11"/>
      <c r="I212" s="28">
        <f t="shared" si="72"/>
        <v>0</v>
      </c>
      <c r="J212" s="3">
        <f t="shared" si="85"/>
        <v>4.8710000000000004</v>
      </c>
      <c r="K212" s="28">
        <f t="shared" si="73"/>
        <v>-0.4038963498375906</v>
      </c>
      <c r="L212" s="29">
        <f t="shared" si="74"/>
        <v>1.03505</v>
      </c>
      <c r="M212" s="28">
        <f t="shared" si="75"/>
        <v>1.2479695879564598</v>
      </c>
      <c r="N212" s="3">
        <f t="shared" si="86"/>
        <v>9.5337630859928186</v>
      </c>
      <c r="O212" s="30">
        <f t="shared" si="76"/>
        <v>15.870845295094538</v>
      </c>
      <c r="P212" s="30">
        <f t="shared" si="87"/>
        <v>1.3648926953781302</v>
      </c>
      <c r="Q212" s="30">
        <f t="shared" si="77"/>
        <v>6.1078000000000001</v>
      </c>
      <c r="R212" s="30">
        <f t="shared" si="78"/>
        <v>0</v>
      </c>
      <c r="S212" s="5">
        <f t="shared" si="88"/>
        <v>0.44345616943002947</v>
      </c>
      <c r="T212" s="30">
        <f t="shared" si="79"/>
        <v>-0.92743439112479875</v>
      </c>
      <c r="U212" s="30">
        <f t="shared" si="80"/>
        <v>1.2829991336554423</v>
      </c>
      <c r="V212" s="31">
        <f t="shared" si="81"/>
        <v>0.35556474253064352</v>
      </c>
      <c r="W212" s="5">
        <f t="shared" si="89"/>
        <v>2.5008000000000004</v>
      </c>
      <c r="X212" s="3">
        <f t="shared" si="82"/>
        <v>0</v>
      </c>
      <c r="Y212" s="5">
        <f t="shared" si="90"/>
        <v>0.14218039928448636</v>
      </c>
      <c r="Z212" s="5">
        <f t="shared" si="91"/>
        <v>0</v>
      </c>
      <c r="AA212" s="34">
        <f t="shared" si="92"/>
        <v>0.14218039928448636</v>
      </c>
      <c r="AB212" s="34">
        <f t="shared" si="93"/>
        <v>0.17914730309845281</v>
      </c>
      <c r="AC212" s="39">
        <f t="shared" si="94"/>
        <v>0.21611420691241925</v>
      </c>
      <c r="AD212">
        <f t="shared" si="95"/>
        <v>1.500793103558467E-3</v>
      </c>
    </row>
    <row r="213" spans="1:30" x14ac:dyDescent="0.15">
      <c r="A213" s="36"/>
      <c r="B213">
        <f t="shared" si="83"/>
        <v>1900</v>
      </c>
      <c r="C213">
        <f t="shared" si="84"/>
        <v>0</v>
      </c>
      <c r="D213" s="26"/>
      <c r="E213" s="13"/>
      <c r="F213" s="13"/>
      <c r="G213" s="13"/>
      <c r="H213" s="11"/>
      <c r="I213" s="28">
        <f t="shared" si="72"/>
        <v>0</v>
      </c>
      <c r="J213" s="3">
        <f t="shared" si="85"/>
        <v>4.8710000000000004</v>
      </c>
      <c r="K213" s="28">
        <f t="shared" si="73"/>
        <v>-0.4038963498375906</v>
      </c>
      <c r="L213" s="29">
        <f t="shared" si="74"/>
        <v>1.03505</v>
      </c>
      <c r="M213" s="28">
        <f t="shared" si="75"/>
        <v>1.2479695879564598</v>
      </c>
      <c r="N213" s="3">
        <f t="shared" si="86"/>
        <v>9.5337630859928186</v>
      </c>
      <c r="O213" s="30">
        <f t="shared" si="76"/>
        <v>15.870845295094538</v>
      </c>
      <c r="P213" s="30">
        <f t="shared" si="87"/>
        <v>1.3648926953781302</v>
      </c>
      <c r="Q213" s="30">
        <f t="shared" si="77"/>
        <v>6.1078000000000001</v>
      </c>
      <c r="R213" s="30">
        <f t="shared" si="78"/>
        <v>0</v>
      </c>
      <c r="S213" s="5">
        <f t="shared" si="88"/>
        <v>0.44345616943002947</v>
      </c>
      <c r="T213" s="30">
        <f t="shared" si="79"/>
        <v>-0.92743439112479875</v>
      </c>
      <c r="U213" s="30">
        <f t="shared" si="80"/>
        <v>1.2829991336554423</v>
      </c>
      <c r="V213" s="31">
        <f t="shared" si="81"/>
        <v>0.35556474253064352</v>
      </c>
      <c r="W213" s="5">
        <f t="shared" si="89"/>
        <v>2.5008000000000004</v>
      </c>
      <c r="X213" s="3">
        <f t="shared" si="82"/>
        <v>0</v>
      </c>
      <c r="Y213" s="5">
        <f t="shared" si="90"/>
        <v>0.14218039928448636</v>
      </c>
      <c r="Z213" s="5">
        <f t="shared" si="91"/>
        <v>0</v>
      </c>
      <c r="AA213" s="34">
        <f t="shared" si="92"/>
        <v>0.14218039928448636</v>
      </c>
      <c r="AB213" s="34">
        <f t="shared" si="93"/>
        <v>0.17914730309845281</v>
      </c>
      <c r="AC213" s="39">
        <f t="shared" si="94"/>
        <v>0.21611420691241925</v>
      </c>
      <c r="AD213">
        <f t="shared" si="95"/>
        <v>1.500793103558467E-3</v>
      </c>
    </row>
    <row r="214" spans="1:30" x14ac:dyDescent="0.15">
      <c r="A214" s="36"/>
      <c r="B214">
        <f t="shared" si="83"/>
        <v>1900</v>
      </c>
      <c r="C214">
        <f t="shared" si="84"/>
        <v>0</v>
      </c>
      <c r="D214" s="26"/>
      <c r="E214" s="13"/>
      <c r="F214" s="13"/>
      <c r="G214" s="13"/>
      <c r="H214" s="11"/>
      <c r="I214" s="28">
        <f t="shared" si="72"/>
        <v>0</v>
      </c>
      <c r="J214" s="3">
        <f t="shared" si="85"/>
        <v>4.8710000000000004</v>
      </c>
      <c r="K214" s="28">
        <f t="shared" si="73"/>
        <v>-0.4038963498375906</v>
      </c>
      <c r="L214" s="29">
        <f t="shared" si="74"/>
        <v>1.03505</v>
      </c>
      <c r="M214" s="28">
        <f t="shared" si="75"/>
        <v>1.2479695879564598</v>
      </c>
      <c r="N214" s="3">
        <f t="shared" si="86"/>
        <v>9.5337630859928186</v>
      </c>
      <c r="O214" s="30">
        <f t="shared" si="76"/>
        <v>15.870845295094538</v>
      </c>
      <c r="P214" s="30">
        <f t="shared" si="87"/>
        <v>1.3648926953781302</v>
      </c>
      <c r="Q214" s="30">
        <f t="shared" si="77"/>
        <v>6.1078000000000001</v>
      </c>
      <c r="R214" s="30">
        <f t="shared" si="78"/>
        <v>0</v>
      </c>
      <c r="S214" s="5">
        <f t="shared" si="88"/>
        <v>0.44345616943002947</v>
      </c>
      <c r="T214" s="30">
        <f t="shared" si="79"/>
        <v>-0.92743439112479875</v>
      </c>
      <c r="U214" s="30">
        <f t="shared" si="80"/>
        <v>1.2829991336554423</v>
      </c>
      <c r="V214" s="31">
        <f t="shared" si="81"/>
        <v>0.35556474253064352</v>
      </c>
      <c r="W214" s="5">
        <f t="shared" si="89"/>
        <v>2.5008000000000004</v>
      </c>
      <c r="X214" s="3">
        <f t="shared" si="82"/>
        <v>0</v>
      </c>
      <c r="Y214" s="5">
        <f t="shared" si="90"/>
        <v>0.14218039928448636</v>
      </c>
      <c r="Z214" s="5">
        <f t="shared" si="91"/>
        <v>0</v>
      </c>
      <c r="AA214" s="34">
        <f t="shared" si="92"/>
        <v>0.14218039928448636</v>
      </c>
      <c r="AB214" s="34">
        <f t="shared" si="93"/>
        <v>0.17914730309845281</v>
      </c>
      <c r="AC214" s="39">
        <f t="shared" si="94"/>
        <v>0.21611420691241925</v>
      </c>
      <c r="AD214">
        <f t="shared" si="95"/>
        <v>1.500793103558467E-3</v>
      </c>
    </row>
    <row r="215" spans="1:30" x14ac:dyDescent="0.15">
      <c r="A215" s="36"/>
      <c r="B215">
        <f t="shared" si="83"/>
        <v>1900</v>
      </c>
      <c r="C215">
        <f t="shared" si="84"/>
        <v>0</v>
      </c>
      <c r="D215" s="26"/>
      <c r="E215" s="13"/>
      <c r="F215" s="13"/>
      <c r="G215" s="13"/>
      <c r="H215" s="11"/>
      <c r="I215" s="28">
        <f t="shared" ref="I215:I278" si="96">(2*PI()/365)*C215</f>
        <v>0</v>
      </c>
      <c r="J215" s="3">
        <f t="shared" si="85"/>
        <v>4.8710000000000004</v>
      </c>
      <c r="K215" s="28">
        <f t="shared" ref="K215:K278" si="97">ASIN(0.398*SIN(J215))</f>
        <v>-0.4038963498375906</v>
      </c>
      <c r="L215" s="29">
        <f t="shared" ref="L215:L278" si="98">1.00011+0.034221*COS(I215)+0.00128*SIN(I215)+0.000719*COS(I215*2)+0.000077*SIN(I215*2)</f>
        <v>1.03505</v>
      </c>
      <c r="M215" s="28">
        <f t="shared" ref="M215:M278" si="99">ACOS(-TAN($E$3)*TAN(K215))</f>
        <v>1.2479695879564598</v>
      </c>
      <c r="N215" s="3">
        <f t="shared" si="86"/>
        <v>9.5337630859928186</v>
      </c>
      <c r="O215" s="30">
        <f t="shared" ref="O215:O278" si="100">118.1/PI()*L215*(M215*SIN($E$3)*SIN(K215)+COS($E$3)*COS(K215)*SIN(M215))</f>
        <v>15.870845295094538</v>
      </c>
      <c r="P215" s="30">
        <f t="shared" si="87"/>
        <v>1.3648926953781302</v>
      </c>
      <c r="Q215" s="30">
        <f t="shared" ref="Q215:Q278" si="101">6.1078*10^(7.5*D215/(237.3+D215))</f>
        <v>6.1078000000000001</v>
      </c>
      <c r="R215" s="30">
        <f t="shared" ref="R215:R278" si="102">Q215*E215/100</f>
        <v>0</v>
      </c>
      <c r="S215" s="5">
        <f t="shared" si="88"/>
        <v>0.44345616943002947</v>
      </c>
      <c r="T215" s="30">
        <f t="shared" ref="T215:T278" si="103">-1*$I$4*(D215+273.16)^4*(0.34-0.14*SQRT(R215/10))*(0.1+0.9*H215/N215)</f>
        <v>-0.92743439112479875</v>
      </c>
      <c r="U215" s="30">
        <f t="shared" ref="U215:U278" si="104">(1-$I$5)*P215</f>
        <v>1.2829991336554423</v>
      </c>
      <c r="V215" s="31">
        <f t="shared" ref="V215:V278" si="105">U215+T215</f>
        <v>0.35556474253064352</v>
      </c>
      <c r="W215" s="5">
        <f t="shared" si="89"/>
        <v>2.5008000000000004</v>
      </c>
      <c r="X215" s="3">
        <f t="shared" ref="X215:X278" si="106">0.0016286*(G215/10)/W215*10</f>
        <v>0</v>
      </c>
      <c r="Y215" s="5">
        <f t="shared" si="90"/>
        <v>0.14218039928448636</v>
      </c>
      <c r="Z215" s="5">
        <f t="shared" si="91"/>
        <v>0</v>
      </c>
      <c r="AA215" s="34">
        <f t="shared" si="92"/>
        <v>0.14218039928448636</v>
      </c>
      <c r="AB215" s="34">
        <f t="shared" si="93"/>
        <v>0.17914730309845281</v>
      </c>
      <c r="AC215" s="39">
        <f t="shared" si="94"/>
        <v>0.21611420691241925</v>
      </c>
      <c r="AD215">
        <f t="shared" si="95"/>
        <v>1.500793103558467E-3</v>
      </c>
    </row>
    <row r="216" spans="1:30" x14ac:dyDescent="0.15">
      <c r="A216" s="36"/>
      <c r="B216">
        <f t="shared" si="83"/>
        <v>1900</v>
      </c>
      <c r="C216">
        <f t="shared" si="84"/>
        <v>0</v>
      </c>
      <c r="D216" s="26"/>
      <c r="E216" s="13"/>
      <c r="F216" s="13"/>
      <c r="G216" s="13"/>
      <c r="H216" s="11"/>
      <c r="I216" s="28">
        <f t="shared" si="96"/>
        <v>0</v>
      </c>
      <c r="J216" s="3">
        <f t="shared" si="85"/>
        <v>4.8710000000000004</v>
      </c>
      <c r="K216" s="28">
        <f t="shared" si="97"/>
        <v>-0.4038963498375906</v>
      </c>
      <c r="L216" s="29">
        <f t="shared" si="98"/>
        <v>1.03505</v>
      </c>
      <c r="M216" s="28">
        <f t="shared" si="99"/>
        <v>1.2479695879564598</v>
      </c>
      <c r="N216" s="3">
        <f t="shared" si="86"/>
        <v>9.5337630859928186</v>
      </c>
      <c r="O216" s="30">
        <f t="shared" si="100"/>
        <v>15.870845295094538</v>
      </c>
      <c r="P216" s="30">
        <f t="shared" si="87"/>
        <v>1.3648926953781302</v>
      </c>
      <c r="Q216" s="30">
        <f t="shared" si="101"/>
        <v>6.1078000000000001</v>
      </c>
      <c r="R216" s="30">
        <f t="shared" si="102"/>
        <v>0</v>
      </c>
      <c r="S216" s="5">
        <f t="shared" si="88"/>
        <v>0.44345616943002947</v>
      </c>
      <c r="T216" s="30">
        <f t="shared" si="103"/>
        <v>-0.92743439112479875</v>
      </c>
      <c r="U216" s="30">
        <f t="shared" si="104"/>
        <v>1.2829991336554423</v>
      </c>
      <c r="V216" s="31">
        <f t="shared" si="105"/>
        <v>0.35556474253064352</v>
      </c>
      <c r="W216" s="5">
        <f t="shared" si="89"/>
        <v>2.5008000000000004</v>
      </c>
      <c r="X216" s="3">
        <f t="shared" si="106"/>
        <v>0</v>
      </c>
      <c r="Y216" s="5">
        <f t="shared" si="90"/>
        <v>0.14218039928448636</v>
      </c>
      <c r="Z216" s="5">
        <f t="shared" si="91"/>
        <v>0</v>
      </c>
      <c r="AA216" s="34">
        <f t="shared" si="92"/>
        <v>0.14218039928448636</v>
      </c>
      <c r="AB216" s="34">
        <f t="shared" si="93"/>
        <v>0.17914730309845281</v>
      </c>
      <c r="AC216" s="39">
        <f t="shared" si="94"/>
        <v>0.21611420691241925</v>
      </c>
      <c r="AD216">
        <f t="shared" si="95"/>
        <v>1.500793103558467E-3</v>
      </c>
    </row>
    <row r="217" spans="1:30" x14ac:dyDescent="0.15">
      <c r="A217" s="36"/>
      <c r="B217">
        <f t="shared" si="83"/>
        <v>1900</v>
      </c>
      <c r="C217">
        <f t="shared" si="84"/>
        <v>0</v>
      </c>
      <c r="D217" s="26"/>
      <c r="E217" s="13"/>
      <c r="F217" s="13"/>
      <c r="G217" s="13"/>
      <c r="H217" s="11"/>
      <c r="I217" s="28">
        <f t="shared" si="96"/>
        <v>0</v>
      </c>
      <c r="J217" s="3">
        <f t="shared" si="85"/>
        <v>4.8710000000000004</v>
      </c>
      <c r="K217" s="28">
        <f t="shared" si="97"/>
        <v>-0.4038963498375906</v>
      </c>
      <c r="L217" s="29">
        <f t="shared" si="98"/>
        <v>1.03505</v>
      </c>
      <c r="M217" s="28">
        <f t="shared" si="99"/>
        <v>1.2479695879564598</v>
      </c>
      <c r="N217" s="3">
        <f t="shared" si="86"/>
        <v>9.5337630859928186</v>
      </c>
      <c r="O217" s="30">
        <f t="shared" si="100"/>
        <v>15.870845295094538</v>
      </c>
      <c r="P217" s="30">
        <f t="shared" si="87"/>
        <v>1.3648926953781302</v>
      </c>
      <c r="Q217" s="30">
        <f t="shared" si="101"/>
        <v>6.1078000000000001</v>
      </c>
      <c r="R217" s="30">
        <f t="shared" si="102"/>
        <v>0</v>
      </c>
      <c r="S217" s="5">
        <f t="shared" si="88"/>
        <v>0.44345616943002947</v>
      </c>
      <c r="T217" s="30">
        <f t="shared" si="103"/>
        <v>-0.92743439112479875</v>
      </c>
      <c r="U217" s="30">
        <f t="shared" si="104"/>
        <v>1.2829991336554423</v>
      </c>
      <c r="V217" s="31">
        <f t="shared" si="105"/>
        <v>0.35556474253064352</v>
      </c>
      <c r="W217" s="5">
        <f t="shared" si="89"/>
        <v>2.5008000000000004</v>
      </c>
      <c r="X217" s="3">
        <f t="shared" si="106"/>
        <v>0</v>
      </c>
      <c r="Y217" s="5">
        <f t="shared" si="90"/>
        <v>0.14218039928448636</v>
      </c>
      <c r="Z217" s="5">
        <f t="shared" si="91"/>
        <v>0</v>
      </c>
      <c r="AA217" s="34">
        <f t="shared" si="92"/>
        <v>0.14218039928448636</v>
      </c>
      <c r="AB217" s="34">
        <f t="shared" si="93"/>
        <v>0.17914730309845281</v>
      </c>
      <c r="AC217" s="39">
        <f t="shared" si="94"/>
        <v>0.21611420691241925</v>
      </c>
      <c r="AD217">
        <f t="shared" si="95"/>
        <v>1.500793103558467E-3</v>
      </c>
    </row>
    <row r="218" spans="1:30" x14ac:dyDescent="0.15">
      <c r="A218" s="36"/>
      <c r="B218">
        <f t="shared" si="83"/>
        <v>1900</v>
      </c>
      <c r="C218">
        <f t="shared" si="84"/>
        <v>0</v>
      </c>
      <c r="D218" s="26"/>
      <c r="E218" s="13"/>
      <c r="F218" s="13"/>
      <c r="G218" s="13"/>
      <c r="H218" s="11"/>
      <c r="I218" s="28">
        <f t="shared" si="96"/>
        <v>0</v>
      </c>
      <c r="J218" s="3">
        <f t="shared" si="85"/>
        <v>4.8710000000000004</v>
      </c>
      <c r="K218" s="28">
        <f t="shared" si="97"/>
        <v>-0.4038963498375906</v>
      </c>
      <c r="L218" s="29">
        <f t="shared" si="98"/>
        <v>1.03505</v>
      </c>
      <c r="M218" s="28">
        <f t="shared" si="99"/>
        <v>1.2479695879564598</v>
      </c>
      <c r="N218" s="3">
        <f t="shared" si="86"/>
        <v>9.5337630859928186</v>
      </c>
      <c r="O218" s="30">
        <f t="shared" si="100"/>
        <v>15.870845295094538</v>
      </c>
      <c r="P218" s="30">
        <f t="shared" si="87"/>
        <v>1.3648926953781302</v>
      </c>
      <c r="Q218" s="30">
        <f t="shared" si="101"/>
        <v>6.1078000000000001</v>
      </c>
      <c r="R218" s="30">
        <f t="shared" si="102"/>
        <v>0</v>
      </c>
      <c r="S218" s="5">
        <f t="shared" si="88"/>
        <v>0.44345616943002947</v>
      </c>
      <c r="T218" s="30">
        <f t="shared" si="103"/>
        <v>-0.92743439112479875</v>
      </c>
      <c r="U218" s="30">
        <f t="shared" si="104"/>
        <v>1.2829991336554423</v>
      </c>
      <c r="V218" s="31">
        <f t="shared" si="105"/>
        <v>0.35556474253064352</v>
      </c>
      <c r="W218" s="5">
        <f t="shared" si="89"/>
        <v>2.5008000000000004</v>
      </c>
      <c r="X218" s="3">
        <f t="shared" si="106"/>
        <v>0</v>
      </c>
      <c r="Y218" s="5">
        <f t="shared" si="90"/>
        <v>0.14218039928448636</v>
      </c>
      <c r="Z218" s="5">
        <f t="shared" si="91"/>
        <v>0</v>
      </c>
      <c r="AA218" s="34">
        <f t="shared" si="92"/>
        <v>0.14218039928448636</v>
      </c>
      <c r="AB218" s="34">
        <f t="shared" si="93"/>
        <v>0.17914730309845281</v>
      </c>
      <c r="AC218" s="39">
        <f t="shared" si="94"/>
        <v>0.21611420691241925</v>
      </c>
      <c r="AD218">
        <f t="shared" si="95"/>
        <v>1.500793103558467E-3</v>
      </c>
    </row>
    <row r="219" spans="1:30" x14ac:dyDescent="0.15">
      <c r="A219" s="36"/>
      <c r="B219">
        <f t="shared" si="83"/>
        <v>1900</v>
      </c>
      <c r="C219">
        <f t="shared" si="84"/>
        <v>0</v>
      </c>
      <c r="D219" s="26"/>
      <c r="E219" s="13"/>
      <c r="F219" s="13"/>
      <c r="G219" s="13"/>
      <c r="H219" s="11"/>
      <c r="I219" s="28">
        <f t="shared" si="96"/>
        <v>0</v>
      </c>
      <c r="J219" s="3">
        <f t="shared" si="85"/>
        <v>4.8710000000000004</v>
      </c>
      <c r="K219" s="28">
        <f t="shared" si="97"/>
        <v>-0.4038963498375906</v>
      </c>
      <c r="L219" s="29">
        <f t="shared" si="98"/>
        <v>1.03505</v>
      </c>
      <c r="M219" s="28">
        <f t="shared" si="99"/>
        <v>1.2479695879564598</v>
      </c>
      <c r="N219" s="3">
        <f t="shared" si="86"/>
        <v>9.5337630859928186</v>
      </c>
      <c r="O219" s="30">
        <f t="shared" si="100"/>
        <v>15.870845295094538</v>
      </c>
      <c r="P219" s="30">
        <f t="shared" si="87"/>
        <v>1.3648926953781302</v>
      </c>
      <c r="Q219" s="30">
        <f t="shared" si="101"/>
        <v>6.1078000000000001</v>
      </c>
      <c r="R219" s="30">
        <f t="shared" si="102"/>
        <v>0</v>
      </c>
      <c r="S219" s="5">
        <f t="shared" si="88"/>
        <v>0.44345616943002947</v>
      </c>
      <c r="T219" s="30">
        <f t="shared" si="103"/>
        <v>-0.92743439112479875</v>
      </c>
      <c r="U219" s="30">
        <f t="shared" si="104"/>
        <v>1.2829991336554423</v>
      </c>
      <c r="V219" s="31">
        <f t="shared" si="105"/>
        <v>0.35556474253064352</v>
      </c>
      <c r="W219" s="5">
        <f t="shared" si="89"/>
        <v>2.5008000000000004</v>
      </c>
      <c r="X219" s="3">
        <f t="shared" si="106"/>
        <v>0</v>
      </c>
      <c r="Y219" s="5">
        <f t="shared" si="90"/>
        <v>0.14218039928448636</v>
      </c>
      <c r="Z219" s="5">
        <f t="shared" si="91"/>
        <v>0</v>
      </c>
      <c r="AA219" s="34">
        <f t="shared" si="92"/>
        <v>0.14218039928448636</v>
      </c>
      <c r="AB219" s="34">
        <f t="shared" si="93"/>
        <v>0.17914730309845281</v>
      </c>
      <c r="AC219" s="39">
        <f t="shared" si="94"/>
        <v>0.21611420691241925</v>
      </c>
      <c r="AD219">
        <f t="shared" si="95"/>
        <v>1.500793103558467E-3</v>
      </c>
    </row>
    <row r="220" spans="1:30" x14ac:dyDescent="0.15">
      <c r="A220" s="36"/>
      <c r="B220">
        <f t="shared" si="83"/>
        <v>1900</v>
      </c>
      <c r="C220">
        <f t="shared" si="84"/>
        <v>0</v>
      </c>
      <c r="D220" s="26"/>
      <c r="E220" s="13"/>
      <c r="F220" s="13"/>
      <c r="G220" s="13"/>
      <c r="H220" s="11"/>
      <c r="I220" s="28">
        <f t="shared" si="96"/>
        <v>0</v>
      </c>
      <c r="J220" s="3">
        <f t="shared" si="85"/>
        <v>4.8710000000000004</v>
      </c>
      <c r="K220" s="28">
        <f t="shared" si="97"/>
        <v>-0.4038963498375906</v>
      </c>
      <c r="L220" s="29">
        <f t="shared" si="98"/>
        <v>1.03505</v>
      </c>
      <c r="M220" s="28">
        <f t="shared" si="99"/>
        <v>1.2479695879564598</v>
      </c>
      <c r="N220" s="3">
        <f t="shared" si="86"/>
        <v>9.5337630859928186</v>
      </c>
      <c r="O220" s="30">
        <f t="shared" si="100"/>
        <v>15.870845295094538</v>
      </c>
      <c r="P220" s="30">
        <f t="shared" si="87"/>
        <v>1.3648926953781302</v>
      </c>
      <c r="Q220" s="30">
        <f t="shared" si="101"/>
        <v>6.1078000000000001</v>
      </c>
      <c r="R220" s="30">
        <f t="shared" si="102"/>
        <v>0</v>
      </c>
      <c r="S220" s="5">
        <f t="shared" si="88"/>
        <v>0.44345616943002947</v>
      </c>
      <c r="T220" s="30">
        <f t="shared" si="103"/>
        <v>-0.92743439112479875</v>
      </c>
      <c r="U220" s="30">
        <f t="shared" si="104"/>
        <v>1.2829991336554423</v>
      </c>
      <c r="V220" s="31">
        <f t="shared" si="105"/>
        <v>0.35556474253064352</v>
      </c>
      <c r="W220" s="5">
        <f t="shared" si="89"/>
        <v>2.5008000000000004</v>
      </c>
      <c r="X220" s="3">
        <f t="shared" si="106"/>
        <v>0</v>
      </c>
      <c r="Y220" s="5">
        <f t="shared" si="90"/>
        <v>0.14218039928448636</v>
      </c>
      <c r="Z220" s="5">
        <f t="shared" si="91"/>
        <v>0</v>
      </c>
      <c r="AA220" s="34">
        <f t="shared" si="92"/>
        <v>0.14218039928448636</v>
      </c>
      <c r="AB220" s="34">
        <f t="shared" si="93"/>
        <v>0.17914730309845281</v>
      </c>
      <c r="AC220" s="39">
        <f t="shared" si="94"/>
        <v>0.21611420691241925</v>
      </c>
      <c r="AD220">
        <f t="shared" si="95"/>
        <v>1.500793103558467E-3</v>
      </c>
    </row>
    <row r="221" spans="1:30" x14ac:dyDescent="0.15">
      <c r="A221" s="36"/>
      <c r="B221">
        <f t="shared" si="83"/>
        <v>1900</v>
      </c>
      <c r="C221">
        <f t="shared" si="84"/>
        <v>0</v>
      </c>
      <c r="D221" s="26"/>
      <c r="E221" s="13"/>
      <c r="F221" s="13"/>
      <c r="G221" s="13"/>
      <c r="H221" s="11"/>
      <c r="I221" s="28">
        <f t="shared" si="96"/>
        <v>0</v>
      </c>
      <c r="J221" s="3">
        <f t="shared" si="85"/>
        <v>4.8710000000000004</v>
      </c>
      <c r="K221" s="28">
        <f t="shared" si="97"/>
        <v>-0.4038963498375906</v>
      </c>
      <c r="L221" s="29">
        <f t="shared" si="98"/>
        <v>1.03505</v>
      </c>
      <c r="M221" s="28">
        <f t="shared" si="99"/>
        <v>1.2479695879564598</v>
      </c>
      <c r="N221" s="3">
        <f t="shared" si="86"/>
        <v>9.5337630859928186</v>
      </c>
      <c r="O221" s="30">
        <f t="shared" si="100"/>
        <v>15.870845295094538</v>
      </c>
      <c r="P221" s="30">
        <f t="shared" si="87"/>
        <v>1.3648926953781302</v>
      </c>
      <c r="Q221" s="30">
        <f t="shared" si="101"/>
        <v>6.1078000000000001</v>
      </c>
      <c r="R221" s="30">
        <f t="shared" si="102"/>
        <v>0</v>
      </c>
      <c r="S221" s="5">
        <f t="shared" si="88"/>
        <v>0.44345616943002947</v>
      </c>
      <c r="T221" s="30">
        <f t="shared" si="103"/>
        <v>-0.92743439112479875</v>
      </c>
      <c r="U221" s="30">
        <f t="shared" si="104"/>
        <v>1.2829991336554423</v>
      </c>
      <c r="V221" s="31">
        <f t="shared" si="105"/>
        <v>0.35556474253064352</v>
      </c>
      <c r="W221" s="5">
        <f t="shared" si="89"/>
        <v>2.5008000000000004</v>
      </c>
      <c r="X221" s="3">
        <f t="shared" si="106"/>
        <v>0</v>
      </c>
      <c r="Y221" s="5">
        <f t="shared" si="90"/>
        <v>0.14218039928448636</v>
      </c>
      <c r="Z221" s="5">
        <f t="shared" si="91"/>
        <v>0</v>
      </c>
      <c r="AA221" s="34">
        <f t="shared" si="92"/>
        <v>0.14218039928448636</v>
      </c>
      <c r="AB221" s="34">
        <f t="shared" si="93"/>
        <v>0.17914730309845281</v>
      </c>
      <c r="AC221" s="39">
        <f t="shared" si="94"/>
        <v>0.21611420691241925</v>
      </c>
      <c r="AD221">
        <f t="shared" si="95"/>
        <v>1.500793103558467E-3</v>
      </c>
    </row>
    <row r="222" spans="1:30" x14ac:dyDescent="0.15">
      <c r="A222" s="36"/>
      <c r="B222">
        <f t="shared" si="83"/>
        <v>1900</v>
      </c>
      <c r="C222">
        <f t="shared" si="84"/>
        <v>0</v>
      </c>
      <c r="D222" s="26"/>
      <c r="E222" s="13"/>
      <c r="F222" s="13"/>
      <c r="G222" s="13"/>
      <c r="H222" s="11"/>
      <c r="I222" s="28">
        <f t="shared" si="96"/>
        <v>0</v>
      </c>
      <c r="J222" s="3">
        <f t="shared" si="85"/>
        <v>4.8710000000000004</v>
      </c>
      <c r="K222" s="28">
        <f t="shared" si="97"/>
        <v>-0.4038963498375906</v>
      </c>
      <c r="L222" s="29">
        <f t="shared" si="98"/>
        <v>1.03505</v>
      </c>
      <c r="M222" s="28">
        <f t="shared" si="99"/>
        <v>1.2479695879564598</v>
      </c>
      <c r="N222" s="3">
        <f t="shared" si="86"/>
        <v>9.5337630859928186</v>
      </c>
      <c r="O222" s="30">
        <f t="shared" si="100"/>
        <v>15.870845295094538</v>
      </c>
      <c r="P222" s="30">
        <f t="shared" si="87"/>
        <v>1.3648926953781302</v>
      </c>
      <c r="Q222" s="30">
        <f t="shared" si="101"/>
        <v>6.1078000000000001</v>
      </c>
      <c r="R222" s="30">
        <f t="shared" si="102"/>
        <v>0</v>
      </c>
      <c r="S222" s="5">
        <f t="shared" si="88"/>
        <v>0.44345616943002947</v>
      </c>
      <c r="T222" s="30">
        <f t="shared" si="103"/>
        <v>-0.92743439112479875</v>
      </c>
      <c r="U222" s="30">
        <f t="shared" si="104"/>
        <v>1.2829991336554423</v>
      </c>
      <c r="V222" s="31">
        <f t="shared" si="105"/>
        <v>0.35556474253064352</v>
      </c>
      <c r="W222" s="5">
        <f t="shared" si="89"/>
        <v>2.5008000000000004</v>
      </c>
      <c r="X222" s="3">
        <f t="shared" si="106"/>
        <v>0</v>
      </c>
      <c r="Y222" s="5">
        <f t="shared" si="90"/>
        <v>0.14218039928448636</v>
      </c>
      <c r="Z222" s="5">
        <f t="shared" si="91"/>
        <v>0</v>
      </c>
      <c r="AA222" s="34">
        <f t="shared" si="92"/>
        <v>0.14218039928448636</v>
      </c>
      <c r="AB222" s="34">
        <f t="shared" si="93"/>
        <v>0.17914730309845281</v>
      </c>
      <c r="AC222" s="39">
        <f t="shared" si="94"/>
        <v>0.21611420691241925</v>
      </c>
      <c r="AD222">
        <f t="shared" si="95"/>
        <v>1.500793103558467E-3</v>
      </c>
    </row>
    <row r="223" spans="1:30" x14ac:dyDescent="0.15">
      <c r="A223" s="36"/>
      <c r="B223">
        <f t="shared" si="83"/>
        <v>1900</v>
      </c>
      <c r="C223">
        <f t="shared" si="84"/>
        <v>0</v>
      </c>
      <c r="D223" s="26"/>
      <c r="E223" s="13"/>
      <c r="F223" s="13"/>
      <c r="G223" s="13"/>
      <c r="H223" s="11"/>
      <c r="I223" s="28">
        <f t="shared" si="96"/>
        <v>0</v>
      </c>
      <c r="J223" s="3">
        <f t="shared" si="85"/>
        <v>4.8710000000000004</v>
      </c>
      <c r="K223" s="28">
        <f t="shared" si="97"/>
        <v>-0.4038963498375906</v>
      </c>
      <c r="L223" s="29">
        <f t="shared" si="98"/>
        <v>1.03505</v>
      </c>
      <c r="M223" s="28">
        <f t="shared" si="99"/>
        <v>1.2479695879564598</v>
      </c>
      <c r="N223" s="3">
        <f t="shared" si="86"/>
        <v>9.5337630859928186</v>
      </c>
      <c r="O223" s="30">
        <f t="shared" si="100"/>
        <v>15.870845295094538</v>
      </c>
      <c r="P223" s="30">
        <f t="shared" si="87"/>
        <v>1.3648926953781302</v>
      </c>
      <c r="Q223" s="30">
        <f t="shared" si="101"/>
        <v>6.1078000000000001</v>
      </c>
      <c r="R223" s="30">
        <f t="shared" si="102"/>
        <v>0</v>
      </c>
      <c r="S223" s="5">
        <f t="shared" si="88"/>
        <v>0.44345616943002947</v>
      </c>
      <c r="T223" s="30">
        <f t="shared" si="103"/>
        <v>-0.92743439112479875</v>
      </c>
      <c r="U223" s="30">
        <f t="shared" si="104"/>
        <v>1.2829991336554423</v>
      </c>
      <c r="V223" s="31">
        <f t="shared" si="105"/>
        <v>0.35556474253064352</v>
      </c>
      <c r="W223" s="5">
        <f t="shared" si="89"/>
        <v>2.5008000000000004</v>
      </c>
      <c r="X223" s="3">
        <f t="shared" si="106"/>
        <v>0</v>
      </c>
      <c r="Y223" s="5">
        <f t="shared" si="90"/>
        <v>0.14218039928448636</v>
      </c>
      <c r="Z223" s="5">
        <f t="shared" si="91"/>
        <v>0</v>
      </c>
      <c r="AA223" s="34">
        <f t="shared" si="92"/>
        <v>0.14218039928448636</v>
      </c>
      <c r="AB223" s="34">
        <f t="shared" si="93"/>
        <v>0.17914730309845281</v>
      </c>
      <c r="AC223" s="39">
        <f t="shared" si="94"/>
        <v>0.21611420691241925</v>
      </c>
      <c r="AD223">
        <f t="shared" si="95"/>
        <v>1.500793103558467E-3</v>
      </c>
    </row>
    <row r="224" spans="1:30" x14ac:dyDescent="0.15">
      <c r="A224" s="36"/>
      <c r="B224">
        <f t="shared" si="83"/>
        <v>1900</v>
      </c>
      <c r="C224">
        <f t="shared" si="84"/>
        <v>0</v>
      </c>
      <c r="D224" s="26"/>
      <c r="E224" s="13"/>
      <c r="F224" s="13"/>
      <c r="G224" s="13"/>
      <c r="H224" s="11"/>
      <c r="I224" s="28">
        <f t="shared" si="96"/>
        <v>0</v>
      </c>
      <c r="J224" s="3">
        <f t="shared" si="85"/>
        <v>4.8710000000000004</v>
      </c>
      <c r="K224" s="28">
        <f t="shared" si="97"/>
        <v>-0.4038963498375906</v>
      </c>
      <c r="L224" s="29">
        <f t="shared" si="98"/>
        <v>1.03505</v>
      </c>
      <c r="M224" s="28">
        <f t="shared" si="99"/>
        <v>1.2479695879564598</v>
      </c>
      <c r="N224" s="3">
        <f t="shared" si="86"/>
        <v>9.5337630859928186</v>
      </c>
      <c r="O224" s="30">
        <f t="shared" si="100"/>
        <v>15.870845295094538</v>
      </c>
      <c r="P224" s="30">
        <f t="shared" si="87"/>
        <v>1.3648926953781302</v>
      </c>
      <c r="Q224" s="30">
        <f t="shared" si="101"/>
        <v>6.1078000000000001</v>
      </c>
      <c r="R224" s="30">
        <f t="shared" si="102"/>
        <v>0</v>
      </c>
      <c r="S224" s="5">
        <f t="shared" si="88"/>
        <v>0.44345616943002947</v>
      </c>
      <c r="T224" s="30">
        <f t="shared" si="103"/>
        <v>-0.92743439112479875</v>
      </c>
      <c r="U224" s="30">
        <f t="shared" si="104"/>
        <v>1.2829991336554423</v>
      </c>
      <c r="V224" s="31">
        <f t="shared" si="105"/>
        <v>0.35556474253064352</v>
      </c>
      <c r="W224" s="5">
        <f t="shared" si="89"/>
        <v>2.5008000000000004</v>
      </c>
      <c r="X224" s="3">
        <f t="shared" si="106"/>
        <v>0</v>
      </c>
      <c r="Y224" s="5">
        <f t="shared" si="90"/>
        <v>0.14218039928448636</v>
      </c>
      <c r="Z224" s="5">
        <f t="shared" si="91"/>
        <v>0</v>
      </c>
      <c r="AA224" s="34">
        <f t="shared" si="92"/>
        <v>0.14218039928448636</v>
      </c>
      <c r="AB224" s="34">
        <f t="shared" si="93"/>
        <v>0.17914730309845281</v>
      </c>
      <c r="AC224" s="39">
        <f t="shared" si="94"/>
        <v>0.21611420691241925</v>
      </c>
      <c r="AD224">
        <f t="shared" si="95"/>
        <v>1.500793103558467E-3</v>
      </c>
    </row>
    <row r="225" spans="1:30" x14ac:dyDescent="0.15">
      <c r="A225" s="36"/>
      <c r="B225">
        <f t="shared" si="83"/>
        <v>1900</v>
      </c>
      <c r="C225">
        <f t="shared" si="84"/>
        <v>0</v>
      </c>
      <c r="D225" s="26"/>
      <c r="E225" s="13"/>
      <c r="F225" s="13"/>
      <c r="G225" s="13"/>
      <c r="H225" s="11"/>
      <c r="I225" s="28">
        <f t="shared" si="96"/>
        <v>0</v>
      </c>
      <c r="J225" s="3">
        <f t="shared" si="85"/>
        <v>4.8710000000000004</v>
      </c>
      <c r="K225" s="28">
        <f t="shared" si="97"/>
        <v>-0.4038963498375906</v>
      </c>
      <c r="L225" s="29">
        <f t="shared" si="98"/>
        <v>1.03505</v>
      </c>
      <c r="M225" s="28">
        <f t="shared" si="99"/>
        <v>1.2479695879564598</v>
      </c>
      <c r="N225" s="3">
        <f t="shared" si="86"/>
        <v>9.5337630859928186</v>
      </c>
      <c r="O225" s="30">
        <f t="shared" si="100"/>
        <v>15.870845295094538</v>
      </c>
      <c r="P225" s="30">
        <f t="shared" si="87"/>
        <v>1.3648926953781302</v>
      </c>
      <c r="Q225" s="30">
        <f t="shared" si="101"/>
        <v>6.1078000000000001</v>
      </c>
      <c r="R225" s="30">
        <f t="shared" si="102"/>
        <v>0</v>
      </c>
      <c r="S225" s="5">
        <f t="shared" si="88"/>
        <v>0.44345616943002947</v>
      </c>
      <c r="T225" s="30">
        <f t="shared" si="103"/>
        <v>-0.92743439112479875</v>
      </c>
      <c r="U225" s="30">
        <f t="shared" si="104"/>
        <v>1.2829991336554423</v>
      </c>
      <c r="V225" s="31">
        <f t="shared" si="105"/>
        <v>0.35556474253064352</v>
      </c>
      <c r="W225" s="5">
        <f t="shared" si="89"/>
        <v>2.5008000000000004</v>
      </c>
      <c r="X225" s="3">
        <f t="shared" si="106"/>
        <v>0</v>
      </c>
      <c r="Y225" s="5">
        <f t="shared" si="90"/>
        <v>0.14218039928448636</v>
      </c>
      <c r="Z225" s="5">
        <f t="shared" si="91"/>
        <v>0</v>
      </c>
      <c r="AA225" s="34">
        <f t="shared" si="92"/>
        <v>0.14218039928448636</v>
      </c>
      <c r="AB225" s="34">
        <f t="shared" si="93"/>
        <v>0.17914730309845281</v>
      </c>
      <c r="AC225" s="39">
        <f t="shared" si="94"/>
        <v>0.21611420691241925</v>
      </c>
      <c r="AD225" s="44">
        <f t="shared" si="95"/>
        <v>1.500793103558467E-3</v>
      </c>
    </row>
    <row r="226" spans="1:30" x14ac:dyDescent="0.15">
      <c r="A226" s="36"/>
      <c r="B226">
        <f t="shared" si="83"/>
        <v>1900</v>
      </c>
      <c r="C226">
        <f t="shared" si="84"/>
        <v>0</v>
      </c>
      <c r="D226" s="26"/>
      <c r="E226" s="13"/>
      <c r="F226" s="13"/>
      <c r="G226" s="13"/>
      <c r="H226" s="11"/>
      <c r="I226" s="28">
        <f t="shared" si="96"/>
        <v>0</v>
      </c>
      <c r="J226" s="3">
        <f t="shared" si="85"/>
        <v>4.8710000000000004</v>
      </c>
      <c r="K226" s="28">
        <f t="shared" si="97"/>
        <v>-0.4038963498375906</v>
      </c>
      <c r="L226" s="29">
        <f t="shared" si="98"/>
        <v>1.03505</v>
      </c>
      <c r="M226" s="28">
        <f t="shared" si="99"/>
        <v>1.2479695879564598</v>
      </c>
      <c r="N226" s="3">
        <f t="shared" si="86"/>
        <v>9.5337630859928186</v>
      </c>
      <c r="O226" s="30">
        <f t="shared" si="100"/>
        <v>15.870845295094538</v>
      </c>
      <c r="P226" s="30">
        <f t="shared" si="87"/>
        <v>1.3648926953781302</v>
      </c>
      <c r="Q226" s="30">
        <f t="shared" si="101"/>
        <v>6.1078000000000001</v>
      </c>
      <c r="R226" s="30">
        <f t="shared" si="102"/>
        <v>0</v>
      </c>
      <c r="S226" s="5">
        <f t="shared" si="88"/>
        <v>0.44345616943002947</v>
      </c>
      <c r="T226" s="30">
        <f t="shared" si="103"/>
        <v>-0.92743439112479875</v>
      </c>
      <c r="U226" s="30">
        <f t="shared" si="104"/>
        <v>1.2829991336554423</v>
      </c>
      <c r="V226" s="31">
        <f t="shared" si="105"/>
        <v>0.35556474253064352</v>
      </c>
      <c r="W226" s="5">
        <f t="shared" si="89"/>
        <v>2.5008000000000004</v>
      </c>
      <c r="X226" s="3">
        <f t="shared" si="106"/>
        <v>0</v>
      </c>
      <c r="Y226" s="5">
        <f t="shared" si="90"/>
        <v>0.14218039928448636</v>
      </c>
      <c r="Z226" s="5">
        <f t="shared" si="91"/>
        <v>0</v>
      </c>
      <c r="AA226" s="34">
        <f t="shared" si="92"/>
        <v>0.14218039928448636</v>
      </c>
      <c r="AB226" s="34">
        <f t="shared" si="93"/>
        <v>0.17914730309845281</v>
      </c>
      <c r="AC226" s="39">
        <f t="shared" si="94"/>
        <v>0.21611420691241925</v>
      </c>
      <c r="AD226">
        <f t="shared" si="95"/>
        <v>1.500793103558467E-3</v>
      </c>
    </row>
    <row r="227" spans="1:30" x14ac:dyDescent="0.15">
      <c r="A227" s="36"/>
      <c r="B227">
        <f t="shared" si="83"/>
        <v>1900</v>
      </c>
      <c r="C227">
        <f t="shared" si="84"/>
        <v>0</v>
      </c>
      <c r="D227" s="26"/>
      <c r="E227" s="13"/>
      <c r="F227" s="13"/>
      <c r="G227" s="13"/>
      <c r="H227" s="11"/>
      <c r="I227" s="28">
        <f t="shared" si="96"/>
        <v>0</v>
      </c>
      <c r="J227" s="3">
        <f t="shared" si="85"/>
        <v>4.8710000000000004</v>
      </c>
      <c r="K227" s="28">
        <f t="shared" si="97"/>
        <v>-0.4038963498375906</v>
      </c>
      <c r="L227" s="29">
        <f t="shared" si="98"/>
        <v>1.03505</v>
      </c>
      <c r="M227" s="28">
        <f t="shared" si="99"/>
        <v>1.2479695879564598</v>
      </c>
      <c r="N227" s="3">
        <f t="shared" si="86"/>
        <v>9.5337630859928186</v>
      </c>
      <c r="O227" s="30">
        <f t="shared" si="100"/>
        <v>15.870845295094538</v>
      </c>
      <c r="P227" s="30">
        <f t="shared" si="87"/>
        <v>1.3648926953781302</v>
      </c>
      <c r="Q227" s="30">
        <f t="shared" si="101"/>
        <v>6.1078000000000001</v>
      </c>
      <c r="R227" s="30">
        <f t="shared" si="102"/>
        <v>0</v>
      </c>
      <c r="S227" s="5">
        <f t="shared" si="88"/>
        <v>0.44345616943002947</v>
      </c>
      <c r="T227" s="30">
        <f t="shared" si="103"/>
        <v>-0.92743439112479875</v>
      </c>
      <c r="U227" s="30">
        <f t="shared" si="104"/>
        <v>1.2829991336554423</v>
      </c>
      <c r="V227" s="31">
        <f t="shared" si="105"/>
        <v>0.35556474253064352</v>
      </c>
      <c r="W227" s="5">
        <f t="shared" si="89"/>
        <v>2.5008000000000004</v>
      </c>
      <c r="X227" s="3">
        <f t="shared" si="106"/>
        <v>0</v>
      </c>
      <c r="Y227" s="5">
        <f t="shared" si="90"/>
        <v>0.14218039928448636</v>
      </c>
      <c r="Z227" s="5">
        <f t="shared" si="91"/>
        <v>0</v>
      </c>
      <c r="AA227" s="34">
        <f t="shared" si="92"/>
        <v>0.14218039928448636</v>
      </c>
      <c r="AB227" s="34">
        <f t="shared" si="93"/>
        <v>0.17914730309845281</v>
      </c>
      <c r="AC227" s="39">
        <f t="shared" si="94"/>
        <v>0.21611420691241925</v>
      </c>
      <c r="AD227">
        <f t="shared" si="95"/>
        <v>1.500793103558467E-3</v>
      </c>
    </row>
    <row r="228" spans="1:30" x14ac:dyDescent="0.15">
      <c r="A228" s="36"/>
      <c r="B228">
        <f t="shared" si="83"/>
        <v>1900</v>
      </c>
      <c r="C228">
        <f t="shared" si="84"/>
        <v>0</v>
      </c>
      <c r="D228" s="26"/>
      <c r="E228" s="13"/>
      <c r="F228" s="13"/>
      <c r="G228" s="13"/>
      <c r="H228" s="11"/>
      <c r="I228" s="28">
        <f t="shared" si="96"/>
        <v>0</v>
      </c>
      <c r="J228" s="3">
        <f t="shared" si="85"/>
        <v>4.8710000000000004</v>
      </c>
      <c r="K228" s="28">
        <f t="shared" si="97"/>
        <v>-0.4038963498375906</v>
      </c>
      <c r="L228" s="29">
        <f t="shared" si="98"/>
        <v>1.03505</v>
      </c>
      <c r="M228" s="28">
        <f t="shared" si="99"/>
        <v>1.2479695879564598</v>
      </c>
      <c r="N228" s="3">
        <f t="shared" si="86"/>
        <v>9.5337630859928186</v>
      </c>
      <c r="O228" s="30">
        <f t="shared" si="100"/>
        <v>15.870845295094538</v>
      </c>
      <c r="P228" s="30">
        <f t="shared" si="87"/>
        <v>1.3648926953781302</v>
      </c>
      <c r="Q228" s="30">
        <f t="shared" si="101"/>
        <v>6.1078000000000001</v>
      </c>
      <c r="R228" s="30">
        <f t="shared" si="102"/>
        <v>0</v>
      </c>
      <c r="S228" s="5">
        <f t="shared" si="88"/>
        <v>0.44345616943002947</v>
      </c>
      <c r="T228" s="30">
        <f t="shared" si="103"/>
        <v>-0.92743439112479875</v>
      </c>
      <c r="U228" s="30">
        <f t="shared" si="104"/>
        <v>1.2829991336554423</v>
      </c>
      <c r="V228" s="31">
        <f t="shared" si="105"/>
        <v>0.35556474253064352</v>
      </c>
      <c r="W228" s="5">
        <f t="shared" si="89"/>
        <v>2.5008000000000004</v>
      </c>
      <c r="X228" s="3">
        <f t="shared" si="106"/>
        <v>0</v>
      </c>
      <c r="Y228" s="5">
        <f t="shared" si="90"/>
        <v>0.14218039928448636</v>
      </c>
      <c r="Z228" s="5">
        <f t="shared" si="91"/>
        <v>0</v>
      </c>
      <c r="AA228" s="34">
        <f t="shared" si="92"/>
        <v>0.14218039928448636</v>
      </c>
      <c r="AB228" s="34">
        <f t="shared" si="93"/>
        <v>0.17914730309845281</v>
      </c>
      <c r="AC228" s="39">
        <f t="shared" si="94"/>
        <v>0.21611420691241925</v>
      </c>
      <c r="AD228">
        <f t="shared" si="95"/>
        <v>1.500793103558467E-3</v>
      </c>
    </row>
    <row r="229" spans="1:30" x14ac:dyDescent="0.15">
      <c r="A229" s="36"/>
      <c r="B229">
        <f t="shared" si="83"/>
        <v>1900</v>
      </c>
      <c r="C229">
        <f t="shared" si="84"/>
        <v>0</v>
      </c>
      <c r="D229" s="26"/>
      <c r="E229" s="13"/>
      <c r="F229" s="13"/>
      <c r="G229" s="13"/>
      <c r="H229" s="11"/>
      <c r="I229" s="28">
        <f t="shared" si="96"/>
        <v>0</v>
      </c>
      <c r="J229" s="3">
        <f t="shared" si="85"/>
        <v>4.8710000000000004</v>
      </c>
      <c r="K229" s="28">
        <f t="shared" si="97"/>
        <v>-0.4038963498375906</v>
      </c>
      <c r="L229" s="29">
        <f t="shared" si="98"/>
        <v>1.03505</v>
      </c>
      <c r="M229" s="28">
        <f t="shared" si="99"/>
        <v>1.2479695879564598</v>
      </c>
      <c r="N229" s="3">
        <f t="shared" si="86"/>
        <v>9.5337630859928186</v>
      </c>
      <c r="O229" s="30">
        <f t="shared" si="100"/>
        <v>15.870845295094538</v>
      </c>
      <c r="P229" s="30">
        <f t="shared" si="87"/>
        <v>1.3648926953781302</v>
      </c>
      <c r="Q229" s="30">
        <f t="shared" si="101"/>
        <v>6.1078000000000001</v>
      </c>
      <c r="R229" s="30">
        <f t="shared" si="102"/>
        <v>0</v>
      </c>
      <c r="S229" s="5">
        <f t="shared" si="88"/>
        <v>0.44345616943002947</v>
      </c>
      <c r="T229" s="30">
        <f t="shared" si="103"/>
        <v>-0.92743439112479875</v>
      </c>
      <c r="U229" s="30">
        <f t="shared" si="104"/>
        <v>1.2829991336554423</v>
      </c>
      <c r="V229" s="31">
        <f t="shared" si="105"/>
        <v>0.35556474253064352</v>
      </c>
      <c r="W229" s="5">
        <f t="shared" si="89"/>
        <v>2.5008000000000004</v>
      </c>
      <c r="X229" s="3">
        <f t="shared" si="106"/>
        <v>0</v>
      </c>
      <c r="Y229" s="5">
        <f t="shared" si="90"/>
        <v>0.14218039928448636</v>
      </c>
      <c r="Z229" s="5">
        <f t="shared" si="91"/>
        <v>0</v>
      </c>
      <c r="AA229" s="34">
        <f t="shared" si="92"/>
        <v>0.14218039928448636</v>
      </c>
      <c r="AB229" s="34">
        <f t="shared" si="93"/>
        <v>0.17914730309845281</v>
      </c>
      <c r="AC229" s="39">
        <f t="shared" si="94"/>
        <v>0.21611420691241925</v>
      </c>
      <c r="AD229">
        <f t="shared" si="95"/>
        <v>1.500793103558467E-3</v>
      </c>
    </row>
    <row r="230" spans="1:30" x14ac:dyDescent="0.15">
      <c r="A230" s="36"/>
      <c r="B230">
        <f t="shared" si="83"/>
        <v>1900</v>
      </c>
      <c r="C230">
        <f t="shared" si="84"/>
        <v>0</v>
      </c>
      <c r="D230" s="26"/>
      <c r="E230" s="13"/>
      <c r="F230" s="13"/>
      <c r="G230" s="13"/>
      <c r="H230" s="11"/>
      <c r="I230" s="28">
        <f t="shared" si="96"/>
        <v>0</v>
      </c>
      <c r="J230" s="3">
        <f t="shared" si="85"/>
        <v>4.8710000000000004</v>
      </c>
      <c r="K230" s="28">
        <f t="shared" si="97"/>
        <v>-0.4038963498375906</v>
      </c>
      <c r="L230" s="29">
        <f t="shared" si="98"/>
        <v>1.03505</v>
      </c>
      <c r="M230" s="28">
        <f t="shared" si="99"/>
        <v>1.2479695879564598</v>
      </c>
      <c r="N230" s="3">
        <f t="shared" si="86"/>
        <v>9.5337630859928186</v>
      </c>
      <c r="O230" s="30">
        <f t="shared" si="100"/>
        <v>15.870845295094538</v>
      </c>
      <c r="P230" s="30">
        <f t="shared" si="87"/>
        <v>1.3648926953781302</v>
      </c>
      <c r="Q230" s="30">
        <f t="shared" si="101"/>
        <v>6.1078000000000001</v>
      </c>
      <c r="R230" s="30">
        <f t="shared" si="102"/>
        <v>0</v>
      </c>
      <c r="S230" s="5">
        <f t="shared" si="88"/>
        <v>0.44345616943002947</v>
      </c>
      <c r="T230" s="30">
        <f t="shared" si="103"/>
        <v>-0.92743439112479875</v>
      </c>
      <c r="U230" s="30">
        <f t="shared" si="104"/>
        <v>1.2829991336554423</v>
      </c>
      <c r="V230" s="31">
        <f t="shared" si="105"/>
        <v>0.35556474253064352</v>
      </c>
      <c r="W230" s="5">
        <f t="shared" si="89"/>
        <v>2.5008000000000004</v>
      </c>
      <c r="X230" s="3">
        <f t="shared" si="106"/>
        <v>0</v>
      </c>
      <c r="Y230" s="5">
        <f t="shared" si="90"/>
        <v>0.14218039928448636</v>
      </c>
      <c r="Z230" s="5">
        <f t="shared" si="91"/>
        <v>0</v>
      </c>
      <c r="AA230" s="34">
        <f t="shared" si="92"/>
        <v>0.14218039928448636</v>
      </c>
      <c r="AB230" s="34">
        <f t="shared" si="93"/>
        <v>0.17914730309845281</v>
      </c>
      <c r="AC230" s="39">
        <f t="shared" si="94"/>
        <v>0.21611420691241925</v>
      </c>
      <c r="AD230">
        <f t="shared" si="95"/>
        <v>1.500793103558467E-3</v>
      </c>
    </row>
    <row r="231" spans="1:30" x14ac:dyDescent="0.15">
      <c r="A231" s="36"/>
      <c r="B231">
        <f t="shared" si="83"/>
        <v>1900</v>
      </c>
      <c r="C231">
        <f t="shared" si="84"/>
        <v>0</v>
      </c>
      <c r="D231" s="26"/>
      <c r="E231" s="13"/>
      <c r="F231" s="13"/>
      <c r="G231" s="13"/>
      <c r="H231" s="11"/>
      <c r="I231" s="28">
        <f t="shared" si="96"/>
        <v>0</v>
      </c>
      <c r="J231" s="3">
        <f t="shared" si="85"/>
        <v>4.8710000000000004</v>
      </c>
      <c r="K231" s="28">
        <f t="shared" si="97"/>
        <v>-0.4038963498375906</v>
      </c>
      <c r="L231" s="29">
        <f t="shared" si="98"/>
        <v>1.03505</v>
      </c>
      <c r="M231" s="28">
        <f t="shared" si="99"/>
        <v>1.2479695879564598</v>
      </c>
      <c r="N231" s="3">
        <f t="shared" si="86"/>
        <v>9.5337630859928186</v>
      </c>
      <c r="O231" s="30">
        <f t="shared" si="100"/>
        <v>15.870845295094538</v>
      </c>
      <c r="P231" s="30">
        <f t="shared" si="87"/>
        <v>1.3648926953781302</v>
      </c>
      <c r="Q231" s="30">
        <f t="shared" si="101"/>
        <v>6.1078000000000001</v>
      </c>
      <c r="R231" s="30">
        <f t="shared" si="102"/>
        <v>0</v>
      </c>
      <c r="S231" s="5">
        <f t="shared" si="88"/>
        <v>0.44345616943002947</v>
      </c>
      <c r="T231" s="30">
        <f t="shared" si="103"/>
        <v>-0.92743439112479875</v>
      </c>
      <c r="U231" s="30">
        <f t="shared" si="104"/>
        <v>1.2829991336554423</v>
      </c>
      <c r="V231" s="31">
        <f t="shared" si="105"/>
        <v>0.35556474253064352</v>
      </c>
      <c r="W231" s="5">
        <f t="shared" si="89"/>
        <v>2.5008000000000004</v>
      </c>
      <c r="X231" s="3">
        <f t="shared" si="106"/>
        <v>0</v>
      </c>
      <c r="Y231" s="5">
        <f t="shared" si="90"/>
        <v>0.14218039928448636</v>
      </c>
      <c r="Z231" s="5">
        <f t="shared" si="91"/>
        <v>0</v>
      </c>
      <c r="AA231" s="34">
        <f t="shared" si="92"/>
        <v>0.14218039928448636</v>
      </c>
      <c r="AB231" s="34">
        <f t="shared" si="93"/>
        <v>0.17914730309845281</v>
      </c>
      <c r="AC231" s="39">
        <f t="shared" si="94"/>
        <v>0.21611420691241925</v>
      </c>
      <c r="AD231">
        <f t="shared" si="95"/>
        <v>1.500793103558467E-3</v>
      </c>
    </row>
    <row r="232" spans="1:30" x14ac:dyDescent="0.15">
      <c r="A232" s="36"/>
      <c r="B232">
        <f t="shared" si="83"/>
        <v>1900</v>
      </c>
      <c r="C232">
        <f t="shared" si="84"/>
        <v>0</v>
      </c>
      <c r="D232" s="26"/>
      <c r="E232" s="13"/>
      <c r="F232" s="13"/>
      <c r="G232" s="13"/>
      <c r="H232" s="11"/>
      <c r="I232" s="28">
        <f t="shared" si="96"/>
        <v>0</v>
      </c>
      <c r="J232" s="3">
        <f t="shared" si="85"/>
        <v>4.8710000000000004</v>
      </c>
      <c r="K232" s="28">
        <f t="shared" si="97"/>
        <v>-0.4038963498375906</v>
      </c>
      <c r="L232" s="29">
        <f t="shared" si="98"/>
        <v>1.03505</v>
      </c>
      <c r="M232" s="28">
        <f t="shared" si="99"/>
        <v>1.2479695879564598</v>
      </c>
      <c r="N232" s="3">
        <f t="shared" si="86"/>
        <v>9.5337630859928186</v>
      </c>
      <c r="O232" s="30">
        <f t="shared" si="100"/>
        <v>15.870845295094538</v>
      </c>
      <c r="P232" s="30">
        <f t="shared" si="87"/>
        <v>1.3648926953781302</v>
      </c>
      <c r="Q232" s="30">
        <f t="shared" si="101"/>
        <v>6.1078000000000001</v>
      </c>
      <c r="R232" s="30">
        <f t="shared" si="102"/>
        <v>0</v>
      </c>
      <c r="S232" s="5">
        <f t="shared" si="88"/>
        <v>0.44345616943002947</v>
      </c>
      <c r="T232" s="30">
        <f t="shared" si="103"/>
        <v>-0.92743439112479875</v>
      </c>
      <c r="U232" s="30">
        <f t="shared" si="104"/>
        <v>1.2829991336554423</v>
      </c>
      <c r="V232" s="31">
        <f t="shared" si="105"/>
        <v>0.35556474253064352</v>
      </c>
      <c r="W232" s="5">
        <f t="shared" si="89"/>
        <v>2.5008000000000004</v>
      </c>
      <c r="X232" s="3">
        <f t="shared" si="106"/>
        <v>0</v>
      </c>
      <c r="Y232" s="5">
        <f t="shared" si="90"/>
        <v>0.14218039928448636</v>
      </c>
      <c r="Z232" s="5">
        <f t="shared" si="91"/>
        <v>0</v>
      </c>
      <c r="AA232" s="34">
        <f t="shared" si="92"/>
        <v>0.14218039928448636</v>
      </c>
      <c r="AB232" s="34">
        <f t="shared" si="93"/>
        <v>0.17914730309845281</v>
      </c>
      <c r="AC232" s="39">
        <f t="shared" si="94"/>
        <v>0.21611420691241925</v>
      </c>
      <c r="AD232">
        <f t="shared" si="95"/>
        <v>1.500793103558467E-3</v>
      </c>
    </row>
    <row r="233" spans="1:30" x14ac:dyDescent="0.15">
      <c r="A233" s="36"/>
      <c r="B233">
        <f t="shared" si="83"/>
        <v>1900</v>
      </c>
      <c r="C233">
        <f t="shared" si="84"/>
        <v>0</v>
      </c>
      <c r="D233" s="26"/>
      <c r="E233" s="13"/>
      <c r="F233" s="13"/>
      <c r="G233" s="13"/>
      <c r="H233" s="11"/>
      <c r="I233" s="28">
        <f t="shared" si="96"/>
        <v>0</v>
      </c>
      <c r="J233" s="3">
        <f t="shared" si="85"/>
        <v>4.8710000000000004</v>
      </c>
      <c r="K233" s="28">
        <f t="shared" si="97"/>
        <v>-0.4038963498375906</v>
      </c>
      <c r="L233" s="29">
        <f t="shared" si="98"/>
        <v>1.03505</v>
      </c>
      <c r="M233" s="28">
        <f t="shared" si="99"/>
        <v>1.2479695879564598</v>
      </c>
      <c r="N233" s="3">
        <f t="shared" si="86"/>
        <v>9.5337630859928186</v>
      </c>
      <c r="O233" s="30">
        <f t="shared" si="100"/>
        <v>15.870845295094538</v>
      </c>
      <c r="P233" s="30">
        <f t="shared" si="87"/>
        <v>1.3648926953781302</v>
      </c>
      <c r="Q233" s="30">
        <f t="shared" si="101"/>
        <v>6.1078000000000001</v>
      </c>
      <c r="R233" s="30">
        <f t="shared" si="102"/>
        <v>0</v>
      </c>
      <c r="S233" s="5">
        <f t="shared" si="88"/>
        <v>0.44345616943002947</v>
      </c>
      <c r="T233" s="30">
        <f t="shared" si="103"/>
        <v>-0.92743439112479875</v>
      </c>
      <c r="U233" s="30">
        <f t="shared" si="104"/>
        <v>1.2829991336554423</v>
      </c>
      <c r="V233" s="31">
        <f t="shared" si="105"/>
        <v>0.35556474253064352</v>
      </c>
      <c r="W233" s="5">
        <f t="shared" si="89"/>
        <v>2.5008000000000004</v>
      </c>
      <c r="X233" s="3">
        <f t="shared" si="106"/>
        <v>0</v>
      </c>
      <c r="Y233" s="5">
        <f t="shared" si="90"/>
        <v>0.14218039928448636</v>
      </c>
      <c r="Z233" s="5">
        <f t="shared" si="91"/>
        <v>0</v>
      </c>
      <c r="AA233" s="34">
        <f t="shared" si="92"/>
        <v>0.14218039928448636</v>
      </c>
      <c r="AB233" s="34">
        <f t="shared" si="93"/>
        <v>0.17914730309845281</v>
      </c>
      <c r="AC233" s="39">
        <f t="shared" si="94"/>
        <v>0.21611420691241925</v>
      </c>
      <c r="AD233">
        <f t="shared" si="95"/>
        <v>1.500793103558467E-3</v>
      </c>
    </row>
    <row r="234" spans="1:30" x14ac:dyDescent="0.15">
      <c r="A234" s="36"/>
      <c r="B234">
        <f t="shared" si="83"/>
        <v>1900</v>
      </c>
      <c r="C234">
        <f t="shared" si="84"/>
        <v>0</v>
      </c>
      <c r="D234" s="26"/>
      <c r="E234" s="13"/>
      <c r="F234" s="13"/>
      <c r="G234" s="13"/>
      <c r="H234" s="11"/>
      <c r="I234" s="28">
        <f t="shared" si="96"/>
        <v>0</v>
      </c>
      <c r="J234" s="3">
        <f t="shared" si="85"/>
        <v>4.8710000000000004</v>
      </c>
      <c r="K234" s="28">
        <f t="shared" si="97"/>
        <v>-0.4038963498375906</v>
      </c>
      <c r="L234" s="29">
        <f t="shared" si="98"/>
        <v>1.03505</v>
      </c>
      <c r="M234" s="28">
        <f t="shared" si="99"/>
        <v>1.2479695879564598</v>
      </c>
      <c r="N234" s="3">
        <f t="shared" si="86"/>
        <v>9.5337630859928186</v>
      </c>
      <c r="O234" s="30">
        <f t="shared" si="100"/>
        <v>15.870845295094538</v>
      </c>
      <c r="P234" s="30">
        <f t="shared" si="87"/>
        <v>1.3648926953781302</v>
      </c>
      <c r="Q234" s="30">
        <f t="shared" si="101"/>
        <v>6.1078000000000001</v>
      </c>
      <c r="R234" s="30">
        <f t="shared" si="102"/>
        <v>0</v>
      </c>
      <c r="S234" s="5">
        <f t="shared" si="88"/>
        <v>0.44345616943002947</v>
      </c>
      <c r="T234" s="30">
        <f t="shared" si="103"/>
        <v>-0.92743439112479875</v>
      </c>
      <c r="U234" s="30">
        <f t="shared" si="104"/>
        <v>1.2829991336554423</v>
      </c>
      <c r="V234" s="31">
        <f t="shared" si="105"/>
        <v>0.35556474253064352</v>
      </c>
      <c r="W234" s="5">
        <f t="shared" si="89"/>
        <v>2.5008000000000004</v>
      </c>
      <c r="X234" s="3">
        <f t="shared" si="106"/>
        <v>0</v>
      </c>
      <c r="Y234" s="5">
        <f t="shared" si="90"/>
        <v>0.14218039928448636</v>
      </c>
      <c r="Z234" s="5">
        <f t="shared" si="91"/>
        <v>0</v>
      </c>
      <c r="AA234" s="34">
        <f t="shared" si="92"/>
        <v>0.14218039928448636</v>
      </c>
      <c r="AB234" s="34">
        <f t="shared" si="93"/>
        <v>0.17914730309845281</v>
      </c>
      <c r="AC234" s="39">
        <f t="shared" si="94"/>
        <v>0.21611420691241925</v>
      </c>
      <c r="AD234">
        <f t="shared" si="95"/>
        <v>1.500793103558467E-3</v>
      </c>
    </row>
    <row r="235" spans="1:30" x14ac:dyDescent="0.15">
      <c r="A235" s="36"/>
      <c r="B235">
        <f t="shared" si="83"/>
        <v>1900</v>
      </c>
      <c r="C235">
        <f t="shared" si="84"/>
        <v>0</v>
      </c>
      <c r="D235" s="26"/>
      <c r="E235" s="13"/>
      <c r="F235" s="13"/>
      <c r="G235" s="13"/>
      <c r="H235" s="11"/>
      <c r="I235" s="28">
        <f t="shared" si="96"/>
        <v>0</v>
      </c>
      <c r="J235" s="3">
        <f t="shared" si="85"/>
        <v>4.8710000000000004</v>
      </c>
      <c r="K235" s="28">
        <f t="shared" si="97"/>
        <v>-0.4038963498375906</v>
      </c>
      <c r="L235" s="29">
        <f t="shared" si="98"/>
        <v>1.03505</v>
      </c>
      <c r="M235" s="28">
        <f t="shared" si="99"/>
        <v>1.2479695879564598</v>
      </c>
      <c r="N235" s="3">
        <f t="shared" si="86"/>
        <v>9.5337630859928186</v>
      </c>
      <c r="O235" s="30">
        <f t="shared" si="100"/>
        <v>15.870845295094538</v>
      </c>
      <c r="P235" s="30">
        <f t="shared" si="87"/>
        <v>1.3648926953781302</v>
      </c>
      <c r="Q235" s="30">
        <f t="shared" si="101"/>
        <v>6.1078000000000001</v>
      </c>
      <c r="R235" s="30">
        <f t="shared" si="102"/>
        <v>0</v>
      </c>
      <c r="S235" s="5">
        <f t="shared" si="88"/>
        <v>0.44345616943002947</v>
      </c>
      <c r="T235" s="30">
        <f t="shared" si="103"/>
        <v>-0.92743439112479875</v>
      </c>
      <c r="U235" s="30">
        <f t="shared" si="104"/>
        <v>1.2829991336554423</v>
      </c>
      <c r="V235" s="31">
        <f t="shared" si="105"/>
        <v>0.35556474253064352</v>
      </c>
      <c r="W235" s="5">
        <f t="shared" si="89"/>
        <v>2.5008000000000004</v>
      </c>
      <c r="X235" s="3">
        <f t="shared" si="106"/>
        <v>0</v>
      </c>
      <c r="Y235" s="5">
        <f t="shared" si="90"/>
        <v>0.14218039928448636</v>
      </c>
      <c r="Z235" s="5">
        <f t="shared" si="91"/>
        <v>0</v>
      </c>
      <c r="AA235" s="34">
        <f t="shared" si="92"/>
        <v>0.14218039928448636</v>
      </c>
      <c r="AB235" s="34">
        <f t="shared" si="93"/>
        <v>0.17914730309845281</v>
      </c>
      <c r="AC235" s="39">
        <f t="shared" si="94"/>
        <v>0.21611420691241925</v>
      </c>
      <c r="AD235">
        <f t="shared" si="95"/>
        <v>1.500793103558467E-3</v>
      </c>
    </row>
    <row r="236" spans="1:30" x14ac:dyDescent="0.15">
      <c r="A236" s="36"/>
      <c r="B236">
        <f t="shared" si="83"/>
        <v>1900</v>
      </c>
      <c r="C236">
        <f t="shared" si="84"/>
        <v>0</v>
      </c>
      <c r="D236" s="26"/>
      <c r="E236" s="13"/>
      <c r="F236" s="13"/>
      <c r="G236" s="13"/>
      <c r="H236" s="11"/>
      <c r="I236" s="28">
        <f t="shared" si="96"/>
        <v>0</v>
      </c>
      <c r="J236" s="3">
        <f t="shared" si="85"/>
        <v>4.8710000000000004</v>
      </c>
      <c r="K236" s="28">
        <f t="shared" si="97"/>
        <v>-0.4038963498375906</v>
      </c>
      <c r="L236" s="29">
        <f t="shared" si="98"/>
        <v>1.03505</v>
      </c>
      <c r="M236" s="28">
        <f t="shared" si="99"/>
        <v>1.2479695879564598</v>
      </c>
      <c r="N236" s="3">
        <f t="shared" si="86"/>
        <v>9.5337630859928186</v>
      </c>
      <c r="O236" s="30">
        <f t="shared" si="100"/>
        <v>15.870845295094538</v>
      </c>
      <c r="P236" s="30">
        <f t="shared" si="87"/>
        <v>1.3648926953781302</v>
      </c>
      <c r="Q236" s="30">
        <f t="shared" si="101"/>
        <v>6.1078000000000001</v>
      </c>
      <c r="R236" s="30">
        <f t="shared" si="102"/>
        <v>0</v>
      </c>
      <c r="S236" s="5">
        <f t="shared" si="88"/>
        <v>0.44345616943002947</v>
      </c>
      <c r="T236" s="30">
        <f t="shared" si="103"/>
        <v>-0.92743439112479875</v>
      </c>
      <c r="U236" s="30">
        <f t="shared" si="104"/>
        <v>1.2829991336554423</v>
      </c>
      <c r="V236" s="31">
        <f t="shared" si="105"/>
        <v>0.35556474253064352</v>
      </c>
      <c r="W236" s="5">
        <f t="shared" si="89"/>
        <v>2.5008000000000004</v>
      </c>
      <c r="X236" s="3">
        <f t="shared" si="106"/>
        <v>0</v>
      </c>
      <c r="Y236" s="5">
        <f t="shared" si="90"/>
        <v>0.14218039928448636</v>
      </c>
      <c r="Z236" s="5">
        <f t="shared" si="91"/>
        <v>0</v>
      </c>
      <c r="AA236" s="34">
        <f t="shared" si="92"/>
        <v>0.14218039928448636</v>
      </c>
      <c r="AB236" s="34">
        <f t="shared" si="93"/>
        <v>0.17914730309845281</v>
      </c>
      <c r="AC236" s="39">
        <f t="shared" si="94"/>
        <v>0.21611420691241925</v>
      </c>
      <c r="AD236">
        <f t="shared" si="95"/>
        <v>1.500793103558467E-3</v>
      </c>
    </row>
    <row r="237" spans="1:30" x14ac:dyDescent="0.15">
      <c r="A237" s="36"/>
      <c r="B237">
        <f t="shared" si="83"/>
        <v>1900</v>
      </c>
      <c r="C237">
        <f t="shared" si="84"/>
        <v>0</v>
      </c>
      <c r="D237" s="26"/>
      <c r="E237" s="13"/>
      <c r="F237" s="13"/>
      <c r="G237" s="13"/>
      <c r="H237" s="11"/>
      <c r="I237" s="28">
        <f t="shared" si="96"/>
        <v>0</v>
      </c>
      <c r="J237" s="3">
        <f t="shared" si="85"/>
        <v>4.8710000000000004</v>
      </c>
      <c r="K237" s="28">
        <f t="shared" si="97"/>
        <v>-0.4038963498375906</v>
      </c>
      <c r="L237" s="29">
        <f t="shared" si="98"/>
        <v>1.03505</v>
      </c>
      <c r="M237" s="28">
        <f t="shared" si="99"/>
        <v>1.2479695879564598</v>
      </c>
      <c r="N237" s="3">
        <f t="shared" si="86"/>
        <v>9.5337630859928186</v>
      </c>
      <c r="O237" s="30">
        <f t="shared" si="100"/>
        <v>15.870845295094538</v>
      </c>
      <c r="P237" s="30">
        <f t="shared" si="87"/>
        <v>1.3648926953781302</v>
      </c>
      <c r="Q237" s="30">
        <f t="shared" si="101"/>
        <v>6.1078000000000001</v>
      </c>
      <c r="R237" s="30">
        <f t="shared" si="102"/>
        <v>0</v>
      </c>
      <c r="S237" s="5">
        <f t="shared" si="88"/>
        <v>0.44345616943002947</v>
      </c>
      <c r="T237" s="30">
        <f t="shared" si="103"/>
        <v>-0.92743439112479875</v>
      </c>
      <c r="U237" s="30">
        <f t="shared" si="104"/>
        <v>1.2829991336554423</v>
      </c>
      <c r="V237" s="31">
        <f t="shared" si="105"/>
        <v>0.35556474253064352</v>
      </c>
      <c r="W237" s="5">
        <f t="shared" si="89"/>
        <v>2.5008000000000004</v>
      </c>
      <c r="X237" s="3">
        <f t="shared" si="106"/>
        <v>0</v>
      </c>
      <c r="Y237" s="5">
        <f t="shared" si="90"/>
        <v>0.14218039928448636</v>
      </c>
      <c r="Z237" s="5">
        <f t="shared" si="91"/>
        <v>0</v>
      </c>
      <c r="AA237" s="34">
        <f t="shared" si="92"/>
        <v>0.14218039928448636</v>
      </c>
      <c r="AB237" s="34">
        <f t="shared" si="93"/>
        <v>0.17914730309845281</v>
      </c>
      <c r="AC237" s="39">
        <f t="shared" si="94"/>
        <v>0.21611420691241925</v>
      </c>
      <c r="AD237">
        <f t="shared" si="95"/>
        <v>1.500793103558467E-3</v>
      </c>
    </row>
    <row r="238" spans="1:30" x14ac:dyDescent="0.15">
      <c r="A238" s="36"/>
      <c r="B238">
        <f t="shared" si="83"/>
        <v>1900</v>
      </c>
      <c r="C238">
        <f t="shared" si="84"/>
        <v>0</v>
      </c>
      <c r="D238" s="26"/>
      <c r="E238" s="13"/>
      <c r="F238" s="13"/>
      <c r="G238" s="13"/>
      <c r="H238" s="11"/>
      <c r="I238" s="28">
        <f t="shared" si="96"/>
        <v>0</v>
      </c>
      <c r="J238" s="3">
        <f t="shared" si="85"/>
        <v>4.8710000000000004</v>
      </c>
      <c r="K238" s="28">
        <f t="shared" si="97"/>
        <v>-0.4038963498375906</v>
      </c>
      <c r="L238" s="29">
        <f t="shared" si="98"/>
        <v>1.03505</v>
      </c>
      <c r="M238" s="28">
        <f t="shared" si="99"/>
        <v>1.2479695879564598</v>
      </c>
      <c r="N238" s="3">
        <f t="shared" si="86"/>
        <v>9.5337630859928186</v>
      </c>
      <c r="O238" s="30">
        <f t="shared" si="100"/>
        <v>15.870845295094538</v>
      </c>
      <c r="P238" s="30">
        <f t="shared" si="87"/>
        <v>1.3648926953781302</v>
      </c>
      <c r="Q238" s="30">
        <f t="shared" si="101"/>
        <v>6.1078000000000001</v>
      </c>
      <c r="R238" s="30">
        <f t="shared" si="102"/>
        <v>0</v>
      </c>
      <c r="S238" s="5">
        <f t="shared" si="88"/>
        <v>0.44345616943002947</v>
      </c>
      <c r="T238" s="30">
        <f t="shared" si="103"/>
        <v>-0.92743439112479875</v>
      </c>
      <c r="U238" s="30">
        <f t="shared" si="104"/>
        <v>1.2829991336554423</v>
      </c>
      <c r="V238" s="31">
        <f t="shared" si="105"/>
        <v>0.35556474253064352</v>
      </c>
      <c r="W238" s="5">
        <f t="shared" si="89"/>
        <v>2.5008000000000004</v>
      </c>
      <c r="X238" s="3">
        <f t="shared" si="106"/>
        <v>0</v>
      </c>
      <c r="Y238" s="5">
        <f t="shared" si="90"/>
        <v>0.14218039928448636</v>
      </c>
      <c r="Z238" s="5">
        <f t="shared" si="91"/>
        <v>0</v>
      </c>
      <c r="AA238" s="34">
        <f t="shared" si="92"/>
        <v>0.14218039928448636</v>
      </c>
      <c r="AB238" s="34">
        <f t="shared" si="93"/>
        <v>0.17914730309845281</v>
      </c>
      <c r="AC238" s="39">
        <f t="shared" si="94"/>
        <v>0.21611420691241925</v>
      </c>
      <c r="AD238">
        <f t="shared" si="95"/>
        <v>1.500793103558467E-3</v>
      </c>
    </row>
    <row r="239" spans="1:30" x14ac:dyDescent="0.15">
      <c r="A239" s="36"/>
      <c r="B239">
        <f t="shared" si="83"/>
        <v>1900</v>
      </c>
      <c r="C239">
        <f t="shared" si="84"/>
        <v>0</v>
      </c>
      <c r="D239" s="26"/>
      <c r="E239" s="13"/>
      <c r="F239" s="13"/>
      <c r="G239" s="13"/>
      <c r="H239" s="11"/>
      <c r="I239" s="28">
        <f t="shared" si="96"/>
        <v>0</v>
      </c>
      <c r="J239" s="3">
        <f t="shared" si="85"/>
        <v>4.8710000000000004</v>
      </c>
      <c r="K239" s="28">
        <f t="shared" si="97"/>
        <v>-0.4038963498375906</v>
      </c>
      <c r="L239" s="29">
        <f t="shared" si="98"/>
        <v>1.03505</v>
      </c>
      <c r="M239" s="28">
        <f t="shared" si="99"/>
        <v>1.2479695879564598</v>
      </c>
      <c r="N239" s="3">
        <f t="shared" si="86"/>
        <v>9.5337630859928186</v>
      </c>
      <c r="O239" s="30">
        <f t="shared" si="100"/>
        <v>15.870845295094538</v>
      </c>
      <c r="P239" s="30">
        <f t="shared" si="87"/>
        <v>1.3648926953781302</v>
      </c>
      <c r="Q239" s="30">
        <f t="shared" si="101"/>
        <v>6.1078000000000001</v>
      </c>
      <c r="R239" s="30">
        <f t="shared" si="102"/>
        <v>0</v>
      </c>
      <c r="S239" s="5">
        <f t="shared" si="88"/>
        <v>0.44345616943002947</v>
      </c>
      <c r="T239" s="30">
        <f t="shared" si="103"/>
        <v>-0.92743439112479875</v>
      </c>
      <c r="U239" s="30">
        <f t="shared" si="104"/>
        <v>1.2829991336554423</v>
      </c>
      <c r="V239" s="31">
        <f t="shared" si="105"/>
        <v>0.35556474253064352</v>
      </c>
      <c r="W239" s="5">
        <f t="shared" si="89"/>
        <v>2.5008000000000004</v>
      </c>
      <c r="X239" s="3">
        <f t="shared" si="106"/>
        <v>0</v>
      </c>
      <c r="Y239" s="5">
        <f t="shared" si="90"/>
        <v>0.14218039928448636</v>
      </c>
      <c r="Z239" s="5">
        <f t="shared" si="91"/>
        <v>0</v>
      </c>
      <c r="AA239" s="34">
        <f t="shared" si="92"/>
        <v>0.14218039928448636</v>
      </c>
      <c r="AB239" s="34">
        <f t="shared" si="93"/>
        <v>0.17914730309845281</v>
      </c>
      <c r="AC239" s="39">
        <f t="shared" si="94"/>
        <v>0.21611420691241925</v>
      </c>
      <c r="AD239">
        <f t="shared" si="95"/>
        <v>1.500793103558467E-3</v>
      </c>
    </row>
    <row r="240" spans="1:30" x14ac:dyDescent="0.15">
      <c r="A240" s="36"/>
      <c r="B240">
        <f t="shared" si="83"/>
        <v>1900</v>
      </c>
      <c r="C240">
        <f t="shared" si="84"/>
        <v>0</v>
      </c>
      <c r="D240" s="26"/>
      <c r="E240" s="13"/>
      <c r="F240" s="13"/>
      <c r="G240" s="13"/>
      <c r="H240" s="11"/>
      <c r="I240" s="28">
        <f t="shared" si="96"/>
        <v>0</v>
      </c>
      <c r="J240" s="3">
        <f t="shared" si="85"/>
        <v>4.8710000000000004</v>
      </c>
      <c r="K240" s="28">
        <f t="shared" si="97"/>
        <v>-0.4038963498375906</v>
      </c>
      <c r="L240" s="29">
        <f t="shared" si="98"/>
        <v>1.03505</v>
      </c>
      <c r="M240" s="28">
        <f t="shared" si="99"/>
        <v>1.2479695879564598</v>
      </c>
      <c r="N240" s="3">
        <f t="shared" si="86"/>
        <v>9.5337630859928186</v>
      </c>
      <c r="O240" s="30">
        <f t="shared" si="100"/>
        <v>15.870845295094538</v>
      </c>
      <c r="P240" s="30">
        <f t="shared" si="87"/>
        <v>1.3648926953781302</v>
      </c>
      <c r="Q240" s="30">
        <f t="shared" si="101"/>
        <v>6.1078000000000001</v>
      </c>
      <c r="R240" s="30">
        <f t="shared" si="102"/>
        <v>0</v>
      </c>
      <c r="S240" s="5">
        <f t="shared" si="88"/>
        <v>0.44345616943002947</v>
      </c>
      <c r="T240" s="30">
        <f t="shared" si="103"/>
        <v>-0.92743439112479875</v>
      </c>
      <c r="U240" s="30">
        <f t="shared" si="104"/>
        <v>1.2829991336554423</v>
      </c>
      <c r="V240" s="31">
        <f t="shared" si="105"/>
        <v>0.35556474253064352</v>
      </c>
      <c r="W240" s="5">
        <f t="shared" si="89"/>
        <v>2.5008000000000004</v>
      </c>
      <c r="X240" s="3">
        <f t="shared" si="106"/>
        <v>0</v>
      </c>
      <c r="Y240" s="5">
        <f t="shared" si="90"/>
        <v>0.14218039928448636</v>
      </c>
      <c r="Z240" s="5">
        <f t="shared" si="91"/>
        <v>0</v>
      </c>
      <c r="AA240" s="34">
        <f t="shared" si="92"/>
        <v>0.14218039928448636</v>
      </c>
      <c r="AB240" s="34">
        <f t="shared" si="93"/>
        <v>0.17914730309845281</v>
      </c>
      <c r="AC240" s="39">
        <f t="shared" si="94"/>
        <v>0.21611420691241925</v>
      </c>
      <c r="AD240">
        <f t="shared" si="95"/>
        <v>1.500793103558467E-3</v>
      </c>
    </row>
    <row r="241" spans="1:30" x14ac:dyDescent="0.15">
      <c r="A241" s="36"/>
      <c r="B241">
        <f t="shared" si="83"/>
        <v>1900</v>
      </c>
      <c r="C241">
        <f t="shared" si="84"/>
        <v>0</v>
      </c>
      <c r="D241" s="26"/>
      <c r="E241" s="13"/>
      <c r="F241" s="13"/>
      <c r="G241" s="13"/>
      <c r="H241" s="11"/>
      <c r="I241" s="28">
        <f t="shared" si="96"/>
        <v>0</v>
      </c>
      <c r="J241" s="3">
        <f t="shared" si="85"/>
        <v>4.8710000000000004</v>
      </c>
      <c r="K241" s="28">
        <f t="shared" si="97"/>
        <v>-0.4038963498375906</v>
      </c>
      <c r="L241" s="29">
        <f t="shared" si="98"/>
        <v>1.03505</v>
      </c>
      <c r="M241" s="28">
        <f t="shared" si="99"/>
        <v>1.2479695879564598</v>
      </c>
      <c r="N241" s="3">
        <f t="shared" si="86"/>
        <v>9.5337630859928186</v>
      </c>
      <c r="O241" s="30">
        <f t="shared" si="100"/>
        <v>15.870845295094538</v>
      </c>
      <c r="P241" s="30">
        <f t="shared" si="87"/>
        <v>1.3648926953781302</v>
      </c>
      <c r="Q241" s="30">
        <f t="shared" si="101"/>
        <v>6.1078000000000001</v>
      </c>
      <c r="R241" s="30">
        <f t="shared" si="102"/>
        <v>0</v>
      </c>
      <c r="S241" s="5">
        <f t="shared" si="88"/>
        <v>0.44345616943002947</v>
      </c>
      <c r="T241" s="30">
        <f t="shared" si="103"/>
        <v>-0.92743439112479875</v>
      </c>
      <c r="U241" s="30">
        <f t="shared" si="104"/>
        <v>1.2829991336554423</v>
      </c>
      <c r="V241" s="31">
        <f t="shared" si="105"/>
        <v>0.35556474253064352</v>
      </c>
      <c r="W241" s="5">
        <f t="shared" si="89"/>
        <v>2.5008000000000004</v>
      </c>
      <c r="X241" s="3">
        <f t="shared" si="106"/>
        <v>0</v>
      </c>
      <c r="Y241" s="5">
        <f t="shared" si="90"/>
        <v>0.14218039928448636</v>
      </c>
      <c r="Z241" s="5">
        <f t="shared" si="91"/>
        <v>0</v>
      </c>
      <c r="AA241" s="34">
        <f t="shared" si="92"/>
        <v>0.14218039928448636</v>
      </c>
      <c r="AB241" s="34">
        <f t="shared" si="93"/>
        <v>0.17914730309845281</v>
      </c>
      <c r="AC241" s="39">
        <f t="shared" si="94"/>
        <v>0.21611420691241925</v>
      </c>
      <c r="AD241">
        <f t="shared" si="95"/>
        <v>1.500793103558467E-3</v>
      </c>
    </row>
    <row r="242" spans="1:30" x14ac:dyDescent="0.15">
      <c r="A242" s="36"/>
      <c r="B242">
        <f t="shared" si="83"/>
        <v>1900</v>
      </c>
      <c r="C242">
        <f t="shared" si="84"/>
        <v>0</v>
      </c>
      <c r="D242" s="26"/>
      <c r="E242" s="13"/>
      <c r="F242" s="13"/>
      <c r="G242" s="13"/>
      <c r="H242" s="11"/>
      <c r="I242" s="28">
        <f t="shared" si="96"/>
        <v>0</v>
      </c>
      <c r="J242" s="3">
        <f t="shared" si="85"/>
        <v>4.8710000000000004</v>
      </c>
      <c r="K242" s="28">
        <f t="shared" si="97"/>
        <v>-0.4038963498375906</v>
      </c>
      <c r="L242" s="29">
        <f t="shared" si="98"/>
        <v>1.03505</v>
      </c>
      <c r="M242" s="28">
        <f t="shared" si="99"/>
        <v>1.2479695879564598</v>
      </c>
      <c r="N242" s="3">
        <f t="shared" si="86"/>
        <v>9.5337630859928186</v>
      </c>
      <c r="O242" s="30">
        <f t="shared" si="100"/>
        <v>15.870845295094538</v>
      </c>
      <c r="P242" s="30">
        <f t="shared" si="87"/>
        <v>1.3648926953781302</v>
      </c>
      <c r="Q242" s="30">
        <f t="shared" si="101"/>
        <v>6.1078000000000001</v>
      </c>
      <c r="R242" s="30">
        <f t="shared" si="102"/>
        <v>0</v>
      </c>
      <c r="S242" s="5">
        <f t="shared" si="88"/>
        <v>0.44345616943002947</v>
      </c>
      <c r="T242" s="30">
        <f t="shared" si="103"/>
        <v>-0.92743439112479875</v>
      </c>
      <c r="U242" s="30">
        <f t="shared" si="104"/>
        <v>1.2829991336554423</v>
      </c>
      <c r="V242" s="31">
        <f t="shared" si="105"/>
        <v>0.35556474253064352</v>
      </c>
      <c r="W242" s="5">
        <f t="shared" si="89"/>
        <v>2.5008000000000004</v>
      </c>
      <c r="X242" s="3">
        <f t="shared" si="106"/>
        <v>0</v>
      </c>
      <c r="Y242" s="5">
        <f t="shared" si="90"/>
        <v>0.14218039928448636</v>
      </c>
      <c r="Z242" s="5">
        <f t="shared" si="91"/>
        <v>0</v>
      </c>
      <c r="AA242" s="34">
        <f t="shared" si="92"/>
        <v>0.14218039928448636</v>
      </c>
      <c r="AB242" s="34">
        <f t="shared" si="93"/>
        <v>0.17914730309845281</v>
      </c>
      <c r="AC242" s="39">
        <f t="shared" si="94"/>
        <v>0.21611420691241925</v>
      </c>
      <c r="AD242">
        <f t="shared" si="95"/>
        <v>1.500793103558467E-3</v>
      </c>
    </row>
    <row r="243" spans="1:30" x14ac:dyDescent="0.15">
      <c r="A243" s="36"/>
      <c r="B243">
        <f t="shared" si="83"/>
        <v>1900</v>
      </c>
      <c r="C243">
        <f t="shared" si="84"/>
        <v>0</v>
      </c>
      <c r="D243" s="26"/>
      <c r="E243" s="13"/>
      <c r="F243" s="13"/>
      <c r="G243" s="13"/>
      <c r="H243" s="11"/>
      <c r="I243" s="28">
        <f t="shared" si="96"/>
        <v>0</v>
      </c>
      <c r="J243" s="3">
        <f t="shared" si="85"/>
        <v>4.8710000000000004</v>
      </c>
      <c r="K243" s="28">
        <f t="shared" si="97"/>
        <v>-0.4038963498375906</v>
      </c>
      <c r="L243" s="29">
        <f t="shared" si="98"/>
        <v>1.03505</v>
      </c>
      <c r="M243" s="28">
        <f t="shared" si="99"/>
        <v>1.2479695879564598</v>
      </c>
      <c r="N243" s="3">
        <f t="shared" si="86"/>
        <v>9.5337630859928186</v>
      </c>
      <c r="O243" s="30">
        <f t="shared" si="100"/>
        <v>15.870845295094538</v>
      </c>
      <c r="P243" s="30">
        <f t="shared" si="87"/>
        <v>1.3648926953781302</v>
      </c>
      <c r="Q243" s="30">
        <f t="shared" si="101"/>
        <v>6.1078000000000001</v>
      </c>
      <c r="R243" s="30">
        <f t="shared" si="102"/>
        <v>0</v>
      </c>
      <c r="S243" s="5">
        <f t="shared" si="88"/>
        <v>0.44345616943002947</v>
      </c>
      <c r="T243" s="30">
        <f t="shared" si="103"/>
        <v>-0.92743439112479875</v>
      </c>
      <c r="U243" s="30">
        <f t="shared" si="104"/>
        <v>1.2829991336554423</v>
      </c>
      <c r="V243" s="31">
        <f t="shared" si="105"/>
        <v>0.35556474253064352</v>
      </c>
      <c r="W243" s="5">
        <f t="shared" si="89"/>
        <v>2.5008000000000004</v>
      </c>
      <c r="X243" s="3">
        <f t="shared" si="106"/>
        <v>0</v>
      </c>
      <c r="Y243" s="5">
        <f t="shared" si="90"/>
        <v>0.14218039928448636</v>
      </c>
      <c r="Z243" s="5">
        <f t="shared" si="91"/>
        <v>0</v>
      </c>
      <c r="AA243" s="34">
        <f t="shared" si="92"/>
        <v>0.14218039928448636</v>
      </c>
      <c r="AB243" s="34">
        <f t="shared" si="93"/>
        <v>0.17914730309845281</v>
      </c>
      <c r="AC243" s="39">
        <f t="shared" si="94"/>
        <v>0.21611420691241925</v>
      </c>
      <c r="AD243">
        <f t="shared" si="95"/>
        <v>1.500793103558467E-3</v>
      </c>
    </row>
    <row r="244" spans="1:30" x14ac:dyDescent="0.15">
      <c r="A244" s="36"/>
      <c r="B244">
        <f t="shared" si="83"/>
        <v>1900</v>
      </c>
      <c r="C244">
        <f t="shared" si="84"/>
        <v>0</v>
      </c>
      <c r="D244" s="26"/>
      <c r="E244" s="13"/>
      <c r="F244" s="13"/>
      <c r="G244" s="13"/>
      <c r="H244" s="11"/>
      <c r="I244" s="28">
        <f t="shared" si="96"/>
        <v>0</v>
      </c>
      <c r="J244" s="3">
        <f t="shared" si="85"/>
        <v>4.8710000000000004</v>
      </c>
      <c r="K244" s="28">
        <f t="shared" si="97"/>
        <v>-0.4038963498375906</v>
      </c>
      <c r="L244" s="29">
        <f t="shared" si="98"/>
        <v>1.03505</v>
      </c>
      <c r="M244" s="28">
        <f t="shared" si="99"/>
        <v>1.2479695879564598</v>
      </c>
      <c r="N244" s="3">
        <f t="shared" si="86"/>
        <v>9.5337630859928186</v>
      </c>
      <c r="O244" s="30">
        <f t="shared" si="100"/>
        <v>15.870845295094538</v>
      </c>
      <c r="P244" s="30">
        <f t="shared" si="87"/>
        <v>1.3648926953781302</v>
      </c>
      <c r="Q244" s="30">
        <f t="shared" si="101"/>
        <v>6.1078000000000001</v>
      </c>
      <c r="R244" s="30">
        <f t="shared" si="102"/>
        <v>0</v>
      </c>
      <c r="S244" s="5">
        <f t="shared" si="88"/>
        <v>0.44345616943002947</v>
      </c>
      <c r="T244" s="30">
        <f t="shared" si="103"/>
        <v>-0.92743439112479875</v>
      </c>
      <c r="U244" s="30">
        <f t="shared" si="104"/>
        <v>1.2829991336554423</v>
      </c>
      <c r="V244" s="31">
        <f t="shared" si="105"/>
        <v>0.35556474253064352</v>
      </c>
      <c r="W244" s="5">
        <f t="shared" si="89"/>
        <v>2.5008000000000004</v>
      </c>
      <c r="X244" s="3">
        <f t="shared" si="106"/>
        <v>0</v>
      </c>
      <c r="Y244" s="5">
        <f t="shared" si="90"/>
        <v>0.14218039928448636</v>
      </c>
      <c r="Z244" s="5">
        <f t="shared" si="91"/>
        <v>0</v>
      </c>
      <c r="AA244" s="34">
        <f t="shared" si="92"/>
        <v>0.14218039928448636</v>
      </c>
      <c r="AB244" s="34">
        <f t="shared" si="93"/>
        <v>0.17914730309845281</v>
      </c>
      <c r="AC244" s="39">
        <f t="shared" si="94"/>
        <v>0.21611420691241925</v>
      </c>
      <c r="AD244">
        <f t="shared" si="95"/>
        <v>1.500793103558467E-3</v>
      </c>
    </row>
    <row r="245" spans="1:30" x14ac:dyDescent="0.15">
      <c r="A245" s="36"/>
      <c r="B245">
        <f t="shared" si="83"/>
        <v>1900</v>
      </c>
      <c r="C245">
        <f t="shared" si="84"/>
        <v>0</v>
      </c>
      <c r="D245" s="26"/>
      <c r="E245" s="13"/>
      <c r="F245" s="13"/>
      <c r="G245" s="13"/>
      <c r="H245" s="11"/>
      <c r="I245" s="28">
        <f t="shared" si="96"/>
        <v>0</v>
      </c>
      <c r="J245" s="3">
        <f t="shared" si="85"/>
        <v>4.8710000000000004</v>
      </c>
      <c r="K245" s="28">
        <f t="shared" si="97"/>
        <v>-0.4038963498375906</v>
      </c>
      <c r="L245" s="29">
        <f t="shared" si="98"/>
        <v>1.03505</v>
      </c>
      <c r="M245" s="28">
        <f t="shared" si="99"/>
        <v>1.2479695879564598</v>
      </c>
      <c r="N245" s="3">
        <f t="shared" si="86"/>
        <v>9.5337630859928186</v>
      </c>
      <c r="O245" s="30">
        <f t="shared" si="100"/>
        <v>15.870845295094538</v>
      </c>
      <c r="P245" s="30">
        <f t="shared" si="87"/>
        <v>1.3648926953781302</v>
      </c>
      <c r="Q245" s="30">
        <f t="shared" si="101"/>
        <v>6.1078000000000001</v>
      </c>
      <c r="R245" s="30">
        <f t="shared" si="102"/>
        <v>0</v>
      </c>
      <c r="S245" s="5">
        <f t="shared" si="88"/>
        <v>0.44345616943002947</v>
      </c>
      <c r="T245" s="30">
        <f t="shared" si="103"/>
        <v>-0.92743439112479875</v>
      </c>
      <c r="U245" s="30">
        <f t="shared" si="104"/>
        <v>1.2829991336554423</v>
      </c>
      <c r="V245" s="31">
        <f t="shared" si="105"/>
        <v>0.35556474253064352</v>
      </c>
      <c r="W245" s="5">
        <f t="shared" si="89"/>
        <v>2.5008000000000004</v>
      </c>
      <c r="X245" s="3">
        <f t="shared" si="106"/>
        <v>0</v>
      </c>
      <c r="Y245" s="5">
        <f t="shared" si="90"/>
        <v>0.14218039928448636</v>
      </c>
      <c r="Z245" s="5">
        <f t="shared" si="91"/>
        <v>0</v>
      </c>
      <c r="AA245" s="34">
        <f t="shared" si="92"/>
        <v>0.14218039928448636</v>
      </c>
      <c r="AB245" s="34">
        <f t="shared" si="93"/>
        <v>0.17914730309845281</v>
      </c>
      <c r="AC245" s="39">
        <f t="shared" si="94"/>
        <v>0.21611420691241925</v>
      </c>
      <c r="AD245">
        <f t="shared" si="95"/>
        <v>1.500793103558467E-3</v>
      </c>
    </row>
    <row r="246" spans="1:30" x14ac:dyDescent="0.15">
      <c r="A246" s="36"/>
      <c r="B246">
        <f t="shared" si="83"/>
        <v>1900</v>
      </c>
      <c r="C246">
        <f t="shared" si="84"/>
        <v>0</v>
      </c>
      <c r="D246" s="26"/>
      <c r="E246" s="13"/>
      <c r="F246" s="13"/>
      <c r="G246" s="13"/>
      <c r="H246" s="11"/>
      <c r="I246" s="28">
        <f t="shared" si="96"/>
        <v>0</v>
      </c>
      <c r="J246" s="3">
        <f t="shared" si="85"/>
        <v>4.8710000000000004</v>
      </c>
      <c r="K246" s="28">
        <f t="shared" si="97"/>
        <v>-0.4038963498375906</v>
      </c>
      <c r="L246" s="29">
        <f t="shared" si="98"/>
        <v>1.03505</v>
      </c>
      <c r="M246" s="28">
        <f t="shared" si="99"/>
        <v>1.2479695879564598</v>
      </c>
      <c r="N246" s="3">
        <f t="shared" si="86"/>
        <v>9.5337630859928186</v>
      </c>
      <c r="O246" s="30">
        <f t="shared" si="100"/>
        <v>15.870845295094538</v>
      </c>
      <c r="P246" s="30">
        <f t="shared" si="87"/>
        <v>1.3648926953781302</v>
      </c>
      <c r="Q246" s="30">
        <f t="shared" si="101"/>
        <v>6.1078000000000001</v>
      </c>
      <c r="R246" s="30">
        <f t="shared" si="102"/>
        <v>0</v>
      </c>
      <c r="S246" s="5">
        <f t="shared" si="88"/>
        <v>0.44345616943002947</v>
      </c>
      <c r="T246" s="30">
        <f t="shared" si="103"/>
        <v>-0.92743439112479875</v>
      </c>
      <c r="U246" s="30">
        <f t="shared" si="104"/>
        <v>1.2829991336554423</v>
      </c>
      <c r="V246" s="31">
        <f t="shared" si="105"/>
        <v>0.35556474253064352</v>
      </c>
      <c r="W246" s="5">
        <f t="shared" si="89"/>
        <v>2.5008000000000004</v>
      </c>
      <c r="X246" s="3">
        <f t="shared" si="106"/>
        <v>0</v>
      </c>
      <c r="Y246" s="5">
        <f t="shared" si="90"/>
        <v>0.14218039928448636</v>
      </c>
      <c r="Z246" s="5">
        <f t="shared" si="91"/>
        <v>0</v>
      </c>
      <c r="AA246" s="34">
        <f t="shared" si="92"/>
        <v>0.14218039928448636</v>
      </c>
      <c r="AB246" s="34">
        <f t="shared" si="93"/>
        <v>0.17914730309845281</v>
      </c>
      <c r="AC246" s="39">
        <f t="shared" si="94"/>
        <v>0.21611420691241925</v>
      </c>
      <c r="AD246">
        <f t="shared" si="95"/>
        <v>1.500793103558467E-3</v>
      </c>
    </row>
    <row r="247" spans="1:30" x14ac:dyDescent="0.15">
      <c r="A247" s="36"/>
      <c r="B247">
        <f t="shared" si="83"/>
        <v>1900</v>
      </c>
      <c r="C247">
        <f t="shared" si="84"/>
        <v>0</v>
      </c>
      <c r="D247" s="26"/>
      <c r="E247" s="13"/>
      <c r="F247" s="13"/>
      <c r="G247" s="13"/>
      <c r="H247" s="11"/>
      <c r="I247" s="28">
        <f t="shared" si="96"/>
        <v>0</v>
      </c>
      <c r="J247" s="3">
        <f t="shared" si="85"/>
        <v>4.8710000000000004</v>
      </c>
      <c r="K247" s="28">
        <f t="shared" si="97"/>
        <v>-0.4038963498375906</v>
      </c>
      <c r="L247" s="29">
        <f t="shared" si="98"/>
        <v>1.03505</v>
      </c>
      <c r="M247" s="28">
        <f t="shared" si="99"/>
        <v>1.2479695879564598</v>
      </c>
      <c r="N247" s="3">
        <f t="shared" si="86"/>
        <v>9.5337630859928186</v>
      </c>
      <c r="O247" s="30">
        <f t="shared" si="100"/>
        <v>15.870845295094538</v>
      </c>
      <c r="P247" s="30">
        <f t="shared" si="87"/>
        <v>1.3648926953781302</v>
      </c>
      <c r="Q247" s="30">
        <f t="shared" si="101"/>
        <v>6.1078000000000001</v>
      </c>
      <c r="R247" s="30">
        <f t="shared" si="102"/>
        <v>0</v>
      </c>
      <c r="S247" s="5">
        <f t="shared" si="88"/>
        <v>0.44345616943002947</v>
      </c>
      <c r="T247" s="30">
        <f t="shared" si="103"/>
        <v>-0.92743439112479875</v>
      </c>
      <c r="U247" s="30">
        <f t="shared" si="104"/>
        <v>1.2829991336554423</v>
      </c>
      <c r="V247" s="31">
        <f t="shared" si="105"/>
        <v>0.35556474253064352</v>
      </c>
      <c r="W247" s="5">
        <f t="shared" si="89"/>
        <v>2.5008000000000004</v>
      </c>
      <c r="X247" s="3">
        <f t="shared" si="106"/>
        <v>0</v>
      </c>
      <c r="Y247" s="5">
        <f t="shared" si="90"/>
        <v>0.14218039928448636</v>
      </c>
      <c r="Z247" s="5">
        <f t="shared" si="91"/>
        <v>0</v>
      </c>
      <c r="AA247" s="34">
        <f t="shared" si="92"/>
        <v>0.14218039928448636</v>
      </c>
      <c r="AB247" s="34">
        <f t="shared" si="93"/>
        <v>0.17914730309845281</v>
      </c>
      <c r="AC247" s="39">
        <f t="shared" si="94"/>
        <v>0.21611420691241925</v>
      </c>
      <c r="AD247">
        <f t="shared" si="95"/>
        <v>1.500793103558467E-3</v>
      </c>
    </row>
    <row r="248" spans="1:30" x14ac:dyDescent="0.15">
      <c r="A248" s="36"/>
      <c r="B248">
        <f t="shared" si="83"/>
        <v>1900</v>
      </c>
      <c r="C248">
        <f t="shared" si="84"/>
        <v>0</v>
      </c>
      <c r="D248" s="26"/>
      <c r="E248" s="13"/>
      <c r="F248" s="13"/>
      <c r="G248" s="13"/>
      <c r="H248" s="11"/>
      <c r="I248" s="28">
        <f t="shared" si="96"/>
        <v>0</v>
      </c>
      <c r="J248" s="3">
        <f t="shared" si="85"/>
        <v>4.8710000000000004</v>
      </c>
      <c r="K248" s="28">
        <f t="shared" si="97"/>
        <v>-0.4038963498375906</v>
      </c>
      <c r="L248" s="29">
        <f t="shared" si="98"/>
        <v>1.03505</v>
      </c>
      <c r="M248" s="28">
        <f t="shared" si="99"/>
        <v>1.2479695879564598</v>
      </c>
      <c r="N248" s="3">
        <f t="shared" si="86"/>
        <v>9.5337630859928186</v>
      </c>
      <c r="O248" s="30">
        <f t="shared" si="100"/>
        <v>15.870845295094538</v>
      </c>
      <c r="P248" s="30">
        <f t="shared" si="87"/>
        <v>1.3648926953781302</v>
      </c>
      <c r="Q248" s="30">
        <f t="shared" si="101"/>
        <v>6.1078000000000001</v>
      </c>
      <c r="R248" s="30">
        <f t="shared" si="102"/>
        <v>0</v>
      </c>
      <c r="S248" s="5">
        <f t="shared" si="88"/>
        <v>0.44345616943002947</v>
      </c>
      <c r="T248" s="30">
        <f t="shared" si="103"/>
        <v>-0.92743439112479875</v>
      </c>
      <c r="U248" s="30">
        <f t="shared" si="104"/>
        <v>1.2829991336554423</v>
      </c>
      <c r="V248" s="31">
        <f t="shared" si="105"/>
        <v>0.35556474253064352</v>
      </c>
      <c r="W248" s="5">
        <f t="shared" si="89"/>
        <v>2.5008000000000004</v>
      </c>
      <c r="X248" s="3">
        <f t="shared" si="106"/>
        <v>0</v>
      </c>
      <c r="Y248" s="5">
        <f t="shared" si="90"/>
        <v>0.14218039928448636</v>
      </c>
      <c r="Z248" s="5">
        <f t="shared" si="91"/>
        <v>0</v>
      </c>
      <c r="AA248" s="34">
        <f t="shared" si="92"/>
        <v>0.14218039928448636</v>
      </c>
      <c r="AB248" s="34">
        <f t="shared" si="93"/>
        <v>0.17914730309845281</v>
      </c>
      <c r="AC248" s="39">
        <f t="shared" si="94"/>
        <v>0.21611420691241925</v>
      </c>
      <c r="AD248">
        <f t="shared" si="95"/>
        <v>1.500793103558467E-3</v>
      </c>
    </row>
    <row r="249" spans="1:30" x14ac:dyDescent="0.15">
      <c r="A249" s="36"/>
      <c r="B249">
        <f t="shared" si="83"/>
        <v>1900</v>
      </c>
      <c r="C249">
        <f t="shared" si="84"/>
        <v>0</v>
      </c>
      <c r="D249" s="26"/>
      <c r="E249" s="13"/>
      <c r="F249" s="13"/>
      <c r="G249" s="13"/>
      <c r="H249" s="11"/>
      <c r="I249" s="28">
        <f t="shared" si="96"/>
        <v>0</v>
      </c>
      <c r="J249" s="3">
        <f t="shared" si="85"/>
        <v>4.8710000000000004</v>
      </c>
      <c r="K249" s="28">
        <f t="shared" si="97"/>
        <v>-0.4038963498375906</v>
      </c>
      <c r="L249" s="29">
        <f t="shared" si="98"/>
        <v>1.03505</v>
      </c>
      <c r="M249" s="28">
        <f t="shared" si="99"/>
        <v>1.2479695879564598</v>
      </c>
      <c r="N249" s="3">
        <f t="shared" si="86"/>
        <v>9.5337630859928186</v>
      </c>
      <c r="O249" s="30">
        <f t="shared" si="100"/>
        <v>15.870845295094538</v>
      </c>
      <c r="P249" s="30">
        <f t="shared" si="87"/>
        <v>1.3648926953781302</v>
      </c>
      <c r="Q249" s="30">
        <f t="shared" si="101"/>
        <v>6.1078000000000001</v>
      </c>
      <c r="R249" s="30">
        <f t="shared" si="102"/>
        <v>0</v>
      </c>
      <c r="S249" s="5">
        <f t="shared" si="88"/>
        <v>0.44345616943002947</v>
      </c>
      <c r="T249" s="30">
        <f t="shared" si="103"/>
        <v>-0.92743439112479875</v>
      </c>
      <c r="U249" s="30">
        <f t="shared" si="104"/>
        <v>1.2829991336554423</v>
      </c>
      <c r="V249" s="31">
        <f t="shared" si="105"/>
        <v>0.35556474253064352</v>
      </c>
      <c r="W249" s="5">
        <f t="shared" si="89"/>
        <v>2.5008000000000004</v>
      </c>
      <c r="X249" s="3">
        <f t="shared" si="106"/>
        <v>0</v>
      </c>
      <c r="Y249" s="5">
        <f t="shared" si="90"/>
        <v>0.14218039928448636</v>
      </c>
      <c r="Z249" s="5">
        <f t="shared" si="91"/>
        <v>0</v>
      </c>
      <c r="AA249" s="34">
        <f t="shared" si="92"/>
        <v>0.14218039928448636</v>
      </c>
      <c r="AB249" s="34">
        <f t="shared" si="93"/>
        <v>0.17914730309845281</v>
      </c>
      <c r="AC249" s="39">
        <f t="shared" si="94"/>
        <v>0.21611420691241925</v>
      </c>
      <c r="AD249">
        <f t="shared" si="95"/>
        <v>1.500793103558467E-3</v>
      </c>
    </row>
    <row r="250" spans="1:30" x14ac:dyDescent="0.15">
      <c r="A250" s="36"/>
      <c r="B250">
        <f t="shared" si="83"/>
        <v>1900</v>
      </c>
      <c r="C250">
        <f t="shared" si="84"/>
        <v>0</v>
      </c>
      <c r="D250" s="26"/>
      <c r="E250" s="13"/>
      <c r="F250" s="13"/>
      <c r="G250" s="13"/>
      <c r="H250" s="11"/>
      <c r="I250" s="28">
        <f t="shared" si="96"/>
        <v>0</v>
      </c>
      <c r="J250" s="3">
        <f t="shared" si="85"/>
        <v>4.8710000000000004</v>
      </c>
      <c r="K250" s="28">
        <f t="shared" si="97"/>
        <v>-0.4038963498375906</v>
      </c>
      <c r="L250" s="29">
        <f t="shared" si="98"/>
        <v>1.03505</v>
      </c>
      <c r="M250" s="28">
        <f t="shared" si="99"/>
        <v>1.2479695879564598</v>
      </c>
      <c r="N250" s="3">
        <f t="shared" si="86"/>
        <v>9.5337630859928186</v>
      </c>
      <c r="O250" s="30">
        <f t="shared" si="100"/>
        <v>15.870845295094538</v>
      </c>
      <c r="P250" s="30">
        <f t="shared" si="87"/>
        <v>1.3648926953781302</v>
      </c>
      <c r="Q250" s="30">
        <f t="shared" si="101"/>
        <v>6.1078000000000001</v>
      </c>
      <c r="R250" s="30">
        <f t="shared" si="102"/>
        <v>0</v>
      </c>
      <c r="S250" s="5">
        <f t="shared" si="88"/>
        <v>0.44345616943002947</v>
      </c>
      <c r="T250" s="30">
        <f t="shared" si="103"/>
        <v>-0.92743439112479875</v>
      </c>
      <c r="U250" s="30">
        <f t="shared" si="104"/>
        <v>1.2829991336554423</v>
      </c>
      <c r="V250" s="31">
        <f t="shared" si="105"/>
        <v>0.35556474253064352</v>
      </c>
      <c r="W250" s="5">
        <f t="shared" si="89"/>
        <v>2.5008000000000004</v>
      </c>
      <c r="X250" s="3">
        <f t="shared" si="106"/>
        <v>0</v>
      </c>
      <c r="Y250" s="5">
        <f t="shared" si="90"/>
        <v>0.14218039928448636</v>
      </c>
      <c r="Z250" s="5">
        <f t="shared" si="91"/>
        <v>0</v>
      </c>
      <c r="AA250" s="34">
        <f t="shared" si="92"/>
        <v>0.14218039928448636</v>
      </c>
      <c r="AB250" s="34">
        <f t="shared" si="93"/>
        <v>0.17914730309845281</v>
      </c>
      <c r="AC250" s="39">
        <f t="shared" si="94"/>
        <v>0.21611420691241925</v>
      </c>
      <c r="AD250">
        <f t="shared" si="95"/>
        <v>1.500793103558467E-3</v>
      </c>
    </row>
    <row r="251" spans="1:30" x14ac:dyDescent="0.15">
      <c r="A251" s="36"/>
      <c r="B251">
        <f t="shared" si="83"/>
        <v>1900</v>
      </c>
      <c r="C251">
        <f t="shared" si="84"/>
        <v>0</v>
      </c>
      <c r="D251" s="26"/>
      <c r="E251" s="13"/>
      <c r="F251" s="13"/>
      <c r="G251" s="13"/>
      <c r="H251" s="11"/>
      <c r="I251" s="28">
        <f t="shared" si="96"/>
        <v>0</v>
      </c>
      <c r="J251" s="3">
        <f t="shared" si="85"/>
        <v>4.8710000000000004</v>
      </c>
      <c r="K251" s="28">
        <f t="shared" si="97"/>
        <v>-0.4038963498375906</v>
      </c>
      <c r="L251" s="29">
        <f t="shared" si="98"/>
        <v>1.03505</v>
      </c>
      <c r="M251" s="28">
        <f t="shared" si="99"/>
        <v>1.2479695879564598</v>
      </c>
      <c r="N251" s="3">
        <f t="shared" si="86"/>
        <v>9.5337630859928186</v>
      </c>
      <c r="O251" s="30">
        <f t="shared" si="100"/>
        <v>15.870845295094538</v>
      </c>
      <c r="P251" s="30">
        <f t="shared" si="87"/>
        <v>1.3648926953781302</v>
      </c>
      <c r="Q251" s="30">
        <f t="shared" si="101"/>
        <v>6.1078000000000001</v>
      </c>
      <c r="R251" s="30">
        <f t="shared" si="102"/>
        <v>0</v>
      </c>
      <c r="S251" s="5">
        <f t="shared" si="88"/>
        <v>0.44345616943002947</v>
      </c>
      <c r="T251" s="30">
        <f t="shared" si="103"/>
        <v>-0.92743439112479875</v>
      </c>
      <c r="U251" s="30">
        <f t="shared" si="104"/>
        <v>1.2829991336554423</v>
      </c>
      <c r="V251" s="31">
        <f t="shared" si="105"/>
        <v>0.35556474253064352</v>
      </c>
      <c r="W251" s="5">
        <f t="shared" si="89"/>
        <v>2.5008000000000004</v>
      </c>
      <c r="X251" s="3">
        <f t="shared" si="106"/>
        <v>0</v>
      </c>
      <c r="Y251" s="5">
        <f t="shared" si="90"/>
        <v>0.14218039928448636</v>
      </c>
      <c r="Z251" s="5">
        <f t="shared" si="91"/>
        <v>0</v>
      </c>
      <c r="AA251" s="34">
        <f t="shared" si="92"/>
        <v>0.14218039928448636</v>
      </c>
      <c r="AB251" s="34">
        <f t="shared" si="93"/>
        <v>0.17914730309845281</v>
      </c>
      <c r="AC251" s="39">
        <f t="shared" si="94"/>
        <v>0.21611420691241925</v>
      </c>
      <c r="AD251">
        <f t="shared" si="95"/>
        <v>1.500793103558467E-3</v>
      </c>
    </row>
    <row r="252" spans="1:30" x14ac:dyDescent="0.15">
      <c r="A252" s="36"/>
      <c r="B252">
        <f t="shared" si="83"/>
        <v>1900</v>
      </c>
      <c r="C252">
        <f t="shared" si="84"/>
        <v>0</v>
      </c>
      <c r="D252" s="26"/>
      <c r="E252" s="13"/>
      <c r="F252" s="13"/>
      <c r="G252" s="13"/>
      <c r="H252" s="11"/>
      <c r="I252" s="28">
        <f t="shared" si="96"/>
        <v>0</v>
      </c>
      <c r="J252" s="3">
        <f t="shared" si="85"/>
        <v>4.8710000000000004</v>
      </c>
      <c r="K252" s="28">
        <f t="shared" si="97"/>
        <v>-0.4038963498375906</v>
      </c>
      <c r="L252" s="29">
        <f t="shared" si="98"/>
        <v>1.03505</v>
      </c>
      <c r="M252" s="28">
        <f t="shared" si="99"/>
        <v>1.2479695879564598</v>
      </c>
      <c r="N252" s="3">
        <f t="shared" si="86"/>
        <v>9.5337630859928186</v>
      </c>
      <c r="O252" s="30">
        <f t="shared" si="100"/>
        <v>15.870845295094538</v>
      </c>
      <c r="P252" s="30">
        <f t="shared" si="87"/>
        <v>1.3648926953781302</v>
      </c>
      <c r="Q252" s="30">
        <f t="shared" si="101"/>
        <v>6.1078000000000001</v>
      </c>
      <c r="R252" s="30">
        <f t="shared" si="102"/>
        <v>0</v>
      </c>
      <c r="S252" s="5">
        <f t="shared" si="88"/>
        <v>0.44345616943002947</v>
      </c>
      <c r="T252" s="30">
        <f t="shared" si="103"/>
        <v>-0.92743439112479875</v>
      </c>
      <c r="U252" s="30">
        <f t="shared" si="104"/>
        <v>1.2829991336554423</v>
      </c>
      <c r="V252" s="31">
        <f t="shared" si="105"/>
        <v>0.35556474253064352</v>
      </c>
      <c r="W252" s="5">
        <f t="shared" si="89"/>
        <v>2.5008000000000004</v>
      </c>
      <c r="X252" s="3">
        <f t="shared" si="106"/>
        <v>0</v>
      </c>
      <c r="Y252" s="5">
        <f t="shared" si="90"/>
        <v>0.14218039928448636</v>
      </c>
      <c r="Z252" s="5">
        <f t="shared" si="91"/>
        <v>0</v>
      </c>
      <c r="AA252" s="34">
        <f t="shared" si="92"/>
        <v>0.14218039928448636</v>
      </c>
      <c r="AB252" s="34">
        <f t="shared" si="93"/>
        <v>0.17914730309845281</v>
      </c>
      <c r="AC252" s="39">
        <f t="shared" si="94"/>
        <v>0.21611420691241925</v>
      </c>
      <c r="AD252">
        <f t="shared" si="95"/>
        <v>1.500793103558467E-3</v>
      </c>
    </row>
    <row r="253" spans="1:30" x14ac:dyDescent="0.15">
      <c r="A253" s="36"/>
      <c r="B253">
        <f t="shared" si="83"/>
        <v>1900</v>
      </c>
      <c r="C253">
        <f t="shared" si="84"/>
        <v>0</v>
      </c>
      <c r="D253" s="26"/>
      <c r="E253" s="13"/>
      <c r="F253" s="13"/>
      <c r="G253" s="13"/>
      <c r="H253" s="11"/>
      <c r="I253" s="28">
        <f t="shared" si="96"/>
        <v>0</v>
      </c>
      <c r="J253" s="3">
        <f t="shared" si="85"/>
        <v>4.8710000000000004</v>
      </c>
      <c r="K253" s="28">
        <f t="shared" si="97"/>
        <v>-0.4038963498375906</v>
      </c>
      <c r="L253" s="29">
        <f t="shared" si="98"/>
        <v>1.03505</v>
      </c>
      <c r="M253" s="28">
        <f t="shared" si="99"/>
        <v>1.2479695879564598</v>
      </c>
      <c r="N253" s="3">
        <f t="shared" si="86"/>
        <v>9.5337630859928186</v>
      </c>
      <c r="O253" s="30">
        <f t="shared" si="100"/>
        <v>15.870845295094538</v>
      </c>
      <c r="P253" s="30">
        <f t="shared" si="87"/>
        <v>1.3648926953781302</v>
      </c>
      <c r="Q253" s="30">
        <f t="shared" si="101"/>
        <v>6.1078000000000001</v>
      </c>
      <c r="R253" s="30">
        <f t="shared" si="102"/>
        <v>0</v>
      </c>
      <c r="S253" s="5">
        <f t="shared" si="88"/>
        <v>0.44345616943002947</v>
      </c>
      <c r="T253" s="30">
        <f t="shared" si="103"/>
        <v>-0.92743439112479875</v>
      </c>
      <c r="U253" s="30">
        <f t="shared" si="104"/>
        <v>1.2829991336554423</v>
      </c>
      <c r="V253" s="31">
        <f t="shared" si="105"/>
        <v>0.35556474253064352</v>
      </c>
      <c r="W253" s="5">
        <f t="shared" si="89"/>
        <v>2.5008000000000004</v>
      </c>
      <c r="X253" s="3">
        <f t="shared" si="106"/>
        <v>0</v>
      </c>
      <c r="Y253" s="5">
        <f>S253/(S253+X253)*V253/W253</f>
        <v>0.14218039928448636</v>
      </c>
      <c r="Z253" s="5">
        <f t="shared" si="91"/>
        <v>0</v>
      </c>
      <c r="AA253" s="34">
        <f t="shared" si="92"/>
        <v>0.14218039928448636</v>
      </c>
      <c r="AB253" s="34">
        <f t="shared" si="93"/>
        <v>0.17914730309845281</v>
      </c>
      <c r="AC253" s="39">
        <f t="shared" si="94"/>
        <v>0.21611420691241925</v>
      </c>
      <c r="AD253">
        <f t="shared" si="95"/>
        <v>1.500793103558467E-3</v>
      </c>
    </row>
    <row r="254" spans="1:30" x14ac:dyDescent="0.15">
      <c r="A254" s="36"/>
      <c r="B254">
        <f t="shared" si="83"/>
        <v>1900</v>
      </c>
      <c r="C254">
        <f t="shared" si="84"/>
        <v>0</v>
      </c>
      <c r="D254" s="26"/>
      <c r="E254" s="13"/>
      <c r="F254" s="13"/>
      <c r="G254" s="13"/>
      <c r="H254" s="11"/>
      <c r="I254" s="28">
        <f t="shared" si="96"/>
        <v>0</v>
      </c>
      <c r="J254" s="3">
        <f t="shared" si="85"/>
        <v>4.8710000000000004</v>
      </c>
      <c r="K254" s="28">
        <f t="shared" si="97"/>
        <v>-0.4038963498375906</v>
      </c>
      <c r="L254" s="29">
        <f t="shared" si="98"/>
        <v>1.03505</v>
      </c>
      <c r="M254" s="28">
        <f t="shared" si="99"/>
        <v>1.2479695879564598</v>
      </c>
      <c r="N254" s="3">
        <f t="shared" si="86"/>
        <v>9.5337630859928186</v>
      </c>
      <c r="O254" s="30">
        <f t="shared" si="100"/>
        <v>15.870845295094538</v>
      </c>
      <c r="P254" s="30">
        <f t="shared" si="87"/>
        <v>1.3648926953781302</v>
      </c>
      <c r="Q254" s="30">
        <f t="shared" si="101"/>
        <v>6.1078000000000001</v>
      </c>
      <c r="R254" s="30">
        <f t="shared" si="102"/>
        <v>0</v>
      </c>
      <c r="S254" s="5">
        <f t="shared" si="88"/>
        <v>0.44345616943002947</v>
      </c>
      <c r="T254" s="30">
        <f t="shared" si="103"/>
        <v>-0.92743439112479875</v>
      </c>
      <c r="U254" s="30">
        <f t="shared" si="104"/>
        <v>1.2829991336554423</v>
      </c>
      <c r="V254" s="31">
        <f t="shared" si="105"/>
        <v>0.35556474253064352</v>
      </c>
      <c r="W254" s="5">
        <f t="shared" si="89"/>
        <v>2.5008000000000004</v>
      </c>
      <c r="X254" s="3">
        <f t="shared" si="106"/>
        <v>0</v>
      </c>
      <c r="Y254" s="5">
        <f t="shared" si="90"/>
        <v>0.14218039928448636</v>
      </c>
      <c r="Z254" s="5">
        <f t="shared" si="91"/>
        <v>0</v>
      </c>
      <c r="AA254" s="34">
        <f t="shared" si="92"/>
        <v>0.14218039928448636</v>
      </c>
      <c r="AB254" s="34">
        <f t="shared" si="93"/>
        <v>0.17914730309845281</v>
      </c>
      <c r="AC254" s="39">
        <f t="shared" si="94"/>
        <v>0.21611420691241925</v>
      </c>
      <c r="AD254">
        <f t="shared" si="95"/>
        <v>1.500793103558467E-3</v>
      </c>
    </row>
    <row r="255" spans="1:30" x14ac:dyDescent="0.15">
      <c r="A255" s="36"/>
      <c r="B255">
        <f t="shared" si="83"/>
        <v>1900</v>
      </c>
      <c r="C255">
        <f t="shared" si="84"/>
        <v>0</v>
      </c>
      <c r="D255" s="26"/>
      <c r="E255" s="13"/>
      <c r="F255" s="13"/>
      <c r="G255" s="13"/>
      <c r="H255" s="11"/>
      <c r="I255" s="28">
        <f t="shared" si="96"/>
        <v>0</v>
      </c>
      <c r="J255" s="3">
        <f t="shared" si="85"/>
        <v>4.8710000000000004</v>
      </c>
      <c r="K255" s="28">
        <f t="shared" si="97"/>
        <v>-0.4038963498375906</v>
      </c>
      <c r="L255" s="29">
        <f t="shared" si="98"/>
        <v>1.03505</v>
      </c>
      <c r="M255" s="28">
        <f t="shared" si="99"/>
        <v>1.2479695879564598</v>
      </c>
      <c r="N255" s="3">
        <f t="shared" si="86"/>
        <v>9.5337630859928186</v>
      </c>
      <c r="O255" s="30">
        <f t="shared" si="100"/>
        <v>15.870845295094538</v>
      </c>
      <c r="P255" s="30">
        <f t="shared" si="87"/>
        <v>1.3648926953781302</v>
      </c>
      <c r="Q255" s="30">
        <f t="shared" si="101"/>
        <v>6.1078000000000001</v>
      </c>
      <c r="R255" s="30">
        <f t="shared" si="102"/>
        <v>0</v>
      </c>
      <c r="S255" s="5">
        <f t="shared" si="88"/>
        <v>0.44345616943002947</v>
      </c>
      <c r="T255" s="30">
        <f t="shared" si="103"/>
        <v>-0.92743439112479875</v>
      </c>
      <c r="U255" s="30">
        <f t="shared" si="104"/>
        <v>1.2829991336554423</v>
      </c>
      <c r="V255" s="31">
        <f t="shared" si="105"/>
        <v>0.35556474253064352</v>
      </c>
      <c r="W255" s="5">
        <f t="shared" si="89"/>
        <v>2.5008000000000004</v>
      </c>
      <c r="X255" s="3">
        <f t="shared" si="106"/>
        <v>0</v>
      </c>
      <c r="Y255" s="5">
        <f t="shared" si="90"/>
        <v>0.14218039928448636</v>
      </c>
      <c r="Z255" s="5">
        <f t="shared" si="91"/>
        <v>0</v>
      </c>
      <c r="AA255" s="34">
        <f t="shared" si="92"/>
        <v>0.14218039928448636</v>
      </c>
      <c r="AB255" s="34">
        <f t="shared" si="93"/>
        <v>0.17914730309845281</v>
      </c>
      <c r="AC255" s="39">
        <f t="shared" si="94"/>
        <v>0.21611420691241925</v>
      </c>
      <c r="AD255">
        <f t="shared" si="95"/>
        <v>1.500793103558467E-3</v>
      </c>
    </row>
    <row r="256" spans="1:30" x14ac:dyDescent="0.15">
      <c r="A256" s="36"/>
      <c r="B256">
        <f t="shared" si="83"/>
        <v>1900</v>
      </c>
      <c r="C256">
        <f t="shared" si="84"/>
        <v>0</v>
      </c>
      <c r="D256" s="26"/>
      <c r="E256" s="13"/>
      <c r="F256" s="13"/>
      <c r="G256" s="13"/>
      <c r="H256" s="11"/>
      <c r="I256" s="28">
        <f t="shared" si="96"/>
        <v>0</v>
      </c>
      <c r="J256" s="3">
        <f t="shared" si="85"/>
        <v>4.8710000000000004</v>
      </c>
      <c r="K256" s="28">
        <f t="shared" si="97"/>
        <v>-0.4038963498375906</v>
      </c>
      <c r="L256" s="29">
        <f t="shared" si="98"/>
        <v>1.03505</v>
      </c>
      <c r="M256" s="28">
        <f t="shared" si="99"/>
        <v>1.2479695879564598</v>
      </c>
      <c r="N256" s="3">
        <f t="shared" si="86"/>
        <v>9.5337630859928186</v>
      </c>
      <c r="O256" s="30">
        <f t="shared" si="100"/>
        <v>15.870845295094538</v>
      </c>
      <c r="P256" s="30">
        <f t="shared" si="87"/>
        <v>1.3648926953781302</v>
      </c>
      <c r="Q256" s="30">
        <f t="shared" si="101"/>
        <v>6.1078000000000001</v>
      </c>
      <c r="R256" s="30">
        <f t="shared" si="102"/>
        <v>0</v>
      </c>
      <c r="S256" s="5">
        <f t="shared" si="88"/>
        <v>0.44345616943002947</v>
      </c>
      <c r="T256" s="30">
        <f t="shared" si="103"/>
        <v>-0.92743439112479875</v>
      </c>
      <c r="U256" s="30">
        <f t="shared" si="104"/>
        <v>1.2829991336554423</v>
      </c>
      <c r="V256" s="31">
        <f t="shared" si="105"/>
        <v>0.35556474253064352</v>
      </c>
      <c r="W256" s="5">
        <f t="shared" si="89"/>
        <v>2.5008000000000004</v>
      </c>
      <c r="X256" s="3">
        <f t="shared" si="106"/>
        <v>0</v>
      </c>
      <c r="Y256" s="5">
        <f t="shared" si="90"/>
        <v>0.14218039928448636</v>
      </c>
      <c r="Z256" s="5">
        <f t="shared" si="91"/>
        <v>0</v>
      </c>
      <c r="AA256" s="34">
        <f t="shared" si="92"/>
        <v>0.14218039928448636</v>
      </c>
      <c r="AB256" s="34">
        <f t="shared" si="93"/>
        <v>0.17914730309845281</v>
      </c>
      <c r="AC256" s="39">
        <f t="shared" si="94"/>
        <v>0.21611420691241925</v>
      </c>
      <c r="AD256">
        <f t="shared" si="95"/>
        <v>1.500793103558467E-3</v>
      </c>
    </row>
    <row r="257" spans="1:30" x14ac:dyDescent="0.15">
      <c r="A257" s="36"/>
      <c r="B257">
        <f t="shared" si="83"/>
        <v>1900</v>
      </c>
      <c r="C257">
        <f t="shared" si="84"/>
        <v>0</v>
      </c>
      <c r="D257" s="26"/>
      <c r="E257" s="13"/>
      <c r="F257" s="13"/>
      <c r="G257" s="13"/>
      <c r="H257" s="11"/>
      <c r="I257" s="28">
        <f t="shared" si="96"/>
        <v>0</v>
      </c>
      <c r="J257" s="3">
        <f t="shared" si="85"/>
        <v>4.8710000000000004</v>
      </c>
      <c r="K257" s="28">
        <f t="shared" si="97"/>
        <v>-0.4038963498375906</v>
      </c>
      <c r="L257" s="29">
        <f t="shared" si="98"/>
        <v>1.03505</v>
      </c>
      <c r="M257" s="28">
        <f t="shared" si="99"/>
        <v>1.2479695879564598</v>
      </c>
      <c r="N257" s="3">
        <f t="shared" si="86"/>
        <v>9.5337630859928186</v>
      </c>
      <c r="O257" s="30">
        <f t="shared" si="100"/>
        <v>15.870845295094538</v>
      </c>
      <c r="P257" s="30">
        <f t="shared" si="87"/>
        <v>1.3648926953781302</v>
      </c>
      <c r="Q257" s="30">
        <f t="shared" si="101"/>
        <v>6.1078000000000001</v>
      </c>
      <c r="R257" s="30">
        <f t="shared" si="102"/>
        <v>0</v>
      </c>
      <c r="S257" s="5">
        <f t="shared" si="88"/>
        <v>0.44345616943002947</v>
      </c>
      <c r="T257" s="30">
        <f t="shared" si="103"/>
        <v>-0.92743439112479875</v>
      </c>
      <c r="U257" s="30">
        <f t="shared" si="104"/>
        <v>1.2829991336554423</v>
      </c>
      <c r="V257" s="31">
        <f t="shared" si="105"/>
        <v>0.35556474253064352</v>
      </c>
      <c r="W257" s="5">
        <f t="shared" si="89"/>
        <v>2.5008000000000004</v>
      </c>
      <c r="X257" s="3">
        <f t="shared" si="106"/>
        <v>0</v>
      </c>
      <c r="Y257" s="5">
        <f t="shared" si="90"/>
        <v>0.14218039928448636</v>
      </c>
      <c r="Z257" s="5">
        <f t="shared" si="91"/>
        <v>0</v>
      </c>
      <c r="AA257" s="34">
        <f t="shared" si="92"/>
        <v>0.14218039928448636</v>
      </c>
      <c r="AB257" s="34">
        <f t="shared" si="93"/>
        <v>0.17914730309845281</v>
      </c>
      <c r="AC257" s="39">
        <f t="shared" si="94"/>
        <v>0.21611420691241925</v>
      </c>
      <c r="AD257">
        <f t="shared" si="95"/>
        <v>1.500793103558467E-3</v>
      </c>
    </row>
    <row r="258" spans="1:30" x14ac:dyDescent="0.15">
      <c r="A258" s="36"/>
      <c r="B258">
        <f t="shared" si="83"/>
        <v>1900</v>
      </c>
      <c r="C258">
        <f t="shared" si="84"/>
        <v>0</v>
      </c>
      <c r="D258" s="26"/>
      <c r="E258" s="13"/>
      <c r="F258" s="13"/>
      <c r="G258" s="13"/>
      <c r="H258" s="11"/>
      <c r="I258" s="28">
        <f t="shared" si="96"/>
        <v>0</v>
      </c>
      <c r="J258" s="3">
        <f t="shared" si="85"/>
        <v>4.8710000000000004</v>
      </c>
      <c r="K258" s="28">
        <f t="shared" si="97"/>
        <v>-0.4038963498375906</v>
      </c>
      <c r="L258" s="29">
        <f t="shared" si="98"/>
        <v>1.03505</v>
      </c>
      <c r="M258" s="28">
        <f t="shared" si="99"/>
        <v>1.2479695879564598</v>
      </c>
      <c r="N258" s="3">
        <f t="shared" si="86"/>
        <v>9.5337630859928186</v>
      </c>
      <c r="O258" s="30">
        <f t="shared" si="100"/>
        <v>15.870845295094538</v>
      </c>
      <c r="P258" s="30">
        <f t="shared" si="87"/>
        <v>1.3648926953781302</v>
      </c>
      <c r="Q258" s="30">
        <f t="shared" si="101"/>
        <v>6.1078000000000001</v>
      </c>
      <c r="R258" s="30">
        <f t="shared" si="102"/>
        <v>0</v>
      </c>
      <c r="S258" s="5">
        <f t="shared" si="88"/>
        <v>0.44345616943002947</v>
      </c>
      <c r="T258" s="30">
        <f t="shared" si="103"/>
        <v>-0.92743439112479875</v>
      </c>
      <c r="U258" s="30">
        <f t="shared" si="104"/>
        <v>1.2829991336554423</v>
      </c>
      <c r="V258" s="31">
        <f t="shared" si="105"/>
        <v>0.35556474253064352</v>
      </c>
      <c r="W258" s="5">
        <f t="shared" si="89"/>
        <v>2.5008000000000004</v>
      </c>
      <c r="X258" s="3">
        <f t="shared" si="106"/>
        <v>0</v>
      </c>
      <c r="Y258" s="5">
        <f t="shared" si="90"/>
        <v>0.14218039928448636</v>
      </c>
      <c r="Z258" s="5">
        <f t="shared" si="91"/>
        <v>0</v>
      </c>
      <c r="AA258" s="34">
        <f t="shared" si="92"/>
        <v>0.14218039928448636</v>
      </c>
      <c r="AB258" s="34">
        <f t="shared" si="93"/>
        <v>0.17914730309845281</v>
      </c>
      <c r="AC258" s="39">
        <f t="shared" si="94"/>
        <v>0.21611420691241925</v>
      </c>
      <c r="AD258">
        <f t="shared" si="95"/>
        <v>1.500793103558467E-3</v>
      </c>
    </row>
    <row r="259" spans="1:30" x14ac:dyDescent="0.15">
      <c r="A259" s="36"/>
      <c r="B259">
        <f t="shared" si="83"/>
        <v>1900</v>
      </c>
      <c r="C259">
        <f t="shared" si="84"/>
        <v>0</v>
      </c>
      <c r="D259" s="26"/>
      <c r="E259" s="13"/>
      <c r="F259" s="13"/>
      <c r="G259" s="13"/>
      <c r="H259" s="11"/>
      <c r="I259" s="28">
        <f t="shared" si="96"/>
        <v>0</v>
      </c>
      <c r="J259" s="3">
        <f t="shared" si="85"/>
        <v>4.8710000000000004</v>
      </c>
      <c r="K259" s="28">
        <f t="shared" si="97"/>
        <v>-0.4038963498375906</v>
      </c>
      <c r="L259" s="29">
        <f t="shared" si="98"/>
        <v>1.03505</v>
      </c>
      <c r="M259" s="28">
        <f t="shared" si="99"/>
        <v>1.2479695879564598</v>
      </c>
      <c r="N259" s="3">
        <f t="shared" si="86"/>
        <v>9.5337630859928186</v>
      </c>
      <c r="O259" s="30">
        <f t="shared" si="100"/>
        <v>15.870845295094538</v>
      </c>
      <c r="P259" s="30">
        <f t="shared" si="87"/>
        <v>1.3648926953781302</v>
      </c>
      <c r="Q259" s="30">
        <f t="shared" si="101"/>
        <v>6.1078000000000001</v>
      </c>
      <c r="R259" s="30">
        <f t="shared" si="102"/>
        <v>0</v>
      </c>
      <c r="S259" s="5">
        <f t="shared" si="88"/>
        <v>0.44345616943002947</v>
      </c>
      <c r="T259" s="30">
        <f t="shared" si="103"/>
        <v>-0.92743439112479875</v>
      </c>
      <c r="U259" s="30">
        <f t="shared" si="104"/>
        <v>1.2829991336554423</v>
      </c>
      <c r="V259" s="31">
        <f t="shared" si="105"/>
        <v>0.35556474253064352</v>
      </c>
      <c r="W259" s="5">
        <f t="shared" si="89"/>
        <v>2.5008000000000004</v>
      </c>
      <c r="X259" s="3">
        <f t="shared" si="106"/>
        <v>0</v>
      </c>
      <c r="Y259" s="5">
        <f t="shared" si="90"/>
        <v>0.14218039928448636</v>
      </c>
      <c r="Z259" s="5">
        <f t="shared" si="91"/>
        <v>0</v>
      </c>
      <c r="AA259" s="34">
        <f t="shared" si="92"/>
        <v>0.14218039928448636</v>
      </c>
      <c r="AB259" s="34">
        <f t="shared" si="93"/>
        <v>0.17914730309845281</v>
      </c>
      <c r="AC259" s="39">
        <f t="shared" si="94"/>
        <v>0.21611420691241925</v>
      </c>
      <c r="AD259">
        <f t="shared" si="95"/>
        <v>1.500793103558467E-3</v>
      </c>
    </row>
    <row r="260" spans="1:30" x14ac:dyDescent="0.15">
      <c r="A260" s="36"/>
      <c r="B260">
        <f t="shared" si="83"/>
        <v>1900</v>
      </c>
      <c r="C260">
        <f t="shared" si="84"/>
        <v>0</v>
      </c>
      <c r="D260" s="26"/>
      <c r="E260" s="13"/>
      <c r="F260" s="13"/>
      <c r="G260" s="13"/>
      <c r="H260" s="11"/>
      <c r="I260" s="28">
        <f t="shared" si="96"/>
        <v>0</v>
      </c>
      <c r="J260" s="3">
        <f t="shared" si="85"/>
        <v>4.8710000000000004</v>
      </c>
      <c r="K260" s="28">
        <f t="shared" si="97"/>
        <v>-0.4038963498375906</v>
      </c>
      <c r="L260" s="29">
        <f t="shared" si="98"/>
        <v>1.03505</v>
      </c>
      <c r="M260" s="28">
        <f t="shared" si="99"/>
        <v>1.2479695879564598</v>
      </c>
      <c r="N260" s="3">
        <f t="shared" si="86"/>
        <v>9.5337630859928186</v>
      </c>
      <c r="O260" s="30">
        <f t="shared" si="100"/>
        <v>15.870845295094538</v>
      </c>
      <c r="P260" s="30">
        <f t="shared" si="87"/>
        <v>1.3648926953781302</v>
      </c>
      <c r="Q260" s="30">
        <f t="shared" si="101"/>
        <v>6.1078000000000001</v>
      </c>
      <c r="R260" s="30">
        <f t="shared" si="102"/>
        <v>0</v>
      </c>
      <c r="S260" s="5">
        <f t="shared" si="88"/>
        <v>0.44345616943002947</v>
      </c>
      <c r="T260" s="30">
        <f t="shared" si="103"/>
        <v>-0.92743439112479875</v>
      </c>
      <c r="U260" s="30">
        <f t="shared" si="104"/>
        <v>1.2829991336554423</v>
      </c>
      <c r="V260" s="31">
        <f t="shared" si="105"/>
        <v>0.35556474253064352</v>
      </c>
      <c r="W260" s="5">
        <f t="shared" si="89"/>
        <v>2.5008000000000004</v>
      </c>
      <c r="X260" s="3">
        <f t="shared" si="106"/>
        <v>0</v>
      </c>
      <c r="Y260" s="5">
        <f t="shared" si="90"/>
        <v>0.14218039928448636</v>
      </c>
      <c r="Z260" s="5">
        <f t="shared" si="91"/>
        <v>0</v>
      </c>
      <c r="AA260" s="34">
        <f t="shared" si="92"/>
        <v>0.14218039928448636</v>
      </c>
      <c r="AB260" s="34">
        <f t="shared" si="93"/>
        <v>0.17914730309845281</v>
      </c>
      <c r="AC260" s="39">
        <f t="shared" si="94"/>
        <v>0.21611420691241925</v>
      </c>
      <c r="AD260">
        <f t="shared" si="95"/>
        <v>1.500793103558467E-3</v>
      </c>
    </row>
    <row r="261" spans="1:30" x14ac:dyDescent="0.15">
      <c r="A261" s="36"/>
      <c r="B261">
        <f t="shared" si="83"/>
        <v>1900</v>
      </c>
      <c r="C261">
        <f t="shared" si="84"/>
        <v>0</v>
      </c>
      <c r="D261" s="26"/>
      <c r="E261" s="13"/>
      <c r="F261" s="13"/>
      <c r="G261" s="13"/>
      <c r="H261" s="11"/>
      <c r="I261" s="28">
        <f t="shared" si="96"/>
        <v>0</v>
      </c>
      <c r="J261" s="3">
        <f t="shared" si="85"/>
        <v>4.8710000000000004</v>
      </c>
      <c r="K261" s="28">
        <f t="shared" si="97"/>
        <v>-0.4038963498375906</v>
      </c>
      <c r="L261" s="29">
        <f t="shared" si="98"/>
        <v>1.03505</v>
      </c>
      <c r="M261" s="28">
        <f t="shared" si="99"/>
        <v>1.2479695879564598</v>
      </c>
      <c r="N261" s="3">
        <f t="shared" si="86"/>
        <v>9.5337630859928186</v>
      </c>
      <c r="O261" s="30">
        <f t="shared" si="100"/>
        <v>15.870845295094538</v>
      </c>
      <c r="P261" s="30">
        <f t="shared" si="87"/>
        <v>1.3648926953781302</v>
      </c>
      <c r="Q261" s="30">
        <f t="shared" si="101"/>
        <v>6.1078000000000001</v>
      </c>
      <c r="R261" s="30">
        <f t="shared" si="102"/>
        <v>0</v>
      </c>
      <c r="S261" s="5">
        <f t="shared" si="88"/>
        <v>0.44345616943002947</v>
      </c>
      <c r="T261" s="30">
        <f t="shared" si="103"/>
        <v>-0.92743439112479875</v>
      </c>
      <c r="U261" s="30">
        <f t="shared" si="104"/>
        <v>1.2829991336554423</v>
      </c>
      <c r="V261" s="31">
        <f t="shared" si="105"/>
        <v>0.35556474253064352</v>
      </c>
      <c r="W261" s="5">
        <f t="shared" si="89"/>
        <v>2.5008000000000004</v>
      </c>
      <c r="X261" s="3">
        <f t="shared" si="106"/>
        <v>0</v>
      </c>
      <c r="Y261" s="5">
        <f t="shared" si="90"/>
        <v>0.14218039928448636</v>
      </c>
      <c r="Z261" s="5">
        <f t="shared" si="91"/>
        <v>0</v>
      </c>
      <c r="AA261" s="34">
        <f t="shared" si="92"/>
        <v>0.14218039928448636</v>
      </c>
      <c r="AB261" s="34">
        <f t="shared" si="93"/>
        <v>0.17914730309845281</v>
      </c>
      <c r="AC261" s="39">
        <f t="shared" si="94"/>
        <v>0.21611420691241925</v>
      </c>
      <c r="AD261">
        <f t="shared" si="95"/>
        <v>1.500793103558467E-3</v>
      </c>
    </row>
    <row r="262" spans="1:30" x14ac:dyDescent="0.15">
      <c r="A262" s="36"/>
      <c r="B262">
        <f t="shared" si="83"/>
        <v>1900</v>
      </c>
      <c r="C262">
        <f t="shared" si="84"/>
        <v>0</v>
      </c>
      <c r="D262" s="26"/>
      <c r="E262" s="13"/>
      <c r="F262" s="13"/>
      <c r="G262" s="13"/>
      <c r="H262" s="11"/>
      <c r="I262" s="28">
        <f t="shared" si="96"/>
        <v>0</v>
      </c>
      <c r="J262" s="3">
        <f t="shared" si="85"/>
        <v>4.8710000000000004</v>
      </c>
      <c r="K262" s="28">
        <f t="shared" si="97"/>
        <v>-0.4038963498375906</v>
      </c>
      <c r="L262" s="29">
        <f t="shared" si="98"/>
        <v>1.03505</v>
      </c>
      <c r="M262" s="28">
        <f t="shared" si="99"/>
        <v>1.2479695879564598</v>
      </c>
      <c r="N262" s="3">
        <f t="shared" si="86"/>
        <v>9.5337630859928186</v>
      </c>
      <c r="O262" s="30">
        <f t="shared" si="100"/>
        <v>15.870845295094538</v>
      </c>
      <c r="P262" s="30">
        <f t="shared" si="87"/>
        <v>1.3648926953781302</v>
      </c>
      <c r="Q262" s="30">
        <f t="shared" si="101"/>
        <v>6.1078000000000001</v>
      </c>
      <c r="R262" s="30">
        <f t="shared" si="102"/>
        <v>0</v>
      </c>
      <c r="S262" s="5">
        <f t="shared" si="88"/>
        <v>0.44345616943002947</v>
      </c>
      <c r="T262" s="30">
        <f t="shared" si="103"/>
        <v>-0.92743439112479875</v>
      </c>
      <c r="U262" s="30">
        <f t="shared" si="104"/>
        <v>1.2829991336554423</v>
      </c>
      <c r="V262" s="31">
        <f t="shared" si="105"/>
        <v>0.35556474253064352</v>
      </c>
      <c r="W262" s="5">
        <f t="shared" si="89"/>
        <v>2.5008000000000004</v>
      </c>
      <c r="X262" s="3">
        <f t="shared" si="106"/>
        <v>0</v>
      </c>
      <c r="Y262" s="5">
        <f t="shared" si="90"/>
        <v>0.14218039928448636</v>
      </c>
      <c r="Z262" s="5">
        <f t="shared" si="91"/>
        <v>0</v>
      </c>
      <c r="AA262" s="34">
        <f t="shared" si="92"/>
        <v>0.14218039928448636</v>
      </c>
      <c r="AB262" s="34">
        <f t="shared" si="93"/>
        <v>0.17914730309845281</v>
      </c>
      <c r="AC262" s="39">
        <f t="shared" si="94"/>
        <v>0.21611420691241925</v>
      </c>
      <c r="AD262">
        <f t="shared" si="95"/>
        <v>1.500793103558467E-3</v>
      </c>
    </row>
    <row r="263" spans="1:30" x14ac:dyDescent="0.15">
      <c r="A263" s="36"/>
      <c r="B263">
        <f t="shared" si="83"/>
        <v>1900</v>
      </c>
      <c r="C263">
        <f t="shared" si="84"/>
        <v>0</v>
      </c>
      <c r="D263" s="26"/>
      <c r="E263" s="13"/>
      <c r="F263" s="13"/>
      <c r="G263" s="13"/>
      <c r="H263" s="11"/>
      <c r="I263" s="28">
        <f t="shared" si="96"/>
        <v>0</v>
      </c>
      <c r="J263" s="3">
        <f t="shared" si="85"/>
        <v>4.8710000000000004</v>
      </c>
      <c r="K263" s="28">
        <f t="shared" si="97"/>
        <v>-0.4038963498375906</v>
      </c>
      <c r="L263" s="29">
        <f t="shared" si="98"/>
        <v>1.03505</v>
      </c>
      <c r="M263" s="28">
        <f t="shared" si="99"/>
        <v>1.2479695879564598</v>
      </c>
      <c r="N263" s="3">
        <f t="shared" si="86"/>
        <v>9.5337630859928186</v>
      </c>
      <c r="O263" s="30">
        <f t="shared" si="100"/>
        <v>15.870845295094538</v>
      </c>
      <c r="P263" s="30">
        <f t="shared" si="87"/>
        <v>1.3648926953781302</v>
      </c>
      <c r="Q263" s="30">
        <f t="shared" si="101"/>
        <v>6.1078000000000001</v>
      </c>
      <c r="R263" s="30">
        <f t="shared" si="102"/>
        <v>0</v>
      </c>
      <c r="S263" s="5">
        <f t="shared" si="88"/>
        <v>0.44345616943002947</v>
      </c>
      <c r="T263" s="30">
        <f t="shared" si="103"/>
        <v>-0.92743439112479875</v>
      </c>
      <c r="U263" s="30">
        <f t="shared" si="104"/>
        <v>1.2829991336554423</v>
      </c>
      <c r="V263" s="31">
        <f t="shared" si="105"/>
        <v>0.35556474253064352</v>
      </c>
      <c r="W263" s="5">
        <f t="shared" si="89"/>
        <v>2.5008000000000004</v>
      </c>
      <c r="X263" s="3">
        <f t="shared" si="106"/>
        <v>0</v>
      </c>
      <c r="Y263" s="5">
        <f t="shared" si="90"/>
        <v>0.14218039928448636</v>
      </c>
      <c r="Z263" s="5">
        <f t="shared" si="91"/>
        <v>0</v>
      </c>
      <c r="AA263" s="34">
        <f t="shared" si="92"/>
        <v>0.14218039928448636</v>
      </c>
      <c r="AB263" s="34">
        <f t="shared" si="93"/>
        <v>0.17914730309845281</v>
      </c>
      <c r="AC263" s="39">
        <f t="shared" si="94"/>
        <v>0.21611420691241925</v>
      </c>
      <c r="AD263">
        <f t="shared" si="95"/>
        <v>1.500793103558467E-3</v>
      </c>
    </row>
    <row r="264" spans="1:30" x14ac:dyDescent="0.15">
      <c r="A264" s="36"/>
      <c r="B264">
        <f t="shared" si="83"/>
        <v>1900</v>
      </c>
      <c r="C264">
        <f t="shared" si="84"/>
        <v>0</v>
      </c>
      <c r="D264" s="26"/>
      <c r="E264" s="13"/>
      <c r="F264" s="13"/>
      <c r="G264" s="13"/>
      <c r="H264" s="11"/>
      <c r="I264" s="28">
        <f t="shared" si="96"/>
        <v>0</v>
      </c>
      <c r="J264" s="3">
        <f t="shared" si="85"/>
        <v>4.8710000000000004</v>
      </c>
      <c r="K264" s="28">
        <f t="shared" si="97"/>
        <v>-0.4038963498375906</v>
      </c>
      <c r="L264" s="29">
        <f t="shared" si="98"/>
        <v>1.03505</v>
      </c>
      <c r="M264" s="28">
        <f t="shared" si="99"/>
        <v>1.2479695879564598</v>
      </c>
      <c r="N264" s="3">
        <f t="shared" si="86"/>
        <v>9.5337630859928186</v>
      </c>
      <c r="O264" s="30">
        <f t="shared" si="100"/>
        <v>15.870845295094538</v>
      </c>
      <c r="P264" s="30">
        <f t="shared" si="87"/>
        <v>1.3648926953781302</v>
      </c>
      <c r="Q264" s="30">
        <f t="shared" si="101"/>
        <v>6.1078000000000001</v>
      </c>
      <c r="R264" s="30">
        <f t="shared" si="102"/>
        <v>0</v>
      </c>
      <c r="S264" s="5">
        <f t="shared" si="88"/>
        <v>0.44345616943002947</v>
      </c>
      <c r="T264" s="30">
        <f t="shared" si="103"/>
        <v>-0.92743439112479875</v>
      </c>
      <c r="U264" s="30">
        <f t="shared" si="104"/>
        <v>1.2829991336554423</v>
      </c>
      <c r="V264" s="31">
        <f t="shared" si="105"/>
        <v>0.35556474253064352</v>
      </c>
      <c r="W264" s="5">
        <f t="shared" si="89"/>
        <v>2.5008000000000004</v>
      </c>
      <c r="X264" s="3">
        <f t="shared" si="106"/>
        <v>0</v>
      </c>
      <c r="Y264" s="5">
        <f t="shared" si="90"/>
        <v>0.14218039928448636</v>
      </c>
      <c r="Z264" s="5">
        <f t="shared" si="91"/>
        <v>0</v>
      </c>
      <c r="AA264" s="34">
        <f t="shared" si="92"/>
        <v>0.14218039928448636</v>
      </c>
      <c r="AB264" s="34">
        <f t="shared" si="93"/>
        <v>0.17914730309845281</v>
      </c>
      <c r="AC264" s="39">
        <f t="shared" si="94"/>
        <v>0.21611420691241925</v>
      </c>
      <c r="AD264">
        <f t="shared" si="95"/>
        <v>1.500793103558467E-3</v>
      </c>
    </row>
    <row r="265" spans="1:30" x14ac:dyDescent="0.15">
      <c r="A265" s="36"/>
      <c r="B265">
        <f t="shared" si="83"/>
        <v>1900</v>
      </c>
      <c r="C265">
        <f t="shared" si="84"/>
        <v>0</v>
      </c>
      <c r="D265" s="26"/>
      <c r="E265" s="13"/>
      <c r="F265" s="13"/>
      <c r="G265" s="13"/>
      <c r="H265" s="11"/>
      <c r="I265" s="28">
        <f t="shared" si="96"/>
        <v>0</v>
      </c>
      <c r="J265" s="3">
        <f t="shared" si="85"/>
        <v>4.8710000000000004</v>
      </c>
      <c r="K265" s="28">
        <f t="shared" si="97"/>
        <v>-0.4038963498375906</v>
      </c>
      <c r="L265" s="29">
        <f t="shared" si="98"/>
        <v>1.03505</v>
      </c>
      <c r="M265" s="28">
        <f t="shared" si="99"/>
        <v>1.2479695879564598</v>
      </c>
      <c r="N265" s="3">
        <f t="shared" si="86"/>
        <v>9.5337630859928186</v>
      </c>
      <c r="O265" s="30">
        <f t="shared" si="100"/>
        <v>15.870845295094538</v>
      </c>
      <c r="P265" s="30">
        <f t="shared" si="87"/>
        <v>1.3648926953781302</v>
      </c>
      <c r="Q265" s="30">
        <f t="shared" si="101"/>
        <v>6.1078000000000001</v>
      </c>
      <c r="R265" s="30">
        <f t="shared" si="102"/>
        <v>0</v>
      </c>
      <c r="S265" s="5">
        <f t="shared" si="88"/>
        <v>0.44345616943002947</v>
      </c>
      <c r="T265" s="30">
        <f t="shared" si="103"/>
        <v>-0.92743439112479875</v>
      </c>
      <c r="U265" s="30">
        <f t="shared" si="104"/>
        <v>1.2829991336554423</v>
      </c>
      <c r="V265" s="31">
        <f t="shared" si="105"/>
        <v>0.35556474253064352</v>
      </c>
      <c r="W265" s="5">
        <f t="shared" si="89"/>
        <v>2.5008000000000004</v>
      </c>
      <c r="X265" s="3">
        <f t="shared" si="106"/>
        <v>0</v>
      </c>
      <c r="Y265" s="5">
        <f t="shared" si="90"/>
        <v>0.14218039928448636</v>
      </c>
      <c r="Z265" s="5">
        <f t="shared" si="91"/>
        <v>0</v>
      </c>
      <c r="AA265" s="34">
        <f t="shared" si="92"/>
        <v>0.14218039928448636</v>
      </c>
      <c r="AB265" s="34">
        <f t="shared" si="93"/>
        <v>0.17914730309845281</v>
      </c>
      <c r="AC265" s="39">
        <f t="shared" si="94"/>
        <v>0.21611420691241925</v>
      </c>
      <c r="AD265">
        <f t="shared" si="95"/>
        <v>1.500793103558467E-3</v>
      </c>
    </row>
    <row r="266" spans="1:30" x14ac:dyDescent="0.15">
      <c r="A266" s="36"/>
      <c r="B266">
        <f t="shared" si="83"/>
        <v>1900</v>
      </c>
      <c r="C266">
        <f t="shared" si="84"/>
        <v>0</v>
      </c>
      <c r="D266" s="26"/>
      <c r="E266" s="13"/>
      <c r="F266" s="13"/>
      <c r="G266" s="13"/>
      <c r="H266" s="11"/>
      <c r="I266" s="28">
        <f t="shared" si="96"/>
        <v>0</v>
      </c>
      <c r="J266" s="3">
        <f t="shared" si="85"/>
        <v>4.8710000000000004</v>
      </c>
      <c r="K266" s="28">
        <f t="shared" si="97"/>
        <v>-0.4038963498375906</v>
      </c>
      <c r="L266" s="29">
        <f t="shared" si="98"/>
        <v>1.03505</v>
      </c>
      <c r="M266" s="28">
        <f t="shared" si="99"/>
        <v>1.2479695879564598</v>
      </c>
      <c r="N266" s="3">
        <f t="shared" si="86"/>
        <v>9.5337630859928186</v>
      </c>
      <c r="O266" s="30">
        <f t="shared" si="100"/>
        <v>15.870845295094538</v>
      </c>
      <c r="P266" s="30">
        <f t="shared" si="87"/>
        <v>1.3648926953781302</v>
      </c>
      <c r="Q266" s="30">
        <f t="shared" si="101"/>
        <v>6.1078000000000001</v>
      </c>
      <c r="R266" s="30">
        <f t="shared" si="102"/>
        <v>0</v>
      </c>
      <c r="S266" s="5">
        <f t="shared" si="88"/>
        <v>0.44345616943002947</v>
      </c>
      <c r="T266" s="30">
        <f t="shared" si="103"/>
        <v>-0.92743439112479875</v>
      </c>
      <c r="U266" s="30">
        <f t="shared" si="104"/>
        <v>1.2829991336554423</v>
      </c>
      <c r="V266" s="31">
        <f t="shared" si="105"/>
        <v>0.35556474253064352</v>
      </c>
      <c r="W266" s="5">
        <f t="shared" si="89"/>
        <v>2.5008000000000004</v>
      </c>
      <c r="X266" s="3">
        <f t="shared" si="106"/>
        <v>0</v>
      </c>
      <c r="Y266" s="5">
        <f t="shared" si="90"/>
        <v>0.14218039928448636</v>
      </c>
      <c r="Z266" s="5">
        <f t="shared" si="91"/>
        <v>0</v>
      </c>
      <c r="AA266" s="34">
        <f t="shared" si="92"/>
        <v>0.14218039928448636</v>
      </c>
      <c r="AB266" s="34">
        <f t="shared" si="93"/>
        <v>0.17914730309845281</v>
      </c>
      <c r="AC266" s="39">
        <f t="shared" si="94"/>
        <v>0.21611420691241925</v>
      </c>
      <c r="AD266">
        <f t="shared" si="95"/>
        <v>1.500793103558467E-3</v>
      </c>
    </row>
    <row r="267" spans="1:30" x14ac:dyDescent="0.15">
      <c r="A267" s="36"/>
      <c r="B267">
        <f t="shared" ref="B267:B330" si="107">YEAR(A267)</f>
        <v>1900</v>
      </c>
      <c r="C267">
        <f t="shared" ref="C267:C330" si="108">30.36*(MONTH(A267)-1)+DAY(A267)</f>
        <v>0</v>
      </c>
      <c r="D267" s="26"/>
      <c r="E267" s="13"/>
      <c r="F267" s="13"/>
      <c r="G267" s="13"/>
      <c r="H267" s="11"/>
      <c r="I267" s="28">
        <f t="shared" si="96"/>
        <v>0</v>
      </c>
      <c r="J267" s="3">
        <f t="shared" ref="J267:J330" si="109">4.871+I267+0.033*SIN(I267)</f>
        <v>4.8710000000000004</v>
      </c>
      <c r="K267" s="28">
        <f t="shared" si="97"/>
        <v>-0.4038963498375906</v>
      </c>
      <c r="L267" s="29">
        <f t="shared" si="98"/>
        <v>1.03505</v>
      </c>
      <c r="M267" s="28">
        <f t="shared" si="99"/>
        <v>1.2479695879564598</v>
      </c>
      <c r="N267" s="3">
        <f t="shared" ref="N267:N330" si="110">M267*2/0.2618</f>
        <v>9.5337630859928186</v>
      </c>
      <c r="O267" s="30">
        <f t="shared" si="100"/>
        <v>15.870845295094538</v>
      </c>
      <c r="P267" s="30">
        <f t="shared" ref="P267:P330" si="111">IF(H267=0,0.086*O267,(0.113+0.607*(H267/N267))*O267)</f>
        <v>1.3648926953781302</v>
      </c>
      <c r="Q267" s="30">
        <f t="shared" si="101"/>
        <v>6.1078000000000001</v>
      </c>
      <c r="R267" s="30">
        <f t="shared" si="102"/>
        <v>0</v>
      </c>
      <c r="S267" s="5">
        <f t="shared" ref="S267:S330" si="112">(6.1078*(2500-2.4*D267))/(0.4615*(273.15+D267)^2)*10^(7.5*D267/(237.3+D267))</f>
        <v>0.44345616943002947</v>
      </c>
      <c r="T267" s="30">
        <f t="shared" si="103"/>
        <v>-0.92743439112479875</v>
      </c>
      <c r="U267" s="30">
        <f t="shared" si="104"/>
        <v>1.2829991336554423</v>
      </c>
      <c r="V267" s="31">
        <f t="shared" si="105"/>
        <v>0.35556474253064352</v>
      </c>
      <c r="W267" s="5">
        <f t="shared" ref="W267:W330" si="113">(2500.8-2.3668*(D267))/1000</f>
        <v>2.5008000000000004</v>
      </c>
      <c r="X267" s="3">
        <f t="shared" si="106"/>
        <v>0</v>
      </c>
      <c r="Y267" s="5">
        <f t="shared" ref="Y267:Y330" si="114">S267/(S267+X267)*V267/W267</f>
        <v>0.14218039928448636</v>
      </c>
      <c r="Z267" s="5">
        <f t="shared" ref="Z267:Z330" si="115">X267/(S267+X267)*0.26*(1+0.537*F267)*(Q267-R267)</f>
        <v>0</v>
      </c>
      <c r="AA267" s="34">
        <f t="shared" ref="AA267:AA330" si="116">Y267+Z267</f>
        <v>0.14218039928448636</v>
      </c>
      <c r="AB267" s="34">
        <f t="shared" ref="AB267:AB330" si="117">Y267*1.26</f>
        <v>0.17914730309845281</v>
      </c>
      <c r="AC267" s="39">
        <f t="shared" ref="AC267:AC330" si="118">2*AB267-AA267</f>
        <v>0.21611420691241925</v>
      </c>
      <c r="AD267">
        <f t="shared" ref="AD267:AD330" si="119">AC267/24/60*10</f>
        <v>1.500793103558467E-3</v>
      </c>
    </row>
    <row r="268" spans="1:30" x14ac:dyDescent="0.15">
      <c r="A268" s="36"/>
      <c r="B268">
        <f t="shared" si="107"/>
        <v>1900</v>
      </c>
      <c r="C268">
        <f t="shared" si="108"/>
        <v>0</v>
      </c>
      <c r="D268" s="26"/>
      <c r="E268" s="13"/>
      <c r="F268" s="13"/>
      <c r="G268" s="13"/>
      <c r="H268" s="11"/>
      <c r="I268" s="28">
        <f t="shared" si="96"/>
        <v>0</v>
      </c>
      <c r="J268" s="3">
        <f t="shared" si="109"/>
        <v>4.8710000000000004</v>
      </c>
      <c r="K268" s="28">
        <f t="shared" si="97"/>
        <v>-0.4038963498375906</v>
      </c>
      <c r="L268" s="29">
        <f t="shared" si="98"/>
        <v>1.03505</v>
      </c>
      <c r="M268" s="28">
        <f t="shared" si="99"/>
        <v>1.2479695879564598</v>
      </c>
      <c r="N268" s="3">
        <f t="shared" si="110"/>
        <v>9.5337630859928186</v>
      </c>
      <c r="O268" s="30">
        <f t="shared" si="100"/>
        <v>15.870845295094538</v>
      </c>
      <c r="P268" s="30">
        <f t="shared" si="111"/>
        <v>1.3648926953781302</v>
      </c>
      <c r="Q268" s="30">
        <f t="shared" si="101"/>
        <v>6.1078000000000001</v>
      </c>
      <c r="R268" s="30">
        <f t="shared" si="102"/>
        <v>0</v>
      </c>
      <c r="S268" s="5">
        <f t="shared" si="112"/>
        <v>0.44345616943002947</v>
      </c>
      <c r="T268" s="30">
        <f t="shared" si="103"/>
        <v>-0.92743439112479875</v>
      </c>
      <c r="U268" s="30">
        <f t="shared" si="104"/>
        <v>1.2829991336554423</v>
      </c>
      <c r="V268" s="31">
        <f t="shared" si="105"/>
        <v>0.35556474253064352</v>
      </c>
      <c r="W268" s="5">
        <f t="shared" si="113"/>
        <v>2.5008000000000004</v>
      </c>
      <c r="X268" s="3">
        <f t="shared" si="106"/>
        <v>0</v>
      </c>
      <c r="Y268" s="5">
        <f t="shared" si="114"/>
        <v>0.14218039928448636</v>
      </c>
      <c r="Z268" s="5">
        <f t="shared" si="115"/>
        <v>0</v>
      </c>
      <c r="AA268" s="34">
        <f t="shared" si="116"/>
        <v>0.14218039928448636</v>
      </c>
      <c r="AB268" s="34">
        <f t="shared" si="117"/>
        <v>0.17914730309845281</v>
      </c>
      <c r="AC268" s="39">
        <f t="shared" si="118"/>
        <v>0.21611420691241925</v>
      </c>
      <c r="AD268">
        <f t="shared" si="119"/>
        <v>1.500793103558467E-3</v>
      </c>
    </row>
    <row r="269" spans="1:30" x14ac:dyDescent="0.15">
      <c r="A269" s="36"/>
      <c r="B269">
        <f t="shared" si="107"/>
        <v>1900</v>
      </c>
      <c r="C269">
        <f t="shared" si="108"/>
        <v>0</v>
      </c>
      <c r="D269" s="26"/>
      <c r="E269" s="13"/>
      <c r="F269" s="13"/>
      <c r="G269" s="13"/>
      <c r="H269" s="11"/>
      <c r="I269" s="28">
        <f t="shared" si="96"/>
        <v>0</v>
      </c>
      <c r="J269" s="3">
        <f t="shared" si="109"/>
        <v>4.8710000000000004</v>
      </c>
      <c r="K269" s="28">
        <f t="shared" si="97"/>
        <v>-0.4038963498375906</v>
      </c>
      <c r="L269" s="29">
        <f t="shared" si="98"/>
        <v>1.03505</v>
      </c>
      <c r="M269" s="28">
        <f t="shared" si="99"/>
        <v>1.2479695879564598</v>
      </c>
      <c r="N269" s="3">
        <f t="shared" si="110"/>
        <v>9.5337630859928186</v>
      </c>
      <c r="O269" s="30">
        <f t="shared" si="100"/>
        <v>15.870845295094538</v>
      </c>
      <c r="P269" s="30">
        <f t="shared" si="111"/>
        <v>1.3648926953781302</v>
      </c>
      <c r="Q269" s="30">
        <f t="shared" si="101"/>
        <v>6.1078000000000001</v>
      </c>
      <c r="R269" s="30">
        <f t="shared" si="102"/>
        <v>0</v>
      </c>
      <c r="S269" s="5">
        <f t="shared" si="112"/>
        <v>0.44345616943002947</v>
      </c>
      <c r="T269" s="30">
        <f t="shared" si="103"/>
        <v>-0.92743439112479875</v>
      </c>
      <c r="U269" s="30">
        <f t="shared" si="104"/>
        <v>1.2829991336554423</v>
      </c>
      <c r="V269" s="31">
        <f t="shared" si="105"/>
        <v>0.35556474253064352</v>
      </c>
      <c r="W269" s="5">
        <f t="shared" si="113"/>
        <v>2.5008000000000004</v>
      </c>
      <c r="X269" s="3">
        <f t="shared" si="106"/>
        <v>0</v>
      </c>
      <c r="Y269" s="5">
        <f t="shared" si="114"/>
        <v>0.14218039928448636</v>
      </c>
      <c r="Z269" s="5">
        <f t="shared" si="115"/>
        <v>0</v>
      </c>
      <c r="AA269" s="34">
        <f t="shared" si="116"/>
        <v>0.14218039928448636</v>
      </c>
      <c r="AB269" s="34">
        <f t="shared" si="117"/>
        <v>0.17914730309845281</v>
      </c>
      <c r="AC269" s="39">
        <f t="shared" si="118"/>
        <v>0.21611420691241925</v>
      </c>
      <c r="AD269">
        <f t="shared" si="119"/>
        <v>1.500793103558467E-3</v>
      </c>
    </row>
    <row r="270" spans="1:30" x14ac:dyDescent="0.15">
      <c r="A270" s="36"/>
      <c r="B270">
        <f t="shared" si="107"/>
        <v>1900</v>
      </c>
      <c r="C270">
        <f t="shared" si="108"/>
        <v>0</v>
      </c>
      <c r="D270" s="26"/>
      <c r="E270" s="13"/>
      <c r="F270" s="13"/>
      <c r="G270" s="13"/>
      <c r="H270" s="11"/>
      <c r="I270" s="28">
        <f t="shared" si="96"/>
        <v>0</v>
      </c>
      <c r="J270" s="3">
        <f t="shared" si="109"/>
        <v>4.8710000000000004</v>
      </c>
      <c r="K270" s="28">
        <f t="shared" si="97"/>
        <v>-0.4038963498375906</v>
      </c>
      <c r="L270" s="29">
        <f t="shared" si="98"/>
        <v>1.03505</v>
      </c>
      <c r="M270" s="28">
        <f t="shared" si="99"/>
        <v>1.2479695879564598</v>
      </c>
      <c r="N270" s="3">
        <f t="shared" si="110"/>
        <v>9.5337630859928186</v>
      </c>
      <c r="O270" s="30">
        <f t="shared" si="100"/>
        <v>15.870845295094538</v>
      </c>
      <c r="P270" s="30">
        <f t="shared" si="111"/>
        <v>1.3648926953781302</v>
      </c>
      <c r="Q270" s="30">
        <f t="shared" si="101"/>
        <v>6.1078000000000001</v>
      </c>
      <c r="R270" s="30">
        <f t="shared" si="102"/>
        <v>0</v>
      </c>
      <c r="S270" s="5">
        <f t="shared" si="112"/>
        <v>0.44345616943002947</v>
      </c>
      <c r="T270" s="30">
        <f t="shared" si="103"/>
        <v>-0.92743439112479875</v>
      </c>
      <c r="U270" s="30">
        <f t="shared" si="104"/>
        <v>1.2829991336554423</v>
      </c>
      <c r="V270" s="31">
        <f t="shared" si="105"/>
        <v>0.35556474253064352</v>
      </c>
      <c r="W270" s="5">
        <f t="shared" si="113"/>
        <v>2.5008000000000004</v>
      </c>
      <c r="X270" s="3">
        <f t="shared" si="106"/>
        <v>0</v>
      </c>
      <c r="Y270" s="5">
        <f t="shared" si="114"/>
        <v>0.14218039928448636</v>
      </c>
      <c r="Z270" s="5">
        <f t="shared" si="115"/>
        <v>0</v>
      </c>
      <c r="AA270" s="34">
        <f t="shared" si="116"/>
        <v>0.14218039928448636</v>
      </c>
      <c r="AB270" s="34">
        <f t="shared" si="117"/>
        <v>0.17914730309845281</v>
      </c>
      <c r="AC270" s="39">
        <f t="shared" si="118"/>
        <v>0.21611420691241925</v>
      </c>
      <c r="AD270">
        <f t="shared" si="119"/>
        <v>1.500793103558467E-3</v>
      </c>
    </row>
    <row r="271" spans="1:30" x14ac:dyDescent="0.15">
      <c r="A271" s="36"/>
      <c r="B271">
        <f t="shared" si="107"/>
        <v>1900</v>
      </c>
      <c r="C271">
        <f t="shared" si="108"/>
        <v>0</v>
      </c>
      <c r="D271" s="26"/>
      <c r="E271" s="13"/>
      <c r="F271" s="13"/>
      <c r="G271" s="13"/>
      <c r="H271" s="11"/>
      <c r="I271" s="28">
        <f t="shared" si="96"/>
        <v>0</v>
      </c>
      <c r="J271" s="3">
        <f t="shared" si="109"/>
        <v>4.8710000000000004</v>
      </c>
      <c r="K271" s="28">
        <f t="shared" si="97"/>
        <v>-0.4038963498375906</v>
      </c>
      <c r="L271" s="29">
        <f t="shared" si="98"/>
        <v>1.03505</v>
      </c>
      <c r="M271" s="28">
        <f t="shared" si="99"/>
        <v>1.2479695879564598</v>
      </c>
      <c r="N271" s="3">
        <f t="shared" si="110"/>
        <v>9.5337630859928186</v>
      </c>
      <c r="O271" s="30">
        <f t="shared" si="100"/>
        <v>15.870845295094538</v>
      </c>
      <c r="P271" s="30">
        <f t="shared" si="111"/>
        <v>1.3648926953781302</v>
      </c>
      <c r="Q271" s="30">
        <f t="shared" si="101"/>
        <v>6.1078000000000001</v>
      </c>
      <c r="R271" s="30">
        <f t="shared" si="102"/>
        <v>0</v>
      </c>
      <c r="S271" s="5">
        <f t="shared" si="112"/>
        <v>0.44345616943002947</v>
      </c>
      <c r="T271" s="30">
        <f t="shared" si="103"/>
        <v>-0.92743439112479875</v>
      </c>
      <c r="U271" s="30">
        <f t="shared" si="104"/>
        <v>1.2829991336554423</v>
      </c>
      <c r="V271" s="31">
        <f t="shared" si="105"/>
        <v>0.35556474253064352</v>
      </c>
      <c r="W271" s="5">
        <f t="shared" si="113"/>
        <v>2.5008000000000004</v>
      </c>
      <c r="X271" s="3">
        <f t="shared" si="106"/>
        <v>0</v>
      </c>
      <c r="Y271" s="5">
        <f t="shared" si="114"/>
        <v>0.14218039928448636</v>
      </c>
      <c r="Z271" s="5">
        <f t="shared" si="115"/>
        <v>0</v>
      </c>
      <c r="AA271" s="34">
        <f t="shared" si="116"/>
        <v>0.14218039928448636</v>
      </c>
      <c r="AB271" s="34">
        <f t="shared" si="117"/>
        <v>0.17914730309845281</v>
      </c>
      <c r="AC271" s="39">
        <f t="shared" si="118"/>
        <v>0.21611420691241925</v>
      </c>
      <c r="AD271">
        <f t="shared" si="119"/>
        <v>1.500793103558467E-3</v>
      </c>
    </row>
    <row r="272" spans="1:30" x14ac:dyDescent="0.15">
      <c r="A272" s="36"/>
      <c r="B272">
        <f t="shared" si="107"/>
        <v>1900</v>
      </c>
      <c r="C272">
        <f t="shared" si="108"/>
        <v>0</v>
      </c>
      <c r="D272" s="26"/>
      <c r="E272" s="13"/>
      <c r="F272" s="13"/>
      <c r="G272" s="13"/>
      <c r="H272" s="11"/>
      <c r="I272" s="28">
        <f t="shared" si="96"/>
        <v>0</v>
      </c>
      <c r="J272" s="3">
        <f t="shared" si="109"/>
        <v>4.8710000000000004</v>
      </c>
      <c r="K272" s="28">
        <f t="shared" si="97"/>
        <v>-0.4038963498375906</v>
      </c>
      <c r="L272" s="29">
        <f t="shared" si="98"/>
        <v>1.03505</v>
      </c>
      <c r="M272" s="28">
        <f t="shared" si="99"/>
        <v>1.2479695879564598</v>
      </c>
      <c r="N272" s="3">
        <f t="shared" si="110"/>
        <v>9.5337630859928186</v>
      </c>
      <c r="O272" s="30">
        <f t="shared" si="100"/>
        <v>15.870845295094538</v>
      </c>
      <c r="P272" s="30">
        <f t="shared" si="111"/>
        <v>1.3648926953781302</v>
      </c>
      <c r="Q272" s="30">
        <f t="shared" si="101"/>
        <v>6.1078000000000001</v>
      </c>
      <c r="R272" s="30">
        <f t="shared" si="102"/>
        <v>0</v>
      </c>
      <c r="S272" s="5">
        <f t="shared" si="112"/>
        <v>0.44345616943002947</v>
      </c>
      <c r="T272" s="30">
        <f t="shared" si="103"/>
        <v>-0.92743439112479875</v>
      </c>
      <c r="U272" s="30">
        <f t="shared" si="104"/>
        <v>1.2829991336554423</v>
      </c>
      <c r="V272" s="31">
        <f t="shared" si="105"/>
        <v>0.35556474253064352</v>
      </c>
      <c r="W272" s="5">
        <f t="shared" si="113"/>
        <v>2.5008000000000004</v>
      </c>
      <c r="X272" s="3">
        <f t="shared" si="106"/>
        <v>0</v>
      </c>
      <c r="Y272" s="5">
        <f t="shared" si="114"/>
        <v>0.14218039928448636</v>
      </c>
      <c r="Z272" s="5">
        <f t="shared" si="115"/>
        <v>0</v>
      </c>
      <c r="AA272" s="34">
        <f t="shared" si="116"/>
        <v>0.14218039928448636</v>
      </c>
      <c r="AB272" s="34">
        <f t="shared" si="117"/>
        <v>0.17914730309845281</v>
      </c>
      <c r="AC272" s="39">
        <f t="shared" si="118"/>
        <v>0.21611420691241925</v>
      </c>
      <c r="AD272">
        <f t="shared" si="119"/>
        <v>1.500793103558467E-3</v>
      </c>
    </row>
    <row r="273" spans="1:30" x14ac:dyDescent="0.15">
      <c r="A273" s="36"/>
      <c r="B273">
        <f t="shared" si="107"/>
        <v>1900</v>
      </c>
      <c r="C273">
        <f t="shared" si="108"/>
        <v>0</v>
      </c>
      <c r="D273" s="26"/>
      <c r="E273" s="13"/>
      <c r="F273" s="13"/>
      <c r="G273" s="13"/>
      <c r="H273" s="11"/>
      <c r="I273" s="28">
        <f t="shared" si="96"/>
        <v>0</v>
      </c>
      <c r="J273" s="3">
        <f t="shared" si="109"/>
        <v>4.8710000000000004</v>
      </c>
      <c r="K273" s="28">
        <f t="shared" si="97"/>
        <v>-0.4038963498375906</v>
      </c>
      <c r="L273" s="29">
        <f t="shared" si="98"/>
        <v>1.03505</v>
      </c>
      <c r="M273" s="28">
        <f t="shared" si="99"/>
        <v>1.2479695879564598</v>
      </c>
      <c r="N273" s="3">
        <f t="shared" si="110"/>
        <v>9.5337630859928186</v>
      </c>
      <c r="O273" s="30">
        <f t="shared" si="100"/>
        <v>15.870845295094538</v>
      </c>
      <c r="P273" s="30">
        <f t="shared" si="111"/>
        <v>1.3648926953781302</v>
      </c>
      <c r="Q273" s="30">
        <f t="shared" si="101"/>
        <v>6.1078000000000001</v>
      </c>
      <c r="R273" s="30">
        <f t="shared" si="102"/>
        <v>0</v>
      </c>
      <c r="S273" s="5">
        <f t="shared" si="112"/>
        <v>0.44345616943002947</v>
      </c>
      <c r="T273" s="30">
        <f t="shared" si="103"/>
        <v>-0.92743439112479875</v>
      </c>
      <c r="U273" s="30">
        <f t="shared" si="104"/>
        <v>1.2829991336554423</v>
      </c>
      <c r="V273" s="31">
        <f t="shared" si="105"/>
        <v>0.35556474253064352</v>
      </c>
      <c r="W273" s="5">
        <f t="shared" si="113"/>
        <v>2.5008000000000004</v>
      </c>
      <c r="X273" s="3">
        <f t="shared" si="106"/>
        <v>0</v>
      </c>
      <c r="Y273" s="5">
        <f t="shared" si="114"/>
        <v>0.14218039928448636</v>
      </c>
      <c r="Z273" s="5">
        <f t="shared" si="115"/>
        <v>0</v>
      </c>
      <c r="AA273" s="34">
        <f t="shared" si="116"/>
        <v>0.14218039928448636</v>
      </c>
      <c r="AB273" s="34">
        <f t="shared" si="117"/>
        <v>0.17914730309845281</v>
      </c>
      <c r="AC273" s="39">
        <f t="shared" si="118"/>
        <v>0.21611420691241925</v>
      </c>
      <c r="AD273">
        <f t="shared" si="119"/>
        <v>1.500793103558467E-3</v>
      </c>
    </row>
    <row r="274" spans="1:30" x14ac:dyDescent="0.15">
      <c r="A274" s="36"/>
      <c r="B274">
        <f t="shared" si="107"/>
        <v>1900</v>
      </c>
      <c r="C274">
        <f t="shared" si="108"/>
        <v>0</v>
      </c>
      <c r="D274" s="26"/>
      <c r="E274" s="13"/>
      <c r="F274" s="13"/>
      <c r="G274" s="13"/>
      <c r="H274" s="11"/>
      <c r="I274" s="28">
        <f t="shared" si="96"/>
        <v>0</v>
      </c>
      <c r="J274" s="3">
        <f t="shared" si="109"/>
        <v>4.8710000000000004</v>
      </c>
      <c r="K274" s="28">
        <f t="shared" si="97"/>
        <v>-0.4038963498375906</v>
      </c>
      <c r="L274" s="29">
        <f t="shared" si="98"/>
        <v>1.03505</v>
      </c>
      <c r="M274" s="28">
        <f t="shared" si="99"/>
        <v>1.2479695879564598</v>
      </c>
      <c r="N274" s="3">
        <f t="shared" si="110"/>
        <v>9.5337630859928186</v>
      </c>
      <c r="O274" s="30">
        <f t="shared" si="100"/>
        <v>15.870845295094538</v>
      </c>
      <c r="P274" s="30">
        <f t="shared" si="111"/>
        <v>1.3648926953781302</v>
      </c>
      <c r="Q274" s="30">
        <f t="shared" si="101"/>
        <v>6.1078000000000001</v>
      </c>
      <c r="R274" s="30">
        <f t="shared" si="102"/>
        <v>0</v>
      </c>
      <c r="S274" s="5">
        <f t="shared" si="112"/>
        <v>0.44345616943002947</v>
      </c>
      <c r="T274" s="30">
        <f t="shared" si="103"/>
        <v>-0.92743439112479875</v>
      </c>
      <c r="U274" s="30">
        <f t="shared" si="104"/>
        <v>1.2829991336554423</v>
      </c>
      <c r="V274" s="31">
        <f t="shared" si="105"/>
        <v>0.35556474253064352</v>
      </c>
      <c r="W274" s="5">
        <f t="shared" si="113"/>
        <v>2.5008000000000004</v>
      </c>
      <c r="X274" s="3">
        <f t="shared" si="106"/>
        <v>0</v>
      </c>
      <c r="Y274" s="5">
        <f t="shared" si="114"/>
        <v>0.14218039928448636</v>
      </c>
      <c r="Z274" s="5">
        <f t="shared" si="115"/>
        <v>0</v>
      </c>
      <c r="AA274" s="34">
        <f t="shared" si="116"/>
        <v>0.14218039928448636</v>
      </c>
      <c r="AB274" s="34">
        <f t="shared" si="117"/>
        <v>0.17914730309845281</v>
      </c>
      <c r="AC274" s="39">
        <f t="shared" si="118"/>
        <v>0.21611420691241925</v>
      </c>
      <c r="AD274">
        <f t="shared" si="119"/>
        <v>1.500793103558467E-3</v>
      </c>
    </row>
    <row r="275" spans="1:30" x14ac:dyDescent="0.15">
      <c r="A275" s="36"/>
      <c r="B275">
        <f t="shared" si="107"/>
        <v>1900</v>
      </c>
      <c r="C275">
        <f t="shared" si="108"/>
        <v>0</v>
      </c>
      <c r="D275" s="26"/>
      <c r="E275" s="13"/>
      <c r="F275" s="13"/>
      <c r="G275" s="13"/>
      <c r="H275" s="11"/>
      <c r="I275" s="28">
        <f t="shared" si="96"/>
        <v>0</v>
      </c>
      <c r="J275" s="3">
        <f t="shared" si="109"/>
        <v>4.8710000000000004</v>
      </c>
      <c r="K275" s="28">
        <f t="shared" si="97"/>
        <v>-0.4038963498375906</v>
      </c>
      <c r="L275" s="29">
        <f t="shared" si="98"/>
        <v>1.03505</v>
      </c>
      <c r="M275" s="28">
        <f t="shared" si="99"/>
        <v>1.2479695879564598</v>
      </c>
      <c r="N275" s="3">
        <f t="shared" si="110"/>
        <v>9.5337630859928186</v>
      </c>
      <c r="O275" s="30">
        <f t="shared" si="100"/>
        <v>15.870845295094538</v>
      </c>
      <c r="P275" s="30">
        <f t="shared" si="111"/>
        <v>1.3648926953781302</v>
      </c>
      <c r="Q275" s="30">
        <f t="shared" si="101"/>
        <v>6.1078000000000001</v>
      </c>
      <c r="R275" s="30">
        <f t="shared" si="102"/>
        <v>0</v>
      </c>
      <c r="S275" s="5">
        <f t="shared" si="112"/>
        <v>0.44345616943002947</v>
      </c>
      <c r="T275" s="30">
        <f t="shared" si="103"/>
        <v>-0.92743439112479875</v>
      </c>
      <c r="U275" s="30">
        <f t="shared" si="104"/>
        <v>1.2829991336554423</v>
      </c>
      <c r="V275" s="31">
        <f t="shared" si="105"/>
        <v>0.35556474253064352</v>
      </c>
      <c r="W275" s="5">
        <f t="shared" si="113"/>
        <v>2.5008000000000004</v>
      </c>
      <c r="X275" s="3">
        <f t="shared" si="106"/>
        <v>0</v>
      </c>
      <c r="Y275" s="5">
        <f t="shared" si="114"/>
        <v>0.14218039928448636</v>
      </c>
      <c r="Z275" s="5">
        <f t="shared" si="115"/>
        <v>0</v>
      </c>
      <c r="AA275" s="34">
        <f t="shared" si="116"/>
        <v>0.14218039928448636</v>
      </c>
      <c r="AB275" s="34">
        <f t="shared" si="117"/>
        <v>0.17914730309845281</v>
      </c>
      <c r="AC275" s="39">
        <f t="shared" si="118"/>
        <v>0.21611420691241925</v>
      </c>
      <c r="AD275">
        <f t="shared" si="119"/>
        <v>1.500793103558467E-3</v>
      </c>
    </row>
    <row r="276" spans="1:30" x14ac:dyDescent="0.15">
      <c r="A276" s="36"/>
      <c r="B276">
        <f t="shared" si="107"/>
        <v>1900</v>
      </c>
      <c r="C276">
        <f t="shared" si="108"/>
        <v>0</v>
      </c>
      <c r="D276" s="26"/>
      <c r="E276" s="13"/>
      <c r="F276" s="13"/>
      <c r="G276" s="13"/>
      <c r="H276" s="11"/>
      <c r="I276" s="28">
        <f t="shared" si="96"/>
        <v>0</v>
      </c>
      <c r="J276" s="3">
        <f t="shared" si="109"/>
        <v>4.8710000000000004</v>
      </c>
      <c r="K276" s="28">
        <f t="shared" si="97"/>
        <v>-0.4038963498375906</v>
      </c>
      <c r="L276" s="29">
        <f t="shared" si="98"/>
        <v>1.03505</v>
      </c>
      <c r="M276" s="28">
        <f t="shared" si="99"/>
        <v>1.2479695879564598</v>
      </c>
      <c r="N276" s="3">
        <f t="shared" si="110"/>
        <v>9.5337630859928186</v>
      </c>
      <c r="O276" s="30">
        <f t="shared" si="100"/>
        <v>15.870845295094538</v>
      </c>
      <c r="P276" s="30">
        <f t="shared" si="111"/>
        <v>1.3648926953781302</v>
      </c>
      <c r="Q276" s="30">
        <f t="shared" si="101"/>
        <v>6.1078000000000001</v>
      </c>
      <c r="R276" s="30">
        <f t="shared" si="102"/>
        <v>0</v>
      </c>
      <c r="S276" s="5">
        <f t="shared" si="112"/>
        <v>0.44345616943002947</v>
      </c>
      <c r="T276" s="30">
        <f t="shared" si="103"/>
        <v>-0.92743439112479875</v>
      </c>
      <c r="U276" s="30">
        <f t="shared" si="104"/>
        <v>1.2829991336554423</v>
      </c>
      <c r="V276" s="31">
        <f t="shared" si="105"/>
        <v>0.35556474253064352</v>
      </c>
      <c r="W276" s="5">
        <f t="shared" si="113"/>
        <v>2.5008000000000004</v>
      </c>
      <c r="X276" s="3">
        <f t="shared" si="106"/>
        <v>0</v>
      </c>
      <c r="Y276" s="5">
        <f t="shared" si="114"/>
        <v>0.14218039928448636</v>
      </c>
      <c r="Z276" s="5">
        <f t="shared" si="115"/>
        <v>0</v>
      </c>
      <c r="AA276" s="34">
        <f t="shared" si="116"/>
        <v>0.14218039928448636</v>
      </c>
      <c r="AB276" s="34">
        <f t="shared" si="117"/>
        <v>0.17914730309845281</v>
      </c>
      <c r="AC276" s="39">
        <f t="shared" si="118"/>
        <v>0.21611420691241925</v>
      </c>
      <c r="AD276">
        <f t="shared" si="119"/>
        <v>1.500793103558467E-3</v>
      </c>
    </row>
    <row r="277" spans="1:30" x14ac:dyDescent="0.15">
      <c r="A277" s="36"/>
      <c r="B277">
        <f t="shared" si="107"/>
        <v>1900</v>
      </c>
      <c r="C277">
        <f t="shared" si="108"/>
        <v>0</v>
      </c>
      <c r="D277" s="26"/>
      <c r="E277" s="13"/>
      <c r="F277" s="13"/>
      <c r="G277" s="13"/>
      <c r="H277" s="11"/>
      <c r="I277" s="28">
        <f t="shared" si="96"/>
        <v>0</v>
      </c>
      <c r="J277" s="3">
        <f t="shared" si="109"/>
        <v>4.8710000000000004</v>
      </c>
      <c r="K277" s="28">
        <f t="shared" si="97"/>
        <v>-0.4038963498375906</v>
      </c>
      <c r="L277" s="29">
        <f t="shared" si="98"/>
        <v>1.03505</v>
      </c>
      <c r="M277" s="28">
        <f t="shared" si="99"/>
        <v>1.2479695879564598</v>
      </c>
      <c r="N277" s="3">
        <f t="shared" si="110"/>
        <v>9.5337630859928186</v>
      </c>
      <c r="O277" s="30">
        <f t="shared" si="100"/>
        <v>15.870845295094538</v>
      </c>
      <c r="P277" s="30">
        <f t="shared" si="111"/>
        <v>1.3648926953781302</v>
      </c>
      <c r="Q277" s="30">
        <f t="shared" si="101"/>
        <v>6.1078000000000001</v>
      </c>
      <c r="R277" s="30">
        <f t="shared" si="102"/>
        <v>0</v>
      </c>
      <c r="S277" s="5">
        <f t="shared" si="112"/>
        <v>0.44345616943002947</v>
      </c>
      <c r="T277" s="30">
        <f t="shared" si="103"/>
        <v>-0.92743439112479875</v>
      </c>
      <c r="U277" s="30">
        <f t="shared" si="104"/>
        <v>1.2829991336554423</v>
      </c>
      <c r="V277" s="31">
        <f t="shared" si="105"/>
        <v>0.35556474253064352</v>
      </c>
      <c r="W277" s="5">
        <f t="shared" si="113"/>
        <v>2.5008000000000004</v>
      </c>
      <c r="X277" s="3">
        <f t="shared" si="106"/>
        <v>0</v>
      </c>
      <c r="Y277" s="5">
        <f t="shared" si="114"/>
        <v>0.14218039928448636</v>
      </c>
      <c r="Z277" s="5">
        <f t="shared" si="115"/>
        <v>0</v>
      </c>
      <c r="AA277" s="34">
        <f t="shared" si="116"/>
        <v>0.14218039928448636</v>
      </c>
      <c r="AB277" s="34">
        <f t="shared" si="117"/>
        <v>0.17914730309845281</v>
      </c>
      <c r="AC277" s="39">
        <f t="shared" si="118"/>
        <v>0.21611420691241925</v>
      </c>
      <c r="AD277">
        <f t="shared" si="119"/>
        <v>1.500793103558467E-3</v>
      </c>
    </row>
    <row r="278" spans="1:30" x14ac:dyDescent="0.15">
      <c r="A278" s="36"/>
      <c r="B278">
        <f t="shared" si="107"/>
        <v>1900</v>
      </c>
      <c r="C278">
        <f t="shared" si="108"/>
        <v>0</v>
      </c>
      <c r="D278" s="26"/>
      <c r="E278" s="13"/>
      <c r="F278" s="13"/>
      <c r="G278" s="13"/>
      <c r="H278" s="11"/>
      <c r="I278" s="28">
        <f t="shared" si="96"/>
        <v>0</v>
      </c>
      <c r="J278" s="3">
        <f t="shared" si="109"/>
        <v>4.8710000000000004</v>
      </c>
      <c r="K278" s="28">
        <f t="shared" si="97"/>
        <v>-0.4038963498375906</v>
      </c>
      <c r="L278" s="29">
        <f t="shared" si="98"/>
        <v>1.03505</v>
      </c>
      <c r="M278" s="28">
        <f t="shared" si="99"/>
        <v>1.2479695879564598</v>
      </c>
      <c r="N278" s="3">
        <f t="shared" si="110"/>
        <v>9.5337630859928186</v>
      </c>
      <c r="O278" s="30">
        <f t="shared" si="100"/>
        <v>15.870845295094538</v>
      </c>
      <c r="P278" s="30">
        <f t="shared" si="111"/>
        <v>1.3648926953781302</v>
      </c>
      <c r="Q278" s="30">
        <f t="shared" si="101"/>
        <v>6.1078000000000001</v>
      </c>
      <c r="R278" s="30">
        <f t="shared" si="102"/>
        <v>0</v>
      </c>
      <c r="S278" s="5">
        <f t="shared" si="112"/>
        <v>0.44345616943002947</v>
      </c>
      <c r="T278" s="30">
        <f t="shared" si="103"/>
        <v>-0.92743439112479875</v>
      </c>
      <c r="U278" s="30">
        <f t="shared" si="104"/>
        <v>1.2829991336554423</v>
      </c>
      <c r="V278" s="31">
        <f t="shared" si="105"/>
        <v>0.35556474253064352</v>
      </c>
      <c r="W278" s="5">
        <f t="shared" si="113"/>
        <v>2.5008000000000004</v>
      </c>
      <c r="X278" s="3">
        <f t="shared" si="106"/>
        <v>0</v>
      </c>
      <c r="Y278" s="5">
        <f t="shared" si="114"/>
        <v>0.14218039928448636</v>
      </c>
      <c r="Z278" s="5">
        <f t="shared" si="115"/>
        <v>0</v>
      </c>
      <c r="AA278" s="34">
        <f t="shared" si="116"/>
        <v>0.14218039928448636</v>
      </c>
      <c r="AB278" s="34">
        <f t="shared" si="117"/>
        <v>0.17914730309845281</v>
      </c>
      <c r="AC278" s="39">
        <f t="shared" si="118"/>
        <v>0.21611420691241925</v>
      </c>
      <c r="AD278">
        <f t="shared" si="119"/>
        <v>1.500793103558467E-3</v>
      </c>
    </row>
    <row r="279" spans="1:30" x14ac:dyDescent="0.15">
      <c r="A279" s="36"/>
      <c r="B279">
        <f t="shared" si="107"/>
        <v>1900</v>
      </c>
      <c r="C279">
        <f t="shared" si="108"/>
        <v>0</v>
      </c>
      <c r="D279" s="26"/>
      <c r="E279" s="13"/>
      <c r="F279" s="13"/>
      <c r="G279" s="13"/>
      <c r="H279" s="11"/>
      <c r="I279" s="28">
        <f t="shared" ref="I279:I342" si="120">(2*PI()/365)*C279</f>
        <v>0</v>
      </c>
      <c r="J279" s="3">
        <f t="shared" si="109"/>
        <v>4.8710000000000004</v>
      </c>
      <c r="K279" s="28">
        <f t="shared" ref="K279:K342" si="121">ASIN(0.398*SIN(J279))</f>
        <v>-0.4038963498375906</v>
      </c>
      <c r="L279" s="29">
        <f t="shared" ref="L279:L342" si="122">1.00011+0.034221*COS(I279)+0.00128*SIN(I279)+0.000719*COS(I279*2)+0.000077*SIN(I279*2)</f>
        <v>1.03505</v>
      </c>
      <c r="M279" s="28">
        <f t="shared" ref="M279:M342" si="123">ACOS(-TAN($E$3)*TAN(K279))</f>
        <v>1.2479695879564598</v>
      </c>
      <c r="N279" s="3">
        <f t="shared" si="110"/>
        <v>9.5337630859928186</v>
      </c>
      <c r="O279" s="30">
        <f t="shared" ref="O279:O342" si="124">118.1/PI()*L279*(M279*SIN($E$3)*SIN(K279)+COS($E$3)*COS(K279)*SIN(M279))</f>
        <v>15.870845295094538</v>
      </c>
      <c r="P279" s="30">
        <f t="shared" si="111"/>
        <v>1.3648926953781302</v>
      </c>
      <c r="Q279" s="30">
        <f t="shared" ref="Q279:Q342" si="125">6.1078*10^(7.5*D279/(237.3+D279))</f>
        <v>6.1078000000000001</v>
      </c>
      <c r="R279" s="30">
        <f t="shared" ref="R279:R342" si="126">Q279*E279/100</f>
        <v>0</v>
      </c>
      <c r="S279" s="5">
        <f t="shared" si="112"/>
        <v>0.44345616943002947</v>
      </c>
      <c r="T279" s="30">
        <f t="shared" ref="T279:T342" si="127">-1*$I$4*(D279+273.16)^4*(0.34-0.14*SQRT(R279/10))*(0.1+0.9*H279/N279)</f>
        <v>-0.92743439112479875</v>
      </c>
      <c r="U279" s="30">
        <f t="shared" ref="U279:U342" si="128">(1-$I$5)*P279</f>
        <v>1.2829991336554423</v>
      </c>
      <c r="V279" s="31">
        <f t="shared" ref="V279:V342" si="129">U279+T279</f>
        <v>0.35556474253064352</v>
      </c>
      <c r="W279" s="5">
        <f t="shared" si="113"/>
        <v>2.5008000000000004</v>
      </c>
      <c r="X279" s="3">
        <f t="shared" ref="X279:X342" si="130">0.0016286*(G279/10)/W279*10</f>
        <v>0</v>
      </c>
      <c r="Y279" s="5">
        <f t="shared" si="114"/>
        <v>0.14218039928448636</v>
      </c>
      <c r="Z279" s="5">
        <f t="shared" si="115"/>
        <v>0</v>
      </c>
      <c r="AA279" s="34">
        <f t="shared" si="116"/>
        <v>0.14218039928448636</v>
      </c>
      <c r="AB279" s="34">
        <f t="shared" si="117"/>
        <v>0.17914730309845281</v>
      </c>
      <c r="AC279" s="39">
        <f t="shared" si="118"/>
        <v>0.21611420691241925</v>
      </c>
      <c r="AD279">
        <f t="shared" si="119"/>
        <v>1.500793103558467E-3</v>
      </c>
    </row>
    <row r="280" spans="1:30" x14ac:dyDescent="0.15">
      <c r="A280" s="36"/>
      <c r="B280">
        <f t="shared" si="107"/>
        <v>1900</v>
      </c>
      <c r="C280">
        <f t="shared" si="108"/>
        <v>0</v>
      </c>
      <c r="D280" s="26"/>
      <c r="E280" s="13"/>
      <c r="F280" s="13"/>
      <c r="G280" s="13"/>
      <c r="H280" s="11"/>
      <c r="I280" s="28">
        <f t="shared" si="120"/>
        <v>0</v>
      </c>
      <c r="J280" s="3">
        <f t="shared" si="109"/>
        <v>4.8710000000000004</v>
      </c>
      <c r="K280" s="28">
        <f t="shared" si="121"/>
        <v>-0.4038963498375906</v>
      </c>
      <c r="L280" s="29">
        <f t="shared" si="122"/>
        <v>1.03505</v>
      </c>
      <c r="M280" s="28">
        <f t="shared" si="123"/>
        <v>1.2479695879564598</v>
      </c>
      <c r="N280" s="3">
        <f t="shared" si="110"/>
        <v>9.5337630859928186</v>
      </c>
      <c r="O280" s="30">
        <f t="shared" si="124"/>
        <v>15.870845295094538</v>
      </c>
      <c r="P280" s="30">
        <f t="shared" si="111"/>
        <v>1.3648926953781302</v>
      </c>
      <c r="Q280" s="30">
        <f t="shared" si="125"/>
        <v>6.1078000000000001</v>
      </c>
      <c r="R280" s="30">
        <f t="shared" si="126"/>
        <v>0</v>
      </c>
      <c r="S280" s="5">
        <f t="shared" si="112"/>
        <v>0.44345616943002947</v>
      </c>
      <c r="T280" s="30">
        <f t="shared" si="127"/>
        <v>-0.92743439112479875</v>
      </c>
      <c r="U280" s="30">
        <f t="shared" si="128"/>
        <v>1.2829991336554423</v>
      </c>
      <c r="V280" s="31">
        <f t="shared" si="129"/>
        <v>0.35556474253064352</v>
      </c>
      <c r="W280" s="5">
        <f t="shared" si="113"/>
        <v>2.5008000000000004</v>
      </c>
      <c r="X280" s="3">
        <f t="shared" si="130"/>
        <v>0</v>
      </c>
      <c r="Y280" s="5">
        <f t="shared" si="114"/>
        <v>0.14218039928448636</v>
      </c>
      <c r="Z280" s="5">
        <f t="shared" si="115"/>
        <v>0</v>
      </c>
      <c r="AA280" s="34">
        <f t="shared" si="116"/>
        <v>0.14218039928448636</v>
      </c>
      <c r="AB280" s="34">
        <f t="shared" si="117"/>
        <v>0.17914730309845281</v>
      </c>
      <c r="AC280" s="39">
        <f t="shared" si="118"/>
        <v>0.21611420691241925</v>
      </c>
      <c r="AD280">
        <f t="shared" si="119"/>
        <v>1.500793103558467E-3</v>
      </c>
    </row>
    <row r="281" spans="1:30" x14ac:dyDescent="0.15">
      <c r="A281" s="36"/>
      <c r="B281">
        <f t="shared" si="107"/>
        <v>1900</v>
      </c>
      <c r="C281">
        <f t="shared" si="108"/>
        <v>0</v>
      </c>
      <c r="D281" s="26"/>
      <c r="E281" s="13"/>
      <c r="F281" s="13"/>
      <c r="G281" s="13"/>
      <c r="H281" s="11"/>
      <c r="I281" s="28">
        <f t="shared" si="120"/>
        <v>0</v>
      </c>
      <c r="J281" s="3">
        <f t="shared" si="109"/>
        <v>4.8710000000000004</v>
      </c>
      <c r="K281" s="28">
        <f t="shared" si="121"/>
        <v>-0.4038963498375906</v>
      </c>
      <c r="L281" s="29">
        <f t="shared" si="122"/>
        <v>1.03505</v>
      </c>
      <c r="M281" s="28">
        <f t="shared" si="123"/>
        <v>1.2479695879564598</v>
      </c>
      <c r="N281" s="3">
        <f t="shared" si="110"/>
        <v>9.5337630859928186</v>
      </c>
      <c r="O281" s="30">
        <f t="shared" si="124"/>
        <v>15.870845295094538</v>
      </c>
      <c r="P281" s="30">
        <f t="shared" si="111"/>
        <v>1.3648926953781302</v>
      </c>
      <c r="Q281" s="30">
        <f t="shared" si="125"/>
        <v>6.1078000000000001</v>
      </c>
      <c r="R281" s="30">
        <f t="shared" si="126"/>
        <v>0</v>
      </c>
      <c r="S281" s="5">
        <f t="shared" si="112"/>
        <v>0.44345616943002947</v>
      </c>
      <c r="T281" s="30">
        <f t="shared" si="127"/>
        <v>-0.92743439112479875</v>
      </c>
      <c r="U281" s="30">
        <f t="shared" si="128"/>
        <v>1.2829991336554423</v>
      </c>
      <c r="V281" s="31">
        <f t="shared" si="129"/>
        <v>0.35556474253064352</v>
      </c>
      <c r="W281" s="5">
        <f t="shared" si="113"/>
        <v>2.5008000000000004</v>
      </c>
      <c r="X281" s="3">
        <f t="shared" si="130"/>
        <v>0</v>
      </c>
      <c r="Y281" s="5">
        <f t="shared" si="114"/>
        <v>0.14218039928448636</v>
      </c>
      <c r="Z281" s="5">
        <f t="shared" si="115"/>
        <v>0</v>
      </c>
      <c r="AA281" s="34">
        <f t="shared" si="116"/>
        <v>0.14218039928448636</v>
      </c>
      <c r="AB281" s="34">
        <f t="shared" si="117"/>
        <v>0.17914730309845281</v>
      </c>
      <c r="AC281" s="39">
        <f t="shared" si="118"/>
        <v>0.21611420691241925</v>
      </c>
      <c r="AD281">
        <f t="shared" si="119"/>
        <v>1.500793103558467E-3</v>
      </c>
    </row>
    <row r="282" spans="1:30" x14ac:dyDescent="0.15">
      <c r="A282" s="36"/>
      <c r="B282">
        <f t="shared" si="107"/>
        <v>1900</v>
      </c>
      <c r="C282">
        <f t="shared" si="108"/>
        <v>0</v>
      </c>
      <c r="D282" s="26"/>
      <c r="E282" s="13"/>
      <c r="F282" s="13"/>
      <c r="G282" s="13"/>
      <c r="H282" s="11"/>
      <c r="I282" s="28">
        <f t="shared" si="120"/>
        <v>0</v>
      </c>
      <c r="J282" s="3">
        <f t="shared" si="109"/>
        <v>4.8710000000000004</v>
      </c>
      <c r="K282" s="28">
        <f t="shared" si="121"/>
        <v>-0.4038963498375906</v>
      </c>
      <c r="L282" s="29">
        <f t="shared" si="122"/>
        <v>1.03505</v>
      </c>
      <c r="M282" s="28">
        <f t="shared" si="123"/>
        <v>1.2479695879564598</v>
      </c>
      <c r="N282" s="3">
        <f t="shared" si="110"/>
        <v>9.5337630859928186</v>
      </c>
      <c r="O282" s="30">
        <f t="shared" si="124"/>
        <v>15.870845295094538</v>
      </c>
      <c r="P282" s="30">
        <f t="shared" si="111"/>
        <v>1.3648926953781302</v>
      </c>
      <c r="Q282" s="30">
        <f t="shared" si="125"/>
        <v>6.1078000000000001</v>
      </c>
      <c r="R282" s="30">
        <f t="shared" si="126"/>
        <v>0</v>
      </c>
      <c r="S282" s="5">
        <f t="shared" si="112"/>
        <v>0.44345616943002947</v>
      </c>
      <c r="T282" s="30">
        <f t="shared" si="127"/>
        <v>-0.92743439112479875</v>
      </c>
      <c r="U282" s="30">
        <f t="shared" si="128"/>
        <v>1.2829991336554423</v>
      </c>
      <c r="V282" s="31">
        <f t="shared" si="129"/>
        <v>0.35556474253064352</v>
      </c>
      <c r="W282" s="5">
        <f t="shared" si="113"/>
        <v>2.5008000000000004</v>
      </c>
      <c r="X282" s="3">
        <f t="shared" si="130"/>
        <v>0</v>
      </c>
      <c r="Y282" s="5">
        <f t="shared" si="114"/>
        <v>0.14218039928448636</v>
      </c>
      <c r="Z282" s="5">
        <f t="shared" si="115"/>
        <v>0</v>
      </c>
      <c r="AA282" s="34">
        <f t="shared" si="116"/>
        <v>0.14218039928448636</v>
      </c>
      <c r="AB282" s="34">
        <f t="shared" si="117"/>
        <v>0.17914730309845281</v>
      </c>
      <c r="AC282" s="39">
        <f t="shared" si="118"/>
        <v>0.21611420691241925</v>
      </c>
      <c r="AD282">
        <f t="shared" si="119"/>
        <v>1.500793103558467E-3</v>
      </c>
    </row>
    <row r="283" spans="1:30" x14ac:dyDescent="0.15">
      <c r="A283" s="36"/>
      <c r="B283">
        <f t="shared" si="107"/>
        <v>1900</v>
      </c>
      <c r="C283">
        <f t="shared" si="108"/>
        <v>0</v>
      </c>
      <c r="D283" s="26"/>
      <c r="E283" s="13"/>
      <c r="F283" s="13"/>
      <c r="G283" s="13"/>
      <c r="H283" s="11"/>
      <c r="I283" s="28">
        <f t="shared" si="120"/>
        <v>0</v>
      </c>
      <c r="J283" s="3">
        <f t="shared" si="109"/>
        <v>4.8710000000000004</v>
      </c>
      <c r="K283" s="28">
        <f t="shared" si="121"/>
        <v>-0.4038963498375906</v>
      </c>
      <c r="L283" s="29">
        <f t="shared" si="122"/>
        <v>1.03505</v>
      </c>
      <c r="M283" s="28">
        <f t="shared" si="123"/>
        <v>1.2479695879564598</v>
      </c>
      <c r="N283" s="3">
        <f t="shared" si="110"/>
        <v>9.5337630859928186</v>
      </c>
      <c r="O283" s="30">
        <f t="shared" si="124"/>
        <v>15.870845295094538</v>
      </c>
      <c r="P283" s="30">
        <f t="shared" si="111"/>
        <v>1.3648926953781302</v>
      </c>
      <c r="Q283" s="30">
        <f t="shared" si="125"/>
        <v>6.1078000000000001</v>
      </c>
      <c r="R283" s="30">
        <f t="shared" si="126"/>
        <v>0</v>
      </c>
      <c r="S283" s="5">
        <f t="shared" si="112"/>
        <v>0.44345616943002947</v>
      </c>
      <c r="T283" s="30">
        <f t="shared" si="127"/>
        <v>-0.92743439112479875</v>
      </c>
      <c r="U283" s="30">
        <f t="shared" si="128"/>
        <v>1.2829991336554423</v>
      </c>
      <c r="V283" s="31">
        <f t="shared" si="129"/>
        <v>0.35556474253064352</v>
      </c>
      <c r="W283" s="5">
        <f t="shared" si="113"/>
        <v>2.5008000000000004</v>
      </c>
      <c r="X283" s="3">
        <f t="shared" si="130"/>
        <v>0</v>
      </c>
      <c r="Y283" s="5">
        <f t="shared" si="114"/>
        <v>0.14218039928448636</v>
      </c>
      <c r="Z283" s="5">
        <f t="shared" si="115"/>
        <v>0</v>
      </c>
      <c r="AA283" s="34">
        <f t="shared" si="116"/>
        <v>0.14218039928448636</v>
      </c>
      <c r="AB283" s="34">
        <f t="shared" si="117"/>
        <v>0.17914730309845281</v>
      </c>
      <c r="AC283" s="39">
        <f t="shared" si="118"/>
        <v>0.21611420691241925</v>
      </c>
      <c r="AD283">
        <f t="shared" si="119"/>
        <v>1.500793103558467E-3</v>
      </c>
    </row>
    <row r="284" spans="1:30" x14ac:dyDescent="0.15">
      <c r="A284" s="36"/>
      <c r="B284">
        <f t="shared" si="107"/>
        <v>1900</v>
      </c>
      <c r="C284">
        <f t="shared" si="108"/>
        <v>0</v>
      </c>
      <c r="D284" s="26"/>
      <c r="E284" s="13"/>
      <c r="F284" s="13"/>
      <c r="G284" s="13"/>
      <c r="H284" s="11"/>
      <c r="I284" s="28">
        <f t="shared" si="120"/>
        <v>0</v>
      </c>
      <c r="J284" s="3">
        <f t="shared" si="109"/>
        <v>4.8710000000000004</v>
      </c>
      <c r="K284" s="28">
        <f t="shared" si="121"/>
        <v>-0.4038963498375906</v>
      </c>
      <c r="L284" s="29">
        <f t="shared" si="122"/>
        <v>1.03505</v>
      </c>
      <c r="M284" s="28">
        <f t="shared" si="123"/>
        <v>1.2479695879564598</v>
      </c>
      <c r="N284" s="3">
        <f t="shared" si="110"/>
        <v>9.5337630859928186</v>
      </c>
      <c r="O284" s="30">
        <f t="shared" si="124"/>
        <v>15.870845295094538</v>
      </c>
      <c r="P284" s="30">
        <f t="shared" si="111"/>
        <v>1.3648926953781302</v>
      </c>
      <c r="Q284" s="30">
        <f t="shared" si="125"/>
        <v>6.1078000000000001</v>
      </c>
      <c r="R284" s="30">
        <f t="shared" si="126"/>
        <v>0</v>
      </c>
      <c r="S284" s="5">
        <f t="shared" si="112"/>
        <v>0.44345616943002947</v>
      </c>
      <c r="T284" s="30">
        <f t="shared" si="127"/>
        <v>-0.92743439112479875</v>
      </c>
      <c r="U284" s="30">
        <f t="shared" si="128"/>
        <v>1.2829991336554423</v>
      </c>
      <c r="V284" s="31">
        <f t="shared" si="129"/>
        <v>0.35556474253064352</v>
      </c>
      <c r="W284" s="5">
        <f t="shared" si="113"/>
        <v>2.5008000000000004</v>
      </c>
      <c r="X284" s="3">
        <f t="shared" si="130"/>
        <v>0</v>
      </c>
      <c r="Y284" s="5">
        <f t="shared" si="114"/>
        <v>0.14218039928448636</v>
      </c>
      <c r="Z284" s="5">
        <f t="shared" si="115"/>
        <v>0</v>
      </c>
      <c r="AA284" s="34">
        <f t="shared" si="116"/>
        <v>0.14218039928448636</v>
      </c>
      <c r="AB284" s="34">
        <f t="shared" si="117"/>
        <v>0.17914730309845281</v>
      </c>
      <c r="AC284" s="39">
        <f t="shared" si="118"/>
        <v>0.21611420691241925</v>
      </c>
      <c r="AD284">
        <f t="shared" si="119"/>
        <v>1.500793103558467E-3</v>
      </c>
    </row>
    <row r="285" spans="1:30" x14ac:dyDescent="0.15">
      <c r="A285" s="36"/>
      <c r="B285">
        <f t="shared" si="107"/>
        <v>1900</v>
      </c>
      <c r="C285">
        <f t="shared" si="108"/>
        <v>0</v>
      </c>
      <c r="D285" s="26"/>
      <c r="E285" s="13"/>
      <c r="F285" s="13"/>
      <c r="G285" s="13"/>
      <c r="H285" s="11"/>
      <c r="I285" s="28">
        <f t="shared" si="120"/>
        <v>0</v>
      </c>
      <c r="J285" s="3">
        <f t="shared" si="109"/>
        <v>4.8710000000000004</v>
      </c>
      <c r="K285" s="28">
        <f t="shared" si="121"/>
        <v>-0.4038963498375906</v>
      </c>
      <c r="L285" s="29">
        <f t="shared" si="122"/>
        <v>1.03505</v>
      </c>
      <c r="M285" s="28">
        <f t="shared" si="123"/>
        <v>1.2479695879564598</v>
      </c>
      <c r="N285" s="3">
        <f t="shared" si="110"/>
        <v>9.5337630859928186</v>
      </c>
      <c r="O285" s="30">
        <f t="shared" si="124"/>
        <v>15.870845295094538</v>
      </c>
      <c r="P285" s="30">
        <f t="shared" si="111"/>
        <v>1.3648926953781302</v>
      </c>
      <c r="Q285" s="30">
        <f t="shared" si="125"/>
        <v>6.1078000000000001</v>
      </c>
      <c r="R285" s="30">
        <f t="shared" si="126"/>
        <v>0</v>
      </c>
      <c r="S285" s="5">
        <f t="shared" si="112"/>
        <v>0.44345616943002947</v>
      </c>
      <c r="T285" s="30">
        <f t="shared" si="127"/>
        <v>-0.92743439112479875</v>
      </c>
      <c r="U285" s="30">
        <f t="shared" si="128"/>
        <v>1.2829991336554423</v>
      </c>
      <c r="V285" s="31">
        <f t="shared" si="129"/>
        <v>0.35556474253064352</v>
      </c>
      <c r="W285" s="5">
        <f t="shared" si="113"/>
        <v>2.5008000000000004</v>
      </c>
      <c r="X285" s="3">
        <f t="shared" si="130"/>
        <v>0</v>
      </c>
      <c r="Y285" s="5">
        <f t="shared" si="114"/>
        <v>0.14218039928448636</v>
      </c>
      <c r="Z285" s="5">
        <f t="shared" si="115"/>
        <v>0</v>
      </c>
      <c r="AA285" s="34">
        <f t="shared" si="116"/>
        <v>0.14218039928448636</v>
      </c>
      <c r="AB285" s="34">
        <f t="shared" si="117"/>
        <v>0.17914730309845281</v>
      </c>
      <c r="AC285" s="39">
        <f t="shared" si="118"/>
        <v>0.21611420691241925</v>
      </c>
      <c r="AD285">
        <f t="shared" si="119"/>
        <v>1.500793103558467E-3</v>
      </c>
    </row>
    <row r="286" spans="1:30" x14ac:dyDescent="0.15">
      <c r="A286" s="36"/>
      <c r="B286">
        <f t="shared" si="107"/>
        <v>1900</v>
      </c>
      <c r="C286">
        <f t="shared" si="108"/>
        <v>0</v>
      </c>
      <c r="D286" s="26"/>
      <c r="E286" s="13"/>
      <c r="F286" s="13"/>
      <c r="G286" s="13"/>
      <c r="H286" s="11"/>
      <c r="I286" s="28">
        <f t="shared" si="120"/>
        <v>0</v>
      </c>
      <c r="J286" s="3">
        <f t="shared" si="109"/>
        <v>4.8710000000000004</v>
      </c>
      <c r="K286" s="28">
        <f t="shared" si="121"/>
        <v>-0.4038963498375906</v>
      </c>
      <c r="L286" s="29">
        <f t="shared" si="122"/>
        <v>1.03505</v>
      </c>
      <c r="M286" s="28">
        <f t="shared" si="123"/>
        <v>1.2479695879564598</v>
      </c>
      <c r="N286" s="3">
        <f t="shared" si="110"/>
        <v>9.5337630859928186</v>
      </c>
      <c r="O286" s="30">
        <f t="shared" si="124"/>
        <v>15.870845295094538</v>
      </c>
      <c r="P286" s="30">
        <f t="shared" si="111"/>
        <v>1.3648926953781302</v>
      </c>
      <c r="Q286" s="30">
        <f t="shared" si="125"/>
        <v>6.1078000000000001</v>
      </c>
      <c r="R286" s="30">
        <f t="shared" si="126"/>
        <v>0</v>
      </c>
      <c r="S286" s="5">
        <f t="shared" si="112"/>
        <v>0.44345616943002947</v>
      </c>
      <c r="T286" s="30">
        <f t="shared" si="127"/>
        <v>-0.92743439112479875</v>
      </c>
      <c r="U286" s="30">
        <f t="shared" si="128"/>
        <v>1.2829991336554423</v>
      </c>
      <c r="V286" s="31">
        <f t="shared" si="129"/>
        <v>0.35556474253064352</v>
      </c>
      <c r="W286" s="5">
        <f t="shared" si="113"/>
        <v>2.5008000000000004</v>
      </c>
      <c r="X286" s="3">
        <f t="shared" si="130"/>
        <v>0</v>
      </c>
      <c r="Y286" s="5">
        <f t="shared" si="114"/>
        <v>0.14218039928448636</v>
      </c>
      <c r="Z286" s="5">
        <f t="shared" si="115"/>
        <v>0</v>
      </c>
      <c r="AA286" s="34">
        <f t="shared" si="116"/>
        <v>0.14218039928448636</v>
      </c>
      <c r="AB286" s="34">
        <f t="shared" si="117"/>
        <v>0.17914730309845281</v>
      </c>
      <c r="AC286" s="39">
        <f t="shared" si="118"/>
        <v>0.21611420691241925</v>
      </c>
      <c r="AD286">
        <f t="shared" si="119"/>
        <v>1.500793103558467E-3</v>
      </c>
    </row>
    <row r="287" spans="1:30" x14ac:dyDescent="0.15">
      <c r="A287" s="36"/>
      <c r="B287">
        <f t="shared" si="107"/>
        <v>1900</v>
      </c>
      <c r="C287">
        <f t="shared" si="108"/>
        <v>0</v>
      </c>
      <c r="D287" s="26"/>
      <c r="E287" s="13"/>
      <c r="F287" s="13"/>
      <c r="G287" s="13"/>
      <c r="H287" s="11"/>
      <c r="I287" s="28">
        <f t="shared" si="120"/>
        <v>0</v>
      </c>
      <c r="J287" s="3">
        <f t="shared" si="109"/>
        <v>4.8710000000000004</v>
      </c>
      <c r="K287" s="28">
        <f t="shared" si="121"/>
        <v>-0.4038963498375906</v>
      </c>
      <c r="L287" s="29">
        <f t="shared" si="122"/>
        <v>1.03505</v>
      </c>
      <c r="M287" s="28">
        <f t="shared" si="123"/>
        <v>1.2479695879564598</v>
      </c>
      <c r="N287" s="3">
        <f t="shared" si="110"/>
        <v>9.5337630859928186</v>
      </c>
      <c r="O287" s="30">
        <f t="shared" si="124"/>
        <v>15.870845295094538</v>
      </c>
      <c r="P287" s="30">
        <f t="shared" si="111"/>
        <v>1.3648926953781302</v>
      </c>
      <c r="Q287" s="30">
        <f t="shared" si="125"/>
        <v>6.1078000000000001</v>
      </c>
      <c r="R287" s="30">
        <f t="shared" si="126"/>
        <v>0</v>
      </c>
      <c r="S287" s="5">
        <f t="shared" si="112"/>
        <v>0.44345616943002947</v>
      </c>
      <c r="T287" s="30">
        <f t="shared" si="127"/>
        <v>-0.92743439112479875</v>
      </c>
      <c r="U287" s="30">
        <f t="shared" si="128"/>
        <v>1.2829991336554423</v>
      </c>
      <c r="V287" s="31">
        <f t="shared" si="129"/>
        <v>0.35556474253064352</v>
      </c>
      <c r="W287" s="5">
        <f t="shared" si="113"/>
        <v>2.5008000000000004</v>
      </c>
      <c r="X287" s="3">
        <f t="shared" si="130"/>
        <v>0</v>
      </c>
      <c r="Y287" s="5">
        <f t="shared" si="114"/>
        <v>0.14218039928448636</v>
      </c>
      <c r="Z287" s="5">
        <f t="shared" si="115"/>
        <v>0</v>
      </c>
      <c r="AA287" s="34">
        <f t="shared" si="116"/>
        <v>0.14218039928448636</v>
      </c>
      <c r="AB287" s="34">
        <f t="shared" si="117"/>
        <v>0.17914730309845281</v>
      </c>
      <c r="AC287" s="39">
        <f t="shared" si="118"/>
        <v>0.21611420691241925</v>
      </c>
      <c r="AD287">
        <f t="shared" si="119"/>
        <v>1.500793103558467E-3</v>
      </c>
    </row>
    <row r="288" spans="1:30" x14ac:dyDescent="0.15">
      <c r="A288" s="36"/>
      <c r="B288">
        <f t="shared" si="107"/>
        <v>1900</v>
      </c>
      <c r="C288">
        <f t="shared" si="108"/>
        <v>0</v>
      </c>
      <c r="D288" s="26"/>
      <c r="E288" s="13"/>
      <c r="F288" s="13"/>
      <c r="G288" s="13"/>
      <c r="H288" s="11"/>
      <c r="I288" s="28">
        <f t="shared" si="120"/>
        <v>0</v>
      </c>
      <c r="J288" s="3">
        <f t="shared" si="109"/>
        <v>4.8710000000000004</v>
      </c>
      <c r="K288" s="28">
        <f t="shared" si="121"/>
        <v>-0.4038963498375906</v>
      </c>
      <c r="L288" s="29">
        <f t="shared" si="122"/>
        <v>1.03505</v>
      </c>
      <c r="M288" s="28">
        <f t="shared" si="123"/>
        <v>1.2479695879564598</v>
      </c>
      <c r="N288" s="3">
        <f t="shared" si="110"/>
        <v>9.5337630859928186</v>
      </c>
      <c r="O288" s="30">
        <f t="shared" si="124"/>
        <v>15.870845295094538</v>
      </c>
      <c r="P288" s="30">
        <f t="shared" si="111"/>
        <v>1.3648926953781302</v>
      </c>
      <c r="Q288" s="30">
        <f t="shared" si="125"/>
        <v>6.1078000000000001</v>
      </c>
      <c r="R288" s="30">
        <f t="shared" si="126"/>
        <v>0</v>
      </c>
      <c r="S288" s="5">
        <f t="shared" si="112"/>
        <v>0.44345616943002947</v>
      </c>
      <c r="T288" s="30">
        <f t="shared" si="127"/>
        <v>-0.92743439112479875</v>
      </c>
      <c r="U288" s="30">
        <f t="shared" si="128"/>
        <v>1.2829991336554423</v>
      </c>
      <c r="V288" s="31">
        <f t="shared" si="129"/>
        <v>0.35556474253064352</v>
      </c>
      <c r="W288" s="5">
        <f t="shared" si="113"/>
        <v>2.5008000000000004</v>
      </c>
      <c r="X288" s="3">
        <f t="shared" si="130"/>
        <v>0</v>
      </c>
      <c r="Y288" s="5">
        <f t="shared" si="114"/>
        <v>0.14218039928448636</v>
      </c>
      <c r="Z288" s="5">
        <f t="shared" si="115"/>
        <v>0</v>
      </c>
      <c r="AA288" s="34">
        <f t="shared" si="116"/>
        <v>0.14218039928448636</v>
      </c>
      <c r="AB288" s="34">
        <f t="shared" si="117"/>
        <v>0.17914730309845281</v>
      </c>
      <c r="AC288" s="39">
        <f t="shared" si="118"/>
        <v>0.21611420691241925</v>
      </c>
      <c r="AD288">
        <f t="shared" si="119"/>
        <v>1.500793103558467E-3</v>
      </c>
    </row>
    <row r="289" spans="1:30" x14ac:dyDescent="0.15">
      <c r="A289" s="36"/>
      <c r="B289">
        <f t="shared" si="107"/>
        <v>1900</v>
      </c>
      <c r="C289">
        <f t="shared" si="108"/>
        <v>0</v>
      </c>
      <c r="D289" s="26"/>
      <c r="E289" s="13"/>
      <c r="F289" s="13"/>
      <c r="G289" s="13"/>
      <c r="H289" s="11"/>
      <c r="I289" s="28">
        <f t="shared" si="120"/>
        <v>0</v>
      </c>
      <c r="J289" s="3">
        <f t="shared" si="109"/>
        <v>4.8710000000000004</v>
      </c>
      <c r="K289" s="28">
        <f t="shared" si="121"/>
        <v>-0.4038963498375906</v>
      </c>
      <c r="L289" s="29">
        <f t="shared" si="122"/>
        <v>1.03505</v>
      </c>
      <c r="M289" s="28">
        <f t="shared" si="123"/>
        <v>1.2479695879564598</v>
      </c>
      <c r="N289" s="3">
        <f t="shared" si="110"/>
        <v>9.5337630859928186</v>
      </c>
      <c r="O289" s="30">
        <f t="shared" si="124"/>
        <v>15.870845295094538</v>
      </c>
      <c r="P289" s="30">
        <f t="shared" si="111"/>
        <v>1.3648926953781302</v>
      </c>
      <c r="Q289" s="30">
        <f t="shared" si="125"/>
        <v>6.1078000000000001</v>
      </c>
      <c r="R289" s="30">
        <f t="shared" si="126"/>
        <v>0</v>
      </c>
      <c r="S289" s="5">
        <f t="shared" si="112"/>
        <v>0.44345616943002947</v>
      </c>
      <c r="T289" s="30">
        <f t="shared" si="127"/>
        <v>-0.92743439112479875</v>
      </c>
      <c r="U289" s="30">
        <f t="shared" si="128"/>
        <v>1.2829991336554423</v>
      </c>
      <c r="V289" s="31">
        <f t="shared" si="129"/>
        <v>0.35556474253064352</v>
      </c>
      <c r="W289" s="5">
        <f t="shared" si="113"/>
        <v>2.5008000000000004</v>
      </c>
      <c r="X289" s="3">
        <f t="shared" si="130"/>
        <v>0</v>
      </c>
      <c r="Y289" s="5">
        <f t="shared" si="114"/>
        <v>0.14218039928448636</v>
      </c>
      <c r="Z289" s="5">
        <f t="shared" si="115"/>
        <v>0</v>
      </c>
      <c r="AA289" s="34">
        <f t="shared" si="116"/>
        <v>0.14218039928448636</v>
      </c>
      <c r="AB289" s="34">
        <f t="shared" si="117"/>
        <v>0.17914730309845281</v>
      </c>
      <c r="AC289" s="39">
        <f t="shared" si="118"/>
        <v>0.21611420691241925</v>
      </c>
      <c r="AD289">
        <f t="shared" si="119"/>
        <v>1.500793103558467E-3</v>
      </c>
    </row>
    <row r="290" spans="1:30" x14ac:dyDescent="0.15">
      <c r="A290" s="36"/>
      <c r="B290">
        <f t="shared" si="107"/>
        <v>1900</v>
      </c>
      <c r="C290">
        <f t="shared" si="108"/>
        <v>0</v>
      </c>
      <c r="D290" s="26"/>
      <c r="E290" s="13"/>
      <c r="F290" s="13"/>
      <c r="G290" s="13"/>
      <c r="H290" s="11"/>
      <c r="I290" s="28">
        <f t="shared" si="120"/>
        <v>0</v>
      </c>
      <c r="J290" s="3">
        <f t="shared" si="109"/>
        <v>4.8710000000000004</v>
      </c>
      <c r="K290" s="28">
        <f t="shared" si="121"/>
        <v>-0.4038963498375906</v>
      </c>
      <c r="L290" s="29">
        <f t="shared" si="122"/>
        <v>1.03505</v>
      </c>
      <c r="M290" s="28">
        <f t="shared" si="123"/>
        <v>1.2479695879564598</v>
      </c>
      <c r="N290" s="3">
        <f t="shared" si="110"/>
        <v>9.5337630859928186</v>
      </c>
      <c r="O290" s="30">
        <f t="shared" si="124"/>
        <v>15.870845295094538</v>
      </c>
      <c r="P290" s="30">
        <f t="shared" si="111"/>
        <v>1.3648926953781302</v>
      </c>
      <c r="Q290" s="30">
        <f t="shared" si="125"/>
        <v>6.1078000000000001</v>
      </c>
      <c r="R290" s="30">
        <f t="shared" si="126"/>
        <v>0</v>
      </c>
      <c r="S290" s="5">
        <f t="shared" si="112"/>
        <v>0.44345616943002947</v>
      </c>
      <c r="T290" s="30">
        <f t="shared" si="127"/>
        <v>-0.92743439112479875</v>
      </c>
      <c r="U290" s="30">
        <f t="shared" si="128"/>
        <v>1.2829991336554423</v>
      </c>
      <c r="V290" s="31">
        <f t="shared" si="129"/>
        <v>0.35556474253064352</v>
      </c>
      <c r="W290" s="5">
        <f t="shared" si="113"/>
        <v>2.5008000000000004</v>
      </c>
      <c r="X290" s="3">
        <f t="shared" si="130"/>
        <v>0</v>
      </c>
      <c r="Y290" s="5">
        <f t="shared" si="114"/>
        <v>0.14218039928448636</v>
      </c>
      <c r="Z290" s="5">
        <f t="shared" si="115"/>
        <v>0</v>
      </c>
      <c r="AA290" s="34">
        <f t="shared" si="116"/>
        <v>0.14218039928448636</v>
      </c>
      <c r="AB290" s="34">
        <f t="shared" si="117"/>
        <v>0.17914730309845281</v>
      </c>
      <c r="AC290" s="39">
        <f t="shared" si="118"/>
        <v>0.21611420691241925</v>
      </c>
      <c r="AD290">
        <f t="shared" si="119"/>
        <v>1.500793103558467E-3</v>
      </c>
    </row>
    <row r="291" spans="1:30" x14ac:dyDescent="0.15">
      <c r="A291" s="36"/>
      <c r="B291">
        <f t="shared" si="107"/>
        <v>1900</v>
      </c>
      <c r="C291">
        <f t="shared" si="108"/>
        <v>0</v>
      </c>
      <c r="D291" s="26"/>
      <c r="E291" s="13"/>
      <c r="F291" s="13"/>
      <c r="G291" s="13"/>
      <c r="H291" s="11"/>
      <c r="I291" s="28">
        <f t="shared" si="120"/>
        <v>0</v>
      </c>
      <c r="J291" s="3">
        <f t="shared" si="109"/>
        <v>4.8710000000000004</v>
      </c>
      <c r="K291" s="28">
        <f t="shared" si="121"/>
        <v>-0.4038963498375906</v>
      </c>
      <c r="L291" s="29">
        <f t="shared" si="122"/>
        <v>1.03505</v>
      </c>
      <c r="M291" s="28">
        <f t="shared" si="123"/>
        <v>1.2479695879564598</v>
      </c>
      <c r="N291" s="3">
        <f t="shared" si="110"/>
        <v>9.5337630859928186</v>
      </c>
      <c r="O291" s="30">
        <f t="shared" si="124"/>
        <v>15.870845295094538</v>
      </c>
      <c r="P291" s="30">
        <f t="shared" si="111"/>
        <v>1.3648926953781302</v>
      </c>
      <c r="Q291" s="30">
        <f t="shared" si="125"/>
        <v>6.1078000000000001</v>
      </c>
      <c r="R291" s="30">
        <f t="shared" si="126"/>
        <v>0</v>
      </c>
      <c r="S291" s="5">
        <f t="shared" si="112"/>
        <v>0.44345616943002947</v>
      </c>
      <c r="T291" s="30">
        <f t="shared" si="127"/>
        <v>-0.92743439112479875</v>
      </c>
      <c r="U291" s="30">
        <f t="shared" si="128"/>
        <v>1.2829991336554423</v>
      </c>
      <c r="V291" s="31">
        <f t="shared" si="129"/>
        <v>0.35556474253064352</v>
      </c>
      <c r="W291" s="5">
        <f t="shared" si="113"/>
        <v>2.5008000000000004</v>
      </c>
      <c r="X291" s="3">
        <f t="shared" si="130"/>
        <v>0</v>
      </c>
      <c r="Y291" s="5">
        <f t="shared" si="114"/>
        <v>0.14218039928448636</v>
      </c>
      <c r="Z291" s="5">
        <f t="shared" si="115"/>
        <v>0</v>
      </c>
      <c r="AA291" s="34">
        <f t="shared" si="116"/>
        <v>0.14218039928448636</v>
      </c>
      <c r="AB291" s="34">
        <f t="shared" si="117"/>
        <v>0.17914730309845281</v>
      </c>
      <c r="AC291" s="39">
        <f t="shared" si="118"/>
        <v>0.21611420691241925</v>
      </c>
      <c r="AD291">
        <f t="shared" si="119"/>
        <v>1.500793103558467E-3</v>
      </c>
    </row>
    <row r="292" spans="1:30" x14ac:dyDescent="0.15">
      <c r="A292" s="36"/>
      <c r="B292">
        <f t="shared" si="107"/>
        <v>1900</v>
      </c>
      <c r="C292">
        <f t="shared" si="108"/>
        <v>0</v>
      </c>
      <c r="D292" s="26"/>
      <c r="E292" s="13"/>
      <c r="F292" s="13"/>
      <c r="G292" s="13"/>
      <c r="H292" s="11"/>
      <c r="I292" s="28">
        <f t="shared" si="120"/>
        <v>0</v>
      </c>
      <c r="J292" s="3">
        <f t="shared" si="109"/>
        <v>4.8710000000000004</v>
      </c>
      <c r="K292" s="28">
        <f t="shared" si="121"/>
        <v>-0.4038963498375906</v>
      </c>
      <c r="L292" s="29">
        <f t="shared" si="122"/>
        <v>1.03505</v>
      </c>
      <c r="M292" s="28">
        <f t="shared" si="123"/>
        <v>1.2479695879564598</v>
      </c>
      <c r="N292" s="3">
        <f t="shared" si="110"/>
        <v>9.5337630859928186</v>
      </c>
      <c r="O292" s="30">
        <f t="shared" si="124"/>
        <v>15.870845295094538</v>
      </c>
      <c r="P292" s="30">
        <f t="shared" si="111"/>
        <v>1.3648926953781302</v>
      </c>
      <c r="Q292" s="30">
        <f t="shared" si="125"/>
        <v>6.1078000000000001</v>
      </c>
      <c r="R292" s="30">
        <f t="shared" si="126"/>
        <v>0</v>
      </c>
      <c r="S292" s="5">
        <f t="shared" si="112"/>
        <v>0.44345616943002947</v>
      </c>
      <c r="T292" s="30">
        <f t="shared" si="127"/>
        <v>-0.92743439112479875</v>
      </c>
      <c r="U292" s="30">
        <f t="shared" si="128"/>
        <v>1.2829991336554423</v>
      </c>
      <c r="V292" s="31">
        <f t="shared" si="129"/>
        <v>0.35556474253064352</v>
      </c>
      <c r="W292" s="5">
        <f t="shared" si="113"/>
        <v>2.5008000000000004</v>
      </c>
      <c r="X292" s="3">
        <f t="shared" si="130"/>
        <v>0</v>
      </c>
      <c r="Y292" s="5">
        <f t="shared" si="114"/>
        <v>0.14218039928448636</v>
      </c>
      <c r="Z292" s="5">
        <f t="shared" si="115"/>
        <v>0</v>
      </c>
      <c r="AA292" s="34">
        <f t="shared" si="116"/>
        <v>0.14218039928448636</v>
      </c>
      <c r="AB292" s="34">
        <f t="shared" si="117"/>
        <v>0.17914730309845281</v>
      </c>
      <c r="AC292" s="39">
        <f t="shared" si="118"/>
        <v>0.21611420691241925</v>
      </c>
      <c r="AD292">
        <f t="shared" si="119"/>
        <v>1.500793103558467E-3</v>
      </c>
    </row>
    <row r="293" spans="1:30" x14ac:dyDescent="0.15">
      <c r="A293" s="36"/>
      <c r="B293">
        <f t="shared" si="107"/>
        <v>1900</v>
      </c>
      <c r="C293">
        <f t="shared" si="108"/>
        <v>0</v>
      </c>
      <c r="D293" s="26"/>
      <c r="E293" s="13"/>
      <c r="F293" s="13"/>
      <c r="G293" s="13"/>
      <c r="H293" s="11"/>
      <c r="I293" s="28">
        <f t="shared" si="120"/>
        <v>0</v>
      </c>
      <c r="J293" s="3">
        <f t="shared" si="109"/>
        <v>4.8710000000000004</v>
      </c>
      <c r="K293" s="28">
        <f t="shared" si="121"/>
        <v>-0.4038963498375906</v>
      </c>
      <c r="L293" s="29">
        <f t="shared" si="122"/>
        <v>1.03505</v>
      </c>
      <c r="M293" s="28">
        <f t="shared" si="123"/>
        <v>1.2479695879564598</v>
      </c>
      <c r="N293" s="3">
        <f t="shared" si="110"/>
        <v>9.5337630859928186</v>
      </c>
      <c r="O293" s="30">
        <f t="shared" si="124"/>
        <v>15.870845295094538</v>
      </c>
      <c r="P293" s="30">
        <f t="shared" si="111"/>
        <v>1.3648926953781302</v>
      </c>
      <c r="Q293" s="30">
        <f t="shared" si="125"/>
        <v>6.1078000000000001</v>
      </c>
      <c r="R293" s="30">
        <f t="shared" si="126"/>
        <v>0</v>
      </c>
      <c r="S293" s="5">
        <f t="shared" si="112"/>
        <v>0.44345616943002947</v>
      </c>
      <c r="T293" s="30">
        <f t="shared" si="127"/>
        <v>-0.92743439112479875</v>
      </c>
      <c r="U293" s="30">
        <f t="shared" si="128"/>
        <v>1.2829991336554423</v>
      </c>
      <c r="V293" s="31">
        <f t="shared" si="129"/>
        <v>0.35556474253064352</v>
      </c>
      <c r="W293" s="5">
        <f t="shared" si="113"/>
        <v>2.5008000000000004</v>
      </c>
      <c r="X293" s="3">
        <f t="shared" si="130"/>
        <v>0</v>
      </c>
      <c r="Y293" s="5">
        <f t="shared" si="114"/>
        <v>0.14218039928448636</v>
      </c>
      <c r="Z293" s="5">
        <f t="shared" si="115"/>
        <v>0</v>
      </c>
      <c r="AA293" s="34">
        <f t="shared" si="116"/>
        <v>0.14218039928448636</v>
      </c>
      <c r="AB293" s="34">
        <f t="shared" si="117"/>
        <v>0.17914730309845281</v>
      </c>
      <c r="AC293" s="39">
        <f t="shared" si="118"/>
        <v>0.21611420691241925</v>
      </c>
      <c r="AD293">
        <f t="shared" si="119"/>
        <v>1.500793103558467E-3</v>
      </c>
    </row>
    <row r="294" spans="1:30" x14ac:dyDescent="0.15">
      <c r="A294" s="36"/>
      <c r="B294">
        <f t="shared" si="107"/>
        <v>1900</v>
      </c>
      <c r="C294">
        <f t="shared" si="108"/>
        <v>0</v>
      </c>
      <c r="D294" s="26"/>
      <c r="E294" s="13"/>
      <c r="F294" s="13"/>
      <c r="G294" s="13"/>
      <c r="H294" s="11"/>
      <c r="I294" s="28">
        <f t="shared" si="120"/>
        <v>0</v>
      </c>
      <c r="J294" s="3">
        <f t="shared" si="109"/>
        <v>4.8710000000000004</v>
      </c>
      <c r="K294" s="28">
        <f t="shared" si="121"/>
        <v>-0.4038963498375906</v>
      </c>
      <c r="L294" s="29">
        <f t="shared" si="122"/>
        <v>1.03505</v>
      </c>
      <c r="M294" s="28">
        <f t="shared" si="123"/>
        <v>1.2479695879564598</v>
      </c>
      <c r="N294" s="3">
        <f t="shared" si="110"/>
        <v>9.5337630859928186</v>
      </c>
      <c r="O294" s="30">
        <f t="shared" si="124"/>
        <v>15.870845295094538</v>
      </c>
      <c r="P294" s="30">
        <f t="shared" si="111"/>
        <v>1.3648926953781302</v>
      </c>
      <c r="Q294" s="30">
        <f t="shared" si="125"/>
        <v>6.1078000000000001</v>
      </c>
      <c r="R294" s="30">
        <f t="shared" si="126"/>
        <v>0</v>
      </c>
      <c r="S294" s="5">
        <f t="shared" si="112"/>
        <v>0.44345616943002947</v>
      </c>
      <c r="T294" s="30">
        <f t="shared" si="127"/>
        <v>-0.92743439112479875</v>
      </c>
      <c r="U294" s="30">
        <f t="shared" si="128"/>
        <v>1.2829991336554423</v>
      </c>
      <c r="V294" s="31">
        <f t="shared" si="129"/>
        <v>0.35556474253064352</v>
      </c>
      <c r="W294" s="5">
        <f t="shared" si="113"/>
        <v>2.5008000000000004</v>
      </c>
      <c r="X294" s="3">
        <f t="shared" si="130"/>
        <v>0</v>
      </c>
      <c r="Y294" s="5">
        <f t="shared" si="114"/>
        <v>0.14218039928448636</v>
      </c>
      <c r="Z294" s="5">
        <f t="shared" si="115"/>
        <v>0</v>
      </c>
      <c r="AA294" s="34">
        <f t="shared" si="116"/>
        <v>0.14218039928448636</v>
      </c>
      <c r="AB294" s="34">
        <f t="shared" si="117"/>
        <v>0.17914730309845281</v>
      </c>
      <c r="AC294" s="39">
        <f t="shared" si="118"/>
        <v>0.21611420691241925</v>
      </c>
      <c r="AD294">
        <f t="shared" si="119"/>
        <v>1.500793103558467E-3</v>
      </c>
    </row>
    <row r="295" spans="1:30" x14ac:dyDescent="0.15">
      <c r="A295" s="36"/>
      <c r="B295">
        <f t="shared" si="107"/>
        <v>1900</v>
      </c>
      <c r="C295">
        <f t="shared" si="108"/>
        <v>0</v>
      </c>
      <c r="D295" s="26"/>
      <c r="E295" s="13"/>
      <c r="F295" s="13"/>
      <c r="G295" s="13"/>
      <c r="H295" s="11"/>
      <c r="I295" s="28">
        <f t="shared" si="120"/>
        <v>0</v>
      </c>
      <c r="J295" s="3">
        <f t="shared" si="109"/>
        <v>4.8710000000000004</v>
      </c>
      <c r="K295" s="28">
        <f t="shared" si="121"/>
        <v>-0.4038963498375906</v>
      </c>
      <c r="L295" s="29">
        <f t="shared" si="122"/>
        <v>1.03505</v>
      </c>
      <c r="M295" s="28">
        <f t="shared" si="123"/>
        <v>1.2479695879564598</v>
      </c>
      <c r="N295" s="3">
        <f t="shared" si="110"/>
        <v>9.5337630859928186</v>
      </c>
      <c r="O295" s="30">
        <f t="shared" si="124"/>
        <v>15.870845295094538</v>
      </c>
      <c r="P295" s="30">
        <f t="shared" si="111"/>
        <v>1.3648926953781302</v>
      </c>
      <c r="Q295" s="30">
        <f t="shared" si="125"/>
        <v>6.1078000000000001</v>
      </c>
      <c r="R295" s="30">
        <f t="shared" si="126"/>
        <v>0</v>
      </c>
      <c r="S295" s="5">
        <f t="shared" si="112"/>
        <v>0.44345616943002947</v>
      </c>
      <c r="T295" s="30">
        <f t="shared" si="127"/>
        <v>-0.92743439112479875</v>
      </c>
      <c r="U295" s="30">
        <f t="shared" si="128"/>
        <v>1.2829991336554423</v>
      </c>
      <c r="V295" s="31">
        <f t="shared" si="129"/>
        <v>0.35556474253064352</v>
      </c>
      <c r="W295" s="5">
        <f t="shared" si="113"/>
        <v>2.5008000000000004</v>
      </c>
      <c r="X295" s="3">
        <f t="shared" si="130"/>
        <v>0</v>
      </c>
      <c r="Y295" s="5">
        <f t="shared" si="114"/>
        <v>0.14218039928448636</v>
      </c>
      <c r="Z295" s="5">
        <f t="shared" si="115"/>
        <v>0</v>
      </c>
      <c r="AA295" s="34">
        <f t="shared" si="116"/>
        <v>0.14218039928448636</v>
      </c>
      <c r="AB295" s="34">
        <f t="shared" si="117"/>
        <v>0.17914730309845281</v>
      </c>
      <c r="AC295" s="39">
        <f t="shared" si="118"/>
        <v>0.21611420691241925</v>
      </c>
      <c r="AD295">
        <f t="shared" si="119"/>
        <v>1.500793103558467E-3</v>
      </c>
    </row>
    <row r="296" spans="1:30" x14ac:dyDescent="0.15">
      <c r="A296" s="36"/>
      <c r="B296">
        <f t="shared" si="107"/>
        <v>1900</v>
      </c>
      <c r="C296">
        <f t="shared" si="108"/>
        <v>0</v>
      </c>
      <c r="D296" s="26"/>
      <c r="E296" s="13"/>
      <c r="F296" s="13"/>
      <c r="G296" s="13"/>
      <c r="H296" s="11"/>
      <c r="I296" s="28">
        <f t="shared" si="120"/>
        <v>0</v>
      </c>
      <c r="J296" s="3">
        <f t="shared" si="109"/>
        <v>4.8710000000000004</v>
      </c>
      <c r="K296" s="28">
        <f t="shared" si="121"/>
        <v>-0.4038963498375906</v>
      </c>
      <c r="L296" s="29">
        <f t="shared" si="122"/>
        <v>1.03505</v>
      </c>
      <c r="M296" s="28">
        <f t="shared" si="123"/>
        <v>1.2479695879564598</v>
      </c>
      <c r="N296" s="3">
        <f t="shared" si="110"/>
        <v>9.5337630859928186</v>
      </c>
      <c r="O296" s="30">
        <f t="shared" si="124"/>
        <v>15.870845295094538</v>
      </c>
      <c r="P296" s="30">
        <f t="shared" si="111"/>
        <v>1.3648926953781302</v>
      </c>
      <c r="Q296" s="30">
        <f t="shared" si="125"/>
        <v>6.1078000000000001</v>
      </c>
      <c r="R296" s="30">
        <f t="shared" si="126"/>
        <v>0</v>
      </c>
      <c r="S296" s="5">
        <f t="shared" si="112"/>
        <v>0.44345616943002947</v>
      </c>
      <c r="T296" s="30">
        <f t="shared" si="127"/>
        <v>-0.92743439112479875</v>
      </c>
      <c r="U296" s="30">
        <f t="shared" si="128"/>
        <v>1.2829991336554423</v>
      </c>
      <c r="V296" s="31">
        <f t="shared" si="129"/>
        <v>0.35556474253064352</v>
      </c>
      <c r="W296" s="5">
        <f t="shared" si="113"/>
        <v>2.5008000000000004</v>
      </c>
      <c r="X296" s="3">
        <f t="shared" si="130"/>
        <v>0</v>
      </c>
      <c r="Y296" s="5">
        <f t="shared" si="114"/>
        <v>0.14218039928448636</v>
      </c>
      <c r="Z296" s="5">
        <f t="shared" si="115"/>
        <v>0</v>
      </c>
      <c r="AA296" s="34">
        <f t="shared" si="116"/>
        <v>0.14218039928448636</v>
      </c>
      <c r="AB296" s="34">
        <f t="shared" si="117"/>
        <v>0.17914730309845281</v>
      </c>
      <c r="AC296" s="39">
        <f t="shared" si="118"/>
        <v>0.21611420691241925</v>
      </c>
      <c r="AD296">
        <f t="shared" si="119"/>
        <v>1.500793103558467E-3</v>
      </c>
    </row>
    <row r="297" spans="1:30" x14ac:dyDescent="0.15">
      <c r="A297" s="36"/>
      <c r="B297">
        <f t="shared" si="107"/>
        <v>1900</v>
      </c>
      <c r="C297">
        <f t="shared" si="108"/>
        <v>0</v>
      </c>
      <c r="D297" s="26"/>
      <c r="E297" s="13"/>
      <c r="F297" s="13"/>
      <c r="G297" s="13"/>
      <c r="H297" s="11"/>
      <c r="I297" s="28">
        <f t="shared" si="120"/>
        <v>0</v>
      </c>
      <c r="J297" s="3">
        <f t="shared" si="109"/>
        <v>4.8710000000000004</v>
      </c>
      <c r="K297" s="28">
        <f t="shared" si="121"/>
        <v>-0.4038963498375906</v>
      </c>
      <c r="L297" s="29">
        <f t="shared" si="122"/>
        <v>1.03505</v>
      </c>
      <c r="M297" s="28">
        <f t="shared" si="123"/>
        <v>1.2479695879564598</v>
      </c>
      <c r="N297" s="3">
        <f t="shared" si="110"/>
        <v>9.5337630859928186</v>
      </c>
      <c r="O297" s="30">
        <f t="shared" si="124"/>
        <v>15.870845295094538</v>
      </c>
      <c r="P297" s="30">
        <f t="shared" si="111"/>
        <v>1.3648926953781302</v>
      </c>
      <c r="Q297" s="30">
        <f t="shared" si="125"/>
        <v>6.1078000000000001</v>
      </c>
      <c r="R297" s="30">
        <f t="shared" si="126"/>
        <v>0</v>
      </c>
      <c r="S297" s="5">
        <f t="shared" si="112"/>
        <v>0.44345616943002947</v>
      </c>
      <c r="T297" s="30">
        <f t="shared" si="127"/>
        <v>-0.92743439112479875</v>
      </c>
      <c r="U297" s="30">
        <f t="shared" si="128"/>
        <v>1.2829991336554423</v>
      </c>
      <c r="V297" s="31">
        <f t="shared" si="129"/>
        <v>0.35556474253064352</v>
      </c>
      <c r="W297" s="5">
        <f t="shared" si="113"/>
        <v>2.5008000000000004</v>
      </c>
      <c r="X297" s="3">
        <f t="shared" si="130"/>
        <v>0</v>
      </c>
      <c r="Y297" s="5">
        <f t="shared" si="114"/>
        <v>0.14218039928448636</v>
      </c>
      <c r="Z297" s="5">
        <f t="shared" si="115"/>
        <v>0</v>
      </c>
      <c r="AA297" s="34">
        <f t="shared" si="116"/>
        <v>0.14218039928448636</v>
      </c>
      <c r="AB297" s="34">
        <f t="shared" si="117"/>
        <v>0.17914730309845281</v>
      </c>
      <c r="AC297" s="39">
        <f t="shared" si="118"/>
        <v>0.21611420691241925</v>
      </c>
      <c r="AD297">
        <f t="shared" si="119"/>
        <v>1.500793103558467E-3</v>
      </c>
    </row>
    <row r="298" spans="1:30" x14ac:dyDescent="0.15">
      <c r="A298" s="36"/>
      <c r="B298">
        <f t="shared" si="107"/>
        <v>1900</v>
      </c>
      <c r="C298">
        <f t="shared" si="108"/>
        <v>0</v>
      </c>
      <c r="D298" s="26"/>
      <c r="E298" s="13"/>
      <c r="F298" s="13"/>
      <c r="G298" s="13"/>
      <c r="H298" s="11"/>
      <c r="I298" s="28">
        <f t="shared" si="120"/>
        <v>0</v>
      </c>
      <c r="J298" s="3">
        <f t="shared" si="109"/>
        <v>4.8710000000000004</v>
      </c>
      <c r="K298" s="28">
        <f t="shared" si="121"/>
        <v>-0.4038963498375906</v>
      </c>
      <c r="L298" s="29">
        <f t="shared" si="122"/>
        <v>1.03505</v>
      </c>
      <c r="M298" s="28">
        <f t="shared" si="123"/>
        <v>1.2479695879564598</v>
      </c>
      <c r="N298" s="3">
        <f t="shared" si="110"/>
        <v>9.5337630859928186</v>
      </c>
      <c r="O298" s="30">
        <f t="shared" si="124"/>
        <v>15.870845295094538</v>
      </c>
      <c r="P298" s="30">
        <f t="shared" si="111"/>
        <v>1.3648926953781302</v>
      </c>
      <c r="Q298" s="30">
        <f t="shared" si="125"/>
        <v>6.1078000000000001</v>
      </c>
      <c r="R298" s="30">
        <f t="shared" si="126"/>
        <v>0</v>
      </c>
      <c r="S298" s="5">
        <f t="shared" si="112"/>
        <v>0.44345616943002947</v>
      </c>
      <c r="T298" s="30">
        <f t="shared" si="127"/>
        <v>-0.92743439112479875</v>
      </c>
      <c r="U298" s="30">
        <f t="shared" si="128"/>
        <v>1.2829991336554423</v>
      </c>
      <c r="V298" s="31">
        <f t="shared" si="129"/>
        <v>0.35556474253064352</v>
      </c>
      <c r="W298" s="5">
        <f t="shared" si="113"/>
        <v>2.5008000000000004</v>
      </c>
      <c r="X298" s="3">
        <f t="shared" si="130"/>
        <v>0</v>
      </c>
      <c r="Y298" s="5">
        <f t="shared" si="114"/>
        <v>0.14218039928448636</v>
      </c>
      <c r="Z298" s="5">
        <f t="shared" si="115"/>
        <v>0</v>
      </c>
      <c r="AA298" s="34">
        <f t="shared" si="116"/>
        <v>0.14218039928448636</v>
      </c>
      <c r="AB298" s="34">
        <f t="shared" si="117"/>
        <v>0.17914730309845281</v>
      </c>
      <c r="AC298" s="39">
        <f t="shared" si="118"/>
        <v>0.21611420691241925</v>
      </c>
      <c r="AD298">
        <f t="shared" si="119"/>
        <v>1.500793103558467E-3</v>
      </c>
    </row>
    <row r="299" spans="1:30" x14ac:dyDescent="0.15">
      <c r="A299" s="36"/>
      <c r="B299">
        <f t="shared" si="107"/>
        <v>1900</v>
      </c>
      <c r="C299">
        <f t="shared" si="108"/>
        <v>0</v>
      </c>
      <c r="D299" s="26"/>
      <c r="E299" s="13"/>
      <c r="F299" s="13"/>
      <c r="G299" s="13"/>
      <c r="H299" s="11"/>
      <c r="I299" s="28">
        <f t="shared" si="120"/>
        <v>0</v>
      </c>
      <c r="J299" s="3">
        <f t="shared" si="109"/>
        <v>4.8710000000000004</v>
      </c>
      <c r="K299" s="28">
        <f t="shared" si="121"/>
        <v>-0.4038963498375906</v>
      </c>
      <c r="L299" s="29">
        <f t="shared" si="122"/>
        <v>1.03505</v>
      </c>
      <c r="M299" s="28">
        <f t="shared" si="123"/>
        <v>1.2479695879564598</v>
      </c>
      <c r="N299" s="3">
        <f t="shared" si="110"/>
        <v>9.5337630859928186</v>
      </c>
      <c r="O299" s="30">
        <f t="shared" si="124"/>
        <v>15.870845295094538</v>
      </c>
      <c r="P299" s="30">
        <f t="shared" si="111"/>
        <v>1.3648926953781302</v>
      </c>
      <c r="Q299" s="30">
        <f t="shared" si="125"/>
        <v>6.1078000000000001</v>
      </c>
      <c r="R299" s="30">
        <f t="shared" si="126"/>
        <v>0</v>
      </c>
      <c r="S299" s="5">
        <f t="shared" si="112"/>
        <v>0.44345616943002947</v>
      </c>
      <c r="T299" s="30">
        <f t="shared" si="127"/>
        <v>-0.92743439112479875</v>
      </c>
      <c r="U299" s="30">
        <f t="shared" si="128"/>
        <v>1.2829991336554423</v>
      </c>
      <c r="V299" s="31">
        <f t="shared" si="129"/>
        <v>0.35556474253064352</v>
      </c>
      <c r="W299" s="5">
        <f t="shared" si="113"/>
        <v>2.5008000000000004</v>
      </c>
      <c r="X299" s="3">
        <f t="shared" si="130"/>
        <v>0</v>
      </c>
      <c r="Y299" s="5">
        <f t="shared" si="114"/>
        <v>0.14218039928448636</v>
      </c>
      <c r="Z299" s="5">
        <f t="shared" si="115"/>
        <v>0</v>
      </c>
      <c r="AA299" s="34">
        <f t="shared" si="116"/>
        <v>0.14218039928448636</v>
      </c>
      <c r="AB299" s="34">
        <f t="shared" si="117"/>
        <v>0.17914730309845281</v>
      </c>
      <c r="AC299" s="39">
        <f t="shared" si="118"/>
        <v>0.21611420691241925</v>
      </c>
      <c r="AD299">
        <f t="shared" si="119"/>
        <v>1.500793103558467E-3</v>
      </c>
    </row>
    <row r="300" spans="1:30" x14ac:dyDescent="0.15">
      <c r="A300" s="36"/>
      <c r="B300">
        <f t="shared" si="107"/>
        <v>1900</v>
      </c>
      <c r="C300">
        <f t="shared" si="108"/>
        <v>0</v>
      </c>
      <c r="D300" s="26"/>
      <c r="E300" s="13"/>
      <c r="F300" s="13"/>
      <c r="G300" s="13"/>
      <c r="H300" s="11"/>
      <c r="I300" s="28">
        <f t="shared" si="120"/>
        <v>0</v>
      </c>
      <c r="J300" s="3">
        <f t="shared" si="109"/>
        <v>4.8710000000000004</v>
      </c>
      <c r="K300" s="28">
        <f t="shared" si="121"/>
        <v>-0.4038963498375906</v>
      </c>
      <c r="L300" s="29">
        <f t="shared" si="122"/>
        <v>1.03505</v>
      </c>
      <c r="M300" s="28">
        <f t="shared" si="123"/>
        <v>1.2479695879564598</v>
      </c>
      <c r="N300" s="3">
        <f t="shared" si="110"/>
        <v>9.5337630859928186</v>
      </c>
      <c r="O300" s="30">
        <f t="shared" si="124"/>
        <v>15.870845295094538</v>
      </c>
      <c r="P300" s="30">
        <f t="shared" si="111"/>
        <v>1.3648926953781302</v>
      </c>
      <c r="Q300" s="30">
        <f t="shared" si="125"/>
        <v>6.1078000000000001</v>
      </c>
      <c r="R300" s="30">
        <f t="shared" si="126"/>
        <v>0</v>
      </c>
      <c r="S300" s="5">
        <f t="shared" si="112"/>
        <v>0.44345616943002947</v>
      </c>
      <c r="T300" s="30">
        <f t="shared" si="127"/>
        <v>-0.92743439112479875</v>
      </c>
      <c r="U300" s="30">
        <f t="shared" si="128"/>
        <v>1.2829991336554423</v>
      </c>
      <c r="V300" s="31">
        <f t="shared" si="129"/>
        <v>0.35556474253064352</v>
      </c>
      <c r="W300" s="5">
        <f t="shared" si="113"/>
        <v>2.5008000000000004</v>
      </c>
      <c r="X300" s="3">
        <f t="shared" si="130"/>
        <v>0</v>
      </c>
      <c r="Y300" s="5">
        <f t="shared" si="114"/>
        <v>0.14218039928448636</v>
      </c>
      <c r="Z300" s="5">
        <f t="shared" si="115"/>
        <v>0</v>
      </c>
      <c r="AA300" s="34">
        <f t="shared" si="116"/>
        <v>0.14218039928448636</v>
      </c>
      <c r="AB300" s="34">
        <f t="shared" si="117"/>
        <v>0.17914730309845281</v>
      </c>
      <c r="AC300" s="39">
        <f t="shared" si="118"/>
        <v>0.21611420691241925</v>
      </c>
      <c r="AD300">
        <f t="shared" si="119"/>
        <v>1.500793103558467E-3</v>
      </c>
    </row>
    <row r="301" spans="1:30" x14ac:dyDescent="0.15">
      <c r="A301" s="36"/>
      <c r="B301">
        <f t="shared" si="107"/>
        <v>1900</v>
      </c>
      <c r="C301">
        <f t="shared" si="108"/>
        <v>0</v>
      </c>
      <c r="D301" s="26"/>
      <c r="E301" s="13"/>
      <c r="F301" s="13"/>
      <c r="G301" s="13"/>
      <c r="H301" s="11"/>
      <c r="I301" s="28">
        <f t="shared" si="120"/>
        <v>0</v>
      </c>
      <c r="J301" s="3">
        <f t="shared" si="109"/>
        <v>4.8710000000000004</v>
      </c>
      <c r="K301" s="28">
        <f t="shared" si="121"/>
        <v>-0.4038963498375906</v>
      </c>
      <c r="L301" s="29">
        <f t="shared" si="122"/>
        <v>1.03505</v>
      </c>
      <c r="M301" s="28">
        <f t="shared" si="123"/>
        <v>1.2479695879564598</v>
      </c>
      <c r="N301" s="3">
        <f t="shared" si="110"/>
        <v>9.5337630859928186</v>
      </c>
      <c r="O301" s="30">
        <f t="shared" si="124"/>
        <v>15.870845295094538</v>
      </c>
      <c r="P301" s="30">
        <f t="shared" si="111"/>
        <v>1.3648926953781302</v>
      </c>
      <c r="Q301" s="30">
        <f t="shared" si="125"/>
        <v>6.1078000000000001</v>
      </c>
      <c r="R301" s="30">
        <f t="shared" si="126"/>
        <v>0</v>
      </c>
      <c r="S301" s="5">
        <f t="shared" si="112"/>
        <v>0.44345616943002947</v>
      </c>
      <c r="T301" s="30">
        <f t="shared" si="127"/>
        <v>-0.92743439112479875</v>
      </c>
      <c r="U301" s="30">
        <f t="shared" si="128"/>
        <v>1.2829991336554423</v>
      </c>
      <c r="V301" s="31">
        <f t="shared" si="129"/>
        <v>0.35556474253064352</v>
      </c>
      <c r="W301" s="5">
        <f t="shared" si="113"/>
        <v>2.5008000000000004</v>
      </c>
      <c r="X301" s="3">
        <f t="shared" si="130"/>
        <v>0</v>
      </c>
      <c r="Y301" s="5">
        <f t="shared" si="114"/>
        <v>0.14218039928448636</v>
      </c>
      <c r="Z301" s="5">
        <f t="shared" si="115"/>
        <v>0</v>
      </c>
      <c r="AA301" s="34">
        <f t="shared" si="116"/>
        <v>0.14218039928448636</v>
      </c>
      <c r="AB301" s="34">
        <f t="shared" si="117"/>
        <v>0.17914730309845281</v>
      </c>
      <c r="AC301" s="39">
        <f t="shared" si="118"/>
        <v>0.21611420691241925</v>
      </c>
      <c r="AD301">
        <f t="shared" si="119"/>
        <v>1.500793103558467E-3</v>
      </c>
    </row>
    <row r="302" spans="1:30" x14ac:dyDescent="0.15">
      <c r="A302" s="36"/>
      <c r="B302">
        <f t="shared" si="107"/>
        <v>1900</v>
      </c>
      <c r="C302">
        <f t="shared" si="108"/>
        <v>0</v>
      </c>
      <c r="D302" s="26"/>
      <c r="E302" s="13"/>
      <c r="F302" s="13"/>
      <c r="G302" s="13"/>
      <c r="H302" s="11"/>
      <c r="I302" s="28">
        <f t="shared" si="120"/>
        <v>0</v>
      </c>
      <c r="J302" s="3">
        <f t="shared" si="109"/>
        <v>4.8710000000000004</v>
      </c>
      <c r="K302" s="28">
        <f t="shared" si="121"/>
        <v>-0.4038963498375906</v>
      </c>
      <c r="L302" s="29">
        <f t="shared" si="122"/>
        <v>1.03505</v>
      </c>
      <c r="M302" s="28">
        <f t="shared" si="123"/>
        <v>1.2479695879564598</v>
      </c>
      <c r="N302" s="3">
        <f t="shared" si="110"/>
        <v>9.5337630859928186</v>
      </c>
      <c r="O302" s="30">
        <f t="shared" si="124"/>
        <v>15.870845295094538</v>
      </c>
      <c r="P302" s="30">
        <f t="shared" si="111"/>
        <v>1.3648926953781302</v>
      </c>
      <c r="Q302" s="30">
        <f t="shared" si="125"/>
        <v>6.1078000000000001</v>
      </c>
      <c r="R302" s="30">
        <f t="shared" si="126"/>
        <v>0</v>
      </c>
      <c r="S302" s="5">
        <f t="shared" si="112"/>
        <v>0.44345616943002947</v>
      </c>
      <c r="T302" s="30">
        <f t="shared" si="127"/>
        <v>-0.92743439112479875</v>
      </c>
      <c r="U302" s="30">
        <f t="shared" si="128"/>
        <v>1.2829991336554423</v>
      </c>
      <c r="V302" s="31">
        <f t="shared" si="129"/>
        <v>0.35556474253064352</v>
      </c>
      <c r="W302" s="5">
        <f t="shared" si="113"/>
        <v>2.5008000000000004</v>
      </c>
      <c r="X302" s="3">
        <f t="shared" si="130"/>
        <v>0</v>
      </c>
      <c r="Y302" s="5">
        <f t="shared" si="114"/>
        <v>0.14218039928448636</v>
      </c>
      <c r="Z302" s="5">
        <f t="shared" si="115"/>
        <v>0</v>
      </c>
      <c r="AA302" s="34">
        <f t="shared" si="116"/>
        <v>0.14218039928448636</v>
      </c>
      <c r="AB302" s="34">
        <f t="shared" si="117"/>
        <v>0.17914730309845281</v>
      </c>
      <c r="AC302" s="39">
        <f t="shared" si="118"/>
        <v>0.21611420691241925</v>
      </c>
      <c r="AD302">
        <f t="shared" si="119"/>
        <v>1.500793103558467E-3</v>
      </c>
    </row>
    <row r="303" spans="1:30" x14ac:dyDescent="0.15">
      <c r="A303" s="36"/>
      <c r="B303">
        <f t="shared" si="107"/>
        <v>1900</v>
      </c>
      <c r="C303">
        <f t="shared" si="108"/>
        <v>0</v>
      </c>
      <c r="D303" s="26"/>
      <c r="E303" s="13"/>
      <c r="F303" s="13"/>
      <c r="G303" s="13"/>
      <c r="H303" s="11"/>
      <c r="I303" s="28">
        <f t="shared" si="120"/>
        <v>0</v>
      </c>
      <c r="J303" s="3">
        <f t="shared" si="109"/>
        <v>4.8710000000000004</v>
      </c>
      <c r="K303" s="28">
        <f t="shared" si="121"/>
        <v>-0.4038963498375906</v>
      </c>
      <c r="L303" s="29">
        <f t="shared" si="122"/>
        <v>1.03505</v>
      </c>
      <c r="M303" s="28">
        <f t="shared" si="123"/>
        <v>1.2479695879564598</v>
      </c>
      <c r="N303" s="3">
        <f t="shared" si="110"/>
        <v>9.5337630859928186</v>
      </c>
      <c r="O303" s="30">
        <f t="shared" si="124"/>
        <v>15.870845295094538</v>
      </c>
      <c r="P303" s="30">
        <f t="shared" si="111"/>
        <v>1.3648926953781302</v>
      </c>
      <c r="Q303" s="30">
        <f t="shared" si="125"/>
        <v>6.1078000000000001</v>
      </c>
      <c r="R303" s="30">
        <f t="shared" si="126"/>
        <v>0</v>
      </c>
      <c r="S303" s="5">
        <f t="shared" si="112"/>
        <v>0.44345616943002947</v>
      </c>
      <c r="T303" s="30">
        <f t="shared" si="127"/>
        <v>-0.92743439112479875</v>
      </c>
      <c r="U303" s="30">
        <f t="shared" si="128"/>
        <v>1.2829991336554423</v>
      </c>
      <c r="V303" s="31">
        <f t="shared" si="129"/>
        <v>0.35556474253064352</v>
      </c>
      <c r="W303" s="5">
        <f t="shared" si="113"/>
        <v>2.5008000000000004</v>
      </c>
      <c r="X303" s="3">
        <f t="shared" si="130"/>
        <v>0</v>
      </c>
      <c r="Y303" s="5">
        <f t="shared" si="114"/>
        <v>0.14218039928448636</v>
      </c>
      <c r="Z303" s="5">
        <f t="shared" si="115"/>
        <v>0</v>
      </c>
      <c r="AA303" s="34">
        <f t="shared" si="116"/>
        <v>0.14218039928448636</v>
      </c>
      <c r="AB303" s="34">
        <f t="shared" si="117"/>
        <v>0.17914730309845281</v>
      </c>
      <c r="AC303" s="39">
        <f t="shared" si="118"/>
        <v>0.21611420691241925</v>
      </c>
      <c r="AD303">
        <f t="shared" si="119"/>
        <v>1.500793103558467E-3</v>
      </c>
    </row>
    <row r="304" spans="1:30" x14ac:dyDescent="0.15">
      <c r="A304" s="36"/>
      <c r="B304">
        <f t="shared" si="107"/>
        <v>1900</v>
      </c>
      <c r="C304">
        <f t="shared" si="108"/>
        <v>0</v>
      </c>
      <c r="D304" s="26"/>
      <c r="E304" s="13"/>
      <c r="F304" s="13"/>
      <c r="G304" s="13"/>
      <c r="H304" s="11"/>
      <c r="I304" s="28">
        <f t="shared" si="120"/>
        <v>0</v>
      </c>
      <c r="J304" s="3">
        <f t="shared" si="109"/>
        <v>4.8710000000000004</v>
      </c>
      <c r="K304" s="28">
        <f t="shared" si="121"/>
        <v>-0.4038963498375906</v>
      </c>
      <c r="L304" s="29">
        <f t="shared" si="122"/>
        <v>1.03505</v>
      </c>
      <c r="M304" s="28">
        <f t="shared" si="123"/>
        <v>1.2479695879564598</v>
      </c>
      <c r="N304" s="3">
        <f t="shared" si="110"/>
        <v>9.5337630859928186</v>
      </c>
      <c r="O304" s="30">
        <f t="shared" si="124"/>
        <v>15.870845295094538</v>
      </c>
      <c r="P304" s="30">
        <f t="shared" si="111"/>
        <v>1.3648926953781302</v>
      </c>
      <c r="Q304" s="30">
        <f t="shared" si="125"/>
        <v>6.1078000000000001</v>
      </c>
      <c r="R304" s="30">
        <f t="shared" si="126"/>
        <v>0</v>
      </c>
      <c r="S304" s="5">
        <f t="shared" si="112"/>
        <v>0.44345616943002947</v>
      </c>
      <c r="T304" s="30">
        <f t="shared" si="127"/>
        <v>-0.92743439112479875</v>
      </c>
      <c r="U304" s="30">
        <f t="shared" si="128"/>
        <v>1.2829991336554423</v>
      </c>
      <c r="V304" s="31">
        <f t="shared" si="129"/>
        <v>0.35556474253064352</v>
      </c>
      <c r="W304" s="5">
        <f t="shared" si="113"/>
        <v>2.5008000000000004</v>
      </c>
      <c r="X304" s="3">
        <f t="shared" si="130"/>
        <v>0</v>
      </c>
      <c r="Y304" s="5">
        <f t="shared" si="114"/>
        <v>0.14218039928448636</v>
      </c>
      <c r="Z304" s="5">
        <f t="shared" si="115"/>
        <v>0</v>
      </c>
      <c r="AA304" s="34">
        <f t="shared" si="116"/>
        <v>0.14218039928448636</v>
      </c>
      <c r="AB304" s="34">
        <f t="shared" si="117"/>
        <v>0.17914730309845281</v>
      </c>
      <c r="AC304" s="39">
        <f t="shared" si="118"/>
        <v>0.21611420691241925</v>
      </c>
      <c r="AD304">
        <f t="shared" si="119"/>
        <v>1.500793103558467E-3</v>
      </c>
    </row>
    <row r="305" spans="1:30" x14ac:dyDescent="0.15">
      <c r="A305" s="36"/>
      <c r="B305">
        <f t="shared" si="107"/>
        <v>1900</v>
      </c>
      <c r="C305">
        <f t="shared" si="108"/>
        <v>0</v>
      </c>
      <c r="D305" s="26"/>
      <c r="E305" s="13"/>
      <c r="F305" s="13"/>
      <c r="G305" s="13"/>
      <c r="H305" s="11"/>
      <c r="I305" s="28">
        <f t="shared" si="120"/>
        <v>0</v>
      </c>
      <c r="J305" s="3">
        <f t="shared" si="109"/>
        <v>4.8710000000000004</v>
      </c>
      <c r="K305" s="28">
        <f t="shared" si="121"/>
        <v>-0.4038963498375906</v>
      </c>
      <c r="L305" s="29">
        <f t="shared" si="122"/>
        <v>1.03505</v>
      </c>
      <c r="M305" s="28">
        <f t="shared" si="123"/>
        <v>1.2479695879564598</v>
      </c>
      <c r="N305" s="3">
        <f t="shared" si="110"/>
        <v>9.5337630859928186</v>
      </c>
      <c r="O305" s="30">
        <f t="shared" si="124"/>
        <v>15.870845295094538</v>
      </c>
      <c r="P305" s="30">
        <f t="shared" si="111"/>
        <v>1.3648926953781302</v>
      </c>
      <c r="Q305" s="30">
        <f t="shared" si="125"/>
        <v>6.1078000000000001</v>
      </c>
      <c r="R305" s="30">
        <f t="shared" si="126"/>
        <v>0</v>
      </c>
      <c r="S305" s="5">
        <f t="shared" si="112"/>
        <v>0.44345616943002947</v>
      </c>
      <c r="T305" s="30">
        <f t="shared" si="127"/>
        <v>-0.92743439112479875</v>
      </c>
      <c r="U305" s="30">
        <f t="shared" si="128"/>
        <v>1.2829991336554423</v>
      </c>
      <c r="V305" s="31">
        <f t="shared" si="129"/>
        <v>0.35556474253064352</v>
      </c>
      <c r="W305" s="5">
        <f t="shared" si="113"/>
        <v>2.5008000000000004</v>
      </c>
      <c r="X305" s="3">
        <f t="shared" si="130"/>
        <v>0</v>
      </c>
      <c r="Y305" s="5">
        <f t="shared" si="114"/>
        <v>0.14218039928448636</v>
      </c>
      <c r="Z305" s="5">
        <f t="shared" si="115"/>
        <v>0</v>
      </c>
      <c r="AA305" s="34">
        <f t="shared" si="116"/>
        <v>0.14218039928448636</v>
      </c>
      <c r="AB305" s="34">
        <f t="shared" si="117"/>
        <v>0.17914730309845281</v>
      </c>
      <c r="AC305" s="39">
        <f t="shared" si="118"/>
        <v>0.21611420691241925</v>
      </c>
      <c r="AD305">
        <f t="shared" si="119"/>
        <v>1.500793103558467E-3</v>
      </c>
    </row>
    <row r="306" spans="1:30" x14ac:dyDescent="0.15">
      <c r="A306" s="36"/>
      <c r="B306">
        <f t="shared" si="107"/>
        <v>1900</v>
      </c>
      <c r="C306">
        <f t="shared" si="108"/>
        <v>0</v>
      </c>
      <c r="D306" s="26"/>
      <c r="E306" s="13"/>
      <c r="F306" s="13"/>
      <c r="G306" s="13"/>
      <c r="H306" s="11"/>
      <c r="I306" s="28">
        <f t="shared" si="120"/>
        <v>0</v>
      </c>
      <c r="J306" s="3">
        <f t="shared" si="109"/>
        <v>4.8710000000000004</v>
      </c>
      <c r="K306" s="28">
        <f t="shared" si="121"/>
        <v>-0.4038963498375906</v>
      </c>
      <c r="L306" s="29">
        <f t="shared" si="122"/>
        <v>1.03505</v>
      </c>
      <c r="M306" s="28">
        <f t="shared" si="123"/>
        <v>1.2479695879564598</v>
      </c>
      <c r="N306" s="3">
        <f t="shared" si="110"/>
        <v>9.5337630859928186</v>
      </c>
      <c r="O306" s="30">
        <f t="shared" si="124"/>
        <v>15.870845295094538</v>
      </c>
      <c r="P306" s="30">
        <f t="shared" si="111"/>
        <v>1.3648926953781302</v>
      </c>
      <c r="Q306" s="30">
        <f t="shared" si="125"/>
        <v>6.1078000000000001</v>
      </c>
      <c r="R306" s="30">
        <f t="shared" si="126"/>
        <v>0</v>
      </c>
      <c r="S306" s="5">
        <f t="shared" si="112"/>
        <v>0.44345616943002947</v>
      </c>
      <c r="T306" s="30">
        <f t="shared" si="127"/>
        <v>-0.92743439112479875</v>
      </c>
      <c r="U306" s="30">
        <f t="shared" si="128"/>
        <v>1.2829991336554423</v>
      </c>
      <c r="V306" s="31">
        <f t="shared" si="129"/>
        <v>0.35556474253064352</v>
      </c>
      <c r="W306" s="5">
        <f t="shared" si="113"/>
        <v>2.5008000000000004</v>
      </c>
      <c r="X306" s="3">
        <f t="shared" si="130"/>
        <v>0</v>
      </c>
      <c r="Y306" s="5">
        <f t="shared" si="114"/>
        <v>0.14218039928448636</v>
      </c>
      <c r="Z306" s="5">
        <f t="shared" si="115"/>
        <v>0</v>
      </c>
      <c r="AA306" s="34">
        <f t="shared" si="116"/>
        <v>0.14218039928448636</v>
      </c>
      <c r="AB306" s="34">
        <f t="shared" si="117"/>
        <v>0.17914730309845281</v>
      </c>
      <c r="AC306" s="39">
        <f t="shared" si="118"/>
        <v>0.21611420691241925</v>
      </c>
      <c r="AD306">
        <f t="shared" si="119"/>
        <v>1.500793103558467E-3</v>
      </c>
    </row>
    <row r="307" spans="1:30" x14ac:dyDescent="0.15">
      <c r="A307" s="36"/>
      <c r="B307">
        <f t="shared" si="107"/>
        <v>1900</v>
      </c>
      <c r="C307">
        <f t="shared" si="108"/>
        <v>0</v>
      </c>
      <c r="D307" s="26"/>
      <c r="E307" s="13"/>
      <c r="F307" s="13"/>
      <c r="G307" s="13"/>
      <c r="H307" s="11"/>
      <c r="I307" s="28">
        <f t="shared" si="120"/>
        <v>0</v>
      </c>
      <c r="J307" s="3">
        <f t="shared" si="109"/>
        <v>4.8710000000000004</v>
      </c>
      <c r="K307" s="28">
        <f t="shared" si="121"/>
        <v>-0.4038963498375906</v>
      </c>
      <c r="L307" s="29">
        <f t="shared" si="122"/>
        <v>1.03505</v>
      </c>
      <c r="M307" s="28">
        <f t="shared" si="123"/>
        <v>1.2479695879564598</v>
      </c>
      <c r="N307" s="3">
        <f t="shared" si="110"/>
        <v>9.5337630859928186</v>
      </c>
      <c r="O307" s="30">
        <f t="shared" si="124"/>
        <v>15.870845295094538</v>
      </c>
      <c r="P307" s="30">
        <f t="shared" si="111"/>
        <v>1.3648926953781302</v>
      </c>
      <c r="Q307" s="30">
        <f t="shared" si="125"/>
        <v>6.1078000000000001</v>
      </c>
      <c r="R307" s="30">
        <f t="shared" si="126"/>
        <v>0</v>
      </c>
      <c r="S307" s="5">
        <f t="shared" si="112"/>
        <v>0.44345616943002947</v>
      </c>
      <c r="T307" s="30">
        <f t="shared" si="127"/>
        <v>-0.92743439112479875</v>
      </c>
      <c r="U307" s="30">
        <f t="shared" si="128"/>
        <v>1.2829991336554423</v>
      </c>
      <c r="V307" s="31">
        <f t="shared" si="129"/>
        <v>0.35556474253064352</v>
      </c>
      <c r="W307" s="5">
        <f t="shared" si="113"/>
        <v>2.5008000000000004</v>
      </c>
      <c r="X307" s="3">
        <f t="shared" si="130"/>
        <v>0</v>
      </c>
      <c r="Y307" s="5">
        <f t="shared" si="114"/>
        <v>0.14218039928448636</v>
      </c>
      <c r="Z307" s="5">
        <f t="shared" si="115"/>
        <v>0</v>
      </c>
      <c r="AA307" s="34">
        <f t="shared" si="116"/>
        <v>0.14218039928448636</v>
      </c>
      <c r="AB307" s="34">
        <f t="shared" si="117"/>
        <v>0.17914730309845281</v>
      </c>
      <c r="AC307" s="39">
        <f t="shared" si="118"/>
        <v>0.21611420691241925</v>
      </c>
      <c r="AD307">
        <f t="shared" si="119"/>
        <v>1.500793103558467E-3</v>
      </c>
    </row>
    <row r="308" spans="1:30" x14ac:dyDescent="0.15">
      <c r="A308" s="36"/>
      <c r="B308">
        <f t="shared" si="107"/>
        <v>1900</v>
      </c>
      <c r="C308">
        <f t="shared" si="108"/>
        <v>0</v>
      </c>
      <c r="D308" s="26"/>
      <c r="E308" s="13"/>
      <c r="F308" s="13"/>
      <c r="G308" s="13"/>
      <c r="H308" s="11"/>
      <c r="I308" s="28">
        <f t="shared" si="120"/>
        <v>0</v>
      </c>
      <c r="J308" s="3">
        <f t="shared" si="109"/>
        <v>4.8710000000000004</v>
      </c>
      <c r="K308" s="28">
        <f t="shared" si="121"/>
        <v>-0.4038963498375906</v>
      </c>
      <c r="L308" s="29">
        <f t="shared" si="122"/>
        <v>1.03505</v>
      </c>
      <c r="M308" s="28">
        <f t="shared" si="123"/>
        <v>1.2479695879564598</v>
      </c>
      <c r="N308" s="3">
        <f t="shared" si="110"/>
        <v>9.5337630859928186</v>
      </c>
      <c r="O308" s="30">
        <f t="shared" si="124"/>
        <v>15.870845295094538</v>
      </c>
      <c r="P308" s="30">
        <f t="shared" si="111"/>
        <v>1.3648926953781302</v>
      </c>
      <c r="Q308" s="30">
        <f t="shared" si="125"/>
        <v>6.1078000000000001</v>
      </c>
      <c r="R308" s="30">
        <f t="shared" si="126"/>
        <v>0</v>
      </c>
      <c r="S308" s="5">
        <f t="shared" si="112"/>
        <v>0.44345616943002947</v>
      </c>
      <c r="T308" s="30">
        <f t="shared" si="127"/>
        <v>-0.92743439112479875</v>
      </c>
      <c r="U308" s="30">
        <f t="shared" si="128"/>
        <v>1.2829991336554423</v>
      </c>
      <c r="V308" s="31">
        <f t="shared" si="129"/>
        <v>0.35556474253064352</v>
      </c>
      <c r="W308" s="5">
        <f t="shared" si="113"/>
        <v>2.5008000000000004</v>
      </c>
      <c r="X308" s="3">
        <f t="shared" si="130"/>
        <v>0</v>
      </c>
      <c r="Y308" s="5">
        <f t="shared" si="114"/>
        <v>0.14218039928448636</v>
      </c>
      <c r="Z308" s="5">
        <f t="shared" si="115"/>
        <v>0</v>
      </c>
      <c r="AA308" s="34">
        <f t="shared" si="116"/>
        <v>0.14218039928448636</v>
      </c>
      <c r="AB308" s="34">
        <f t="shared" si="117"/>
        <v>0.17914730309845281</v>
      </c>
      <c r="AC308" s="39">
        <f t="shared" si="118"/>
        <v>0.21611420691241925</v>
      </c>
      <c r="AD308">
        <f t="shared" si="119"/>
        <v>1.500793103558467E-3</v>
      </c>
    </row>
    <row r="309" spans="1:30" x14ac:dyDescent="0.15">
      <c r="A309" s="36"/>
      <c r="B309">
        <f t="shared" si="107"/>
        <v>1900</v>
      </c>
      <c r="C309">
        <f t="shared" si="108"/>
        <v>0</v>
      </c>
      <c r="D309" s="26"/>
      <c r="E309" s="13"/>
      <c r="F309" s="13"/>
      <c r="G309" s="13"/>
      <c r="H309" s="11"/>
      <c r="I309" s="28">
        <f t="shared" si="120"/>
        <v>0</v>
      </c>
      <c r="J309" s="3">
        <f t="shared" si="109"/>
        <v>4.8710000000000004</v>
      </c>
      <c r="K309" s="28">
        <f t="shared" si="121"/>
        <v>-0.4038963498375906</v>
      </c>
      <c r="L309" s="29">
        <f t="shared" si="122"/>
        <v>1.03505</v>
      </c>
      <c r="M309" s="28">
        <f t="shared" si="123"/>
        <v>1.2479695879564598</v>
      </c>
      <c r="N309" s="3">
        <f t="shared" si="110"/>
        <v>9.5337630859928186</v>
      </c>
      <c r="O309" s="30">
        <f t="shared" si="124"/>
        <v>15.870845295094538</v>
      </c>
      <c r="P309" s="30">
        <f t="shared" si="111"/>
        <v>1.3648926953781302</v>
      </c>
      <c r="Q309" s="30">
        <f t="shared" si="125"/>
        <v>6.1078000000000001</v>
      </c>
      <c r="R309" s="30">
        <f t="shared" si="126"/>
        <v>0</v>
      </c>
      <c r="S309" s="5">
        <f t="shared" si="112"/>
        <v>0.44345616943002947</v>
      </c>
      <c r="T309" s="30">
        <f t="shared" si="127"/>
        <v>-0.92743439112479875</v>
      </c>
      <c r="U309" s="30">
        <f t="shared" si="128"/>
        <v>1.2829991336554423</v>
      </c>
      <c r="V309" s="31">
        <f t="shared" si="129"/>
        <v>0.35556474253064352</v>
      </c>
      <c r="W309" s="5">
        <f t="shared" si="113"/>
        <v>2.5008000000000004</v>
      </c>
      <c r="X309" s="3">
        <f t="shared" si="130"/>
        <v>0</v>
      </c>
      <c r="Y309" s="5">
        <f t="shared" si="114"/>
        <v>0.14218039928448636</v>
      </c>
      <c r="Z309" s="5">
        <f t="shared" si="115"/>
        <v>0</v>
      </c>
      <c r="AA309" s="34">
        <f t="shared" si="116"/>
        <v>0.14218039928448636</v>
      </c>
      <c r="AB309" s="34">
        <f t="shared" si="117"/>
        <v>0.17914730309845281</v>
      </c>
      <c r="AC309" s="39">
        <f t="shared" si="118"/>
        <v>0.21611420691241925</v>
      </c>
      <c r="AD309">
        <f t="shared" si="119"/>
        <v>1.500793103558467E-3</v>
      </c>
    </row>
    <row r="310" spans="1:30" x14ac:dyDescent="0.15">
      <c r="A310" s="36"/>
      <c r="B310">
        <f t="shared" si="107"/>
        <v>1900</v>
      </c>
      <c r="C310">
        <f t="shared" si="108"/>
        <v>0</v>
      </c>
      <c r="D310" s="26"/>
      <c r="E310" s="13"/>
      <c r="F310" s="13"/>
      <c r="G310" s="13"/>
      <c r="H310" s="11"/>
      <c r="I310" s="28">
        <f t="shared" si="120"/>
        <v>0</v>
      </c>
      <c r="J310" s="3">
        <f t="shared" si="109"/>
        <v>4.8710000000000004</v>
      </c>
      <c r="K310" s="28">
        <f t="shared" si="121"/>
        <v>-0.4038963498375906</v>
      </c>
      <c r="L310" s="29">
        <f t="shared" si="122"/>
        <v>1.03505</v>
      </c>
      <c r="M310" s="28">
        <f t="shared" si="123"/>
        <v>1.2479695879564598</v>
      </c>
      <c r="N310" s="3">
        <f t="shared" si="110"/>
        <v>9.5337630859928186</v>
      </c>
      <c r="O310" s="30">
        <f t="shared" si="124"/>
        <v>15.870845295094538</v>
      </c>
      <c r="P310" s="30">
        <f t="shared" si="111"/>
        <v>1.3648926953781302</v>
      </c>
      <c r="Q310" s="30">
        <f t="shared" si="125"/>
        <v>6.1078000000000001</v>
      </c>
      <c r="R310" s="30">
        <f t="shared" si="126"/>
        <v>0</v>
      </c>
      <c r="S310" s="5">
        <f t="shared" si="112"/>
        <v>0.44345616943002947</v>
      </c>
      <c r="T310" s="30">
        <f t="shared" si="127"/>
        <v>-0.92743439112479875</v>
      </c>
      <c r="U310" s="30">
        <f t="shared" si="128"/>
        <v>1.2829991336554423</v>
      </c>
      <c r="V310" s="31">
        <f t="shared" si="129"/>
        <v>0.35556474253064352</v>
      </c>
      <c r="W310" s="5">
        <f t="shared" si="113"/>
        <v>2.5008000000000004</v>
      </c>
      <c r="X310" s="3">
        <f t="shared" si="130"/>
        <v>0</v>
      </c>
      <c r="Y310" s="5">
        <f t="shared" si="114"/>
        <v>0.14218039928448636</v>
      </c>
      <c r="Z310" s="5">
        <f t="shared" si="115"/>
        <v>0</v>
      </c>
      <c r="AA310" s="34">
        <f t="shared" si="116"/>
        <v>0.14218039928448636</v>
      </c>
      <c r="AB310" s="34">
        <f t="shared" si="117"/>
        <v>0.17914730309845281</v>
      </c>
      <c r="AC310" s="39">
        <f t="shared" si="118"/>
        <v>0.21611420691241925</v>
      </c>
      <c r="AD310">
        <f t="shared" si="119"/>
        <v>1.500793103558467E-3</v>
      </c>
    </row>
    <row r="311" spans="1:30" x14ac:dyDescent="0.15">
      <c r="A311" s="36"/>
      <c r="B311">
        <f t="shared" si="107"/>
        <v>1900</v>
      </c>
      <c r="C311">
        <f t="shared" si="108"/>
        <v>0</v>
      </c>
      <c r="D311" s="26"/>
      <c r="E311" s="13"/>
      <c r="F311" s="13"/>
      <c r="G311" s="13"/>
      <c r="H311" s="11"/>
      <c r="I311" s="28">
        <f t="shared" si="120"/>
        <v>0</v>
      </c>
      <c r="J311" s="3">
        <f t="shared" si="109"/>
        <v>4.8710000000000004</v>
      </c>
      <c r="K311" s="28">
        <f t="shared" si="121"/>
        <v>-0.4038963498375906</v>
      </c>
      <c r="L311" s="29">
        <f t="shared" si="122"/>
        <v>1.03505</v>
      </c>
      <c r="M311" s="28">
        <f t="shared" si="123"/>
        <v>1.2479695879564598</v>
      </c>
      <c r="N311" s="3">
        <f t="shared" si="110"/>
        <v>9.5337630859928186</v>
      </c>
      <c r="O311" s="30">
        <f t="shared" si="124"/>
        <v>15.870845295094538</v>
      </c>
      <c r="P311" s="30">
        <f t="shared" si="111"/>
        <v>1.3648926953781302</v>
      </c>
      <c r="Q311" s="30">
        <f t="shared" si="125"/>
        <v>6.1078000000000001</v>
      </c>
      <c r="R311" s="30">
        <f t="shared" si="126"/>
        <v>0</v>
      </c>
      <c r="S311" s="5">
        <f t="shared" si="112"/>
        <v>0.44345616943002947</v>
      </c>
      <c r="T311" s="30">
        <f t="shared" si="127"/>
        <v>-0.92743439112479875</v>
      </c>
      <c r="U311" s="30">
        <f t="shared" si="128"/>
        <v>1.2829991336554423</v>
      </c>
      <c r="V311" s="31">
        <f t="shared" si="129"/>
        <v>0.35556474253064352</v>
      </c>
      <c r="W311" s="5">
        <f t="shared" si="113"/>
        <v>2.5008000000000004</v>
      </c>
      <c r="X311" s="3">
        <f t="shared" si="130"/>
        <v>0</v>
      </c>
      <c r="Y311" s="5">
        <f t="shared" si="114"/>
        <v>0.14218039928448636</v>
      </c>
      <c r="Z311" s="5">
        <f t="shared" si="115"/>
        <v>0</v>
      </c>
      <c r="AA311" s="34">
        <f t="shared" si="116"/>
        <v>0.14218039928448636</v>
      </c>
      <c r="AB311" s="34">
        <f t="shared" si="117"/>
        <v>0.17914730309845281</v>
      </c>
      <c r="AC311" s="39">
        <f t="shared" si="118"/>
        <v>0.21611420691241925</v>
      </c>
      <c r="AD311">
        <f t="shared" si="119"/>
        <v>1.500793103558467E-3</v>
      </c>
    </row>
    <row r="312" spans="1:30" x14ac:dyDescent="0.15">
      <c r="A312" s="36"/>
      <c r="B312">
        <f t="shared" si="107"/>
        <v>1900</v>
      </c>
      <c r="C312">
        <f t="shared" si="108"/>
        <v>0</v>
      </c>
      <c r="D312" s="26"/>
      <c r="E312" s="13"/>
      <c r="F312" s="13"/>
      <c r="G312" s="13"/>
      <c r="H312" s="11"/>
      <c r="I312" s="28">
        <f t="shared" si="120"/>
        <v>0</v>
      </c>
      <c r="J312" s="3">
        <f t="shared" si="109"/>
        <v>4.8710000000000004</v>
      </c>
      <c r="K312" s="28">
        <f t="shared" si="121"/>
        <v>-0.4038963498375906</v>
      </c>
      <c r="L312" s="29">
        <f t="shared" si="122"/>
        <v>1.03505</v>
      </c>
      <c r="M312" s="28">
        <f t="shared" si="123"/>
        <v>1.2479695879564598</v>
      </c>
      <c r="N312" s="3">
        <f t="shared" si="110"/>
        <v>9.5337630859928186</v>
      </c>
      <c r="O312" s="30">
        <f t="shared" si="124"/>
        <v>15.870845295094538</v>
      </c>
      <c r="P312" s="30">
        <f t="shared" si="111"/>
        <v>1.3648926953781302</v>
      </c>
      <c r="Q312" s="30">
        <f t="shared" si="125"/>
        <v>6.1078000000000001</v>
      </c>
      <c r="R312" s="30">
        <f t="shared" si="126"/>
        <v>0</v>
      </c>
      <c r="S312" s="5">
        <f t="shared" si="112"/>
        <v>0.44345616943002947</v>
      </c>
      <c r="T312" s="30">
        <f t="shared" si="127"/>
        <v>-0.92743439112479875</v>
      </c>
      <c r="U312" s="30">
        <f t="shared" si="128"/>
        <v>1.2829991336554423</v>
      </c>
      <c r="V312" s="31">
        <f t="shared" si="129"/>
        <v>0.35556474253064352</v>
      </c>
      <c r="W312" s="5">
        <f t="shared" si="113"/>
        <v>2.5008000000000004</v>
      </c>
      <c r="X312" s="3">
        <f t="shared" si="130"/>
        <v>0</v>
      </c>
      <c r="Y312" s="5">
        <f t="shared" si="114"/>
        <v>0.14218039928448636</v>
      </c>
      <c r="Z312" s="5">
        <f t="shared" si="115"/>
        <v>0</v>
      </c>
      <c r="AA312" s="34">
        <f t="shared" si="116"/>
        <v>0.14218039928448636</v>
      </c>
      <c r="AB312" s="34">
        <f t="shared" si="117"/>
        <v>0.17914730309845281</v>
      </c>
      <c r="AC312" s="39">
        <f t="shared" si="118"/>
        <v>0.21611420691241925</v>
      </c>
      <c r="AD312">
        <f t="shared" si="119"/>
        <v>1.500793103558467E-3</v>
      </c>
    </row>
    <row r="313" spans="1:30" x14ac:dyDescent="0.15">
      <c r="A313" s="36"/>
      <c r="B313">
        <f t="shared" si="107"/>
        <v>1900</v>
      </c>
      <c r="C313">
        <f t="shared" si="108"/>
        <v>0</v>
      </c>
      <c r="D313" s="26"/>
      <c r="E313" s="13"/>
      <c r="F313" s="13"/>
      <c r="G313" s="13"/>
      <c r="H313" s="11"/>
      <c r="I313" s="28">
        <f t="shared" si="120"/>
        <v>0</v>
      </c>
      <c r="J313" s="3">
        <f t="shared" si="109"/>
        <v>4.8710000000000004</v>
      </c>
      <c r="K313" s="28">
        <f t="shared" si="121"/>
        <v>-0.4038963498375906</v>
      </c>
      <c r="L313" s="29">
        <f t="shared" si="122"/>
        <v>1.03505</v>
      </c>
      <c r="M313" s="28">
        <f t="shared" si="123"/>
        <v>1.2479695879564598</v>
      </c>
      <c r="N313" s="3">
        <f t="shared" si="110"/>
        <v>9.5337630859928186</v>
      </c>
      <c r="O313" s="30">
        <f t="shared" si="124"/>
        <v>15.870845295094538</v>
      </c>
      <c r="P313" s="30">
        <f t="shared" si="111"/>
        <v>1.3648926953781302</v>
      </c>
      <c r="Q313" s="30">
        <f t="shared" si="125"/>
        <v>6.1078000000000001</v>
      </c>
      <c r="R313" s="30">
        <f t="shared" si="126"/>
        <v>0</v>
      </c>
      <c r="S313" s="5">
        <f t="shared" si="112"/>
        <v>0.44345616943002947</v>
      </c>
      <c r="T313" s="30">
        <f t="shared" si="127"/>
        <v>-0.92743439112479875</v>
      </c>
      <c r="U313" s="30">
        <f t="shared" si="128"/>
        <v>1.2829991336554423</v>
      </c>
      <c r="V313" s="31">
        <f t="shared" si="129"/>
        <v>0.35556474253064352</v>
      </c>
      <c r="W313" s="5">
        <f t="shared" si="113"/>
        <v>2.5008000000000004</v>
      </c>
      <c r="X313" s="3">
        <f t="shared" si="130"/>
        <v>0</v>
      </c>
      <c r="Y313" s="5">
        <f t="shared" si="114"/>
        <v>0.14218039928448636</v>
      </c>
      <c r="Z313" s="5">
        <f t="shared" si="115"/>
        <v>0</v>
      </c>
      <c r="AA313" s="34">
        <f t="shared" si="116"/>
        <v>0.14218039928448636</v>
      </c>
      <c r="AB313" s="34">
        <f t="shared" si="117"/>
        <v>0.17914730309845281</v>
      </c>
      <c r="AC313" s="39">
        <f t="shared" si="118"/>
        <v>0.21611420691241925</v>
      </c>
      <c r="AD313">
        <f t="shared" si="119"/>
        <v>1.500793103558467E-3</v>
      </c>
    </row>
    <row r="314" spans="1:30" x14ac:dyDescent="0.15">
      <c r="A314" s="36"/>
      <c r="B314">
        <f t="shared" si="107"/>
        <v>1900</v>
      </c>
      <c r="C314">
        <f t="shared" si="108"/>
        <v>0</v>
      </c>
      <c r="D314" s="26"/>
      <c r="E314" s="13"/>
      <c r="F314" s="13"/>
      <c r="G314" s="13"/>
      <c r="H314" s="11"/>
      <c r="I314" s="28">
        <f t="shared" si="120"/>
        <v>0</v>
      </c>
      <c r="J314" s="3">
        <f t="shared" si="109"/>
        <v>4.8710000000000004</v>
      </c>
      <c r="K314" s="28">
        <f t="shared" si="121"/>
        <v>-0.4038963498375906</v>
      </c>
      <c r="L314" s="29">
        <f t="shared" si="122"/>
        <v>1.03505</v>
      </c>
      <c r="M314" s="28">
        <f t="shared" si="123"/>
        <v>1.2479695879564598</v>
      </c>
      <c r="N314" s="3">
        <f t="shared" si="110"/>
        <v>9.5337630859928186</v>
      </c>
      <c r="O314" s="30">
        <f t="shared" si="124"/>
        <v>15.870845295094538</v>
      </c>
      <c r="P314" s="30">
        <f t="shared" si="111"/>
        <v>1.3648926953781302</v>
      </c>
      <c r="Q314" s="30">
        <f t="shared" si="125"/>
        <v>6.1078000000000001</v>
      </c>
      <c r="R314" s="30">
        <f t="shared" si="126"/>
        <v>0</v>
      </c>
      <c r="S314" s="5">
        <f t="shared" si="112"/>
        <v>0.44345616943002947</v>
      </c>
      <c r="T314" s="30">
        <f t="shared" si="127"/>
        <v>-0.92743439112479875</v>
      </c>
      <c r="U314" s="30">
        <f t="shared" si="128"/>
        <v>1.2829991336554423</v>
      </c>
      <c r="V314" s="31">
        <f t="shared" si="129"/>
        <v>0.35556474253064352</v>
      </c>
      <c r="W314" s="5">
        <f t="shared" si="113"/>
        <v>2.5008000000000004</v>
      </c>
      <c r="X314" s="3">
        <f t="shared" si="130"/>
        <v>0</v>
      </c>
      <c r="Y314" s="5">
        <f t="shared" si="114"/>
        <v>0.14218039928448636</v>
      </c>
      <c r="Z314" s="5">
        <f t="shared" si="115"/>
        <v>0</v>
      </c>
      <c r="AA314" s="34">
        <f t="shared" si="116"/>
        <v>0.14218039928448636</v>
      </c>
      <c r="AB314" s="34">
        <f t="shared" si="117"/>
        <v>0.17914730309845281</v>
      </c>
      <c r="AC314" s="39">
        <f t="shared" si="118"/>
        <v>0.21611420691241925</v>
      </c>
      <c r="AD314">
        <f t="shared" si="119"/>
        <v>1.500793103558467E-3</v>
      </c>
    </row>
    <row r="315" spans="1:30" x14ac:dyDescent="0.15">
      <c r="A315" s="36"/>
      <c r="B315">
        <f t="shared" si="107"/>
        <v>1900</v>
      </c>
      <c r="C315">
        <f t="shared" si="108"/>
        <v>0</v>
      </c>
      <c r="D315" s="26"/>
      <c r="E315" s="13"/>
      <c r="F315" s="13"/>
      <c r="G315" s="13"/>
      <c r="H315" s="11"/>
      <c r="I315" s="28">
        <f t="shared" si="120"/>
        <v>0</v>
      </c>
      <c r="J315" s="3">
        <f t="shared" si="109"/>
        <v>4.8710000000000004</v>
      </c>
      <c r="K315" s="28">
        <f t="shared" si="121"/>
        <v>-0.4038963498375906</v>
      </c>
      <c r="L315" s="29">
        <f t="shared" si="122"/>
        <v>1.03505</v>
      </c>
      <c r="M315" s="28">
        <f t="shared" si="123"/>
        <v>1.2479695879564598</v>
      </c>
      <c r="N315" s="3">
        <f t="shared" si="110"/>
        <v>9.5337630859928186</v>
      </c>
      <c r="O315" s="30">
        <f t="shared" si="124"/>
        <v>15.870845295094538</v>
      </c>
      <c r="P315" s="30">
        <f t="shared" si="111"/>
        <v>1.3648926953781302</v>
      </c>
      <c r="Q315" s="30">
        <f t="shared" si="125"/>
        <v>6.1078000000000001</v>
      </c>
      <c r="R315" s="30">
        <f t="shared" si="126"/>
        <v>0</v>
      </c>
      <c r="S315" s="5">
        <f t="shared" si="112"/>
        <v>0.44345616943002947</v>
      </c>
      <c r="T315" s="30">
        <f t="shared" si="127"/>
        <v>-0.92743439112479875</v>
      </c>
      <c r="U315" s="30">
        <f t="shared" si="128"/>
        <v>1.2829991336554423</v>
      </c>
      <c r="V315" s="31">
        <f t="shared" si="129"/>
        <v>0.35556474253064352</v>
      </c>
      <c r="W315" s="5">
        <f t="shared" si="113"/>
        <v>2.5008000000000004</v>
      </c>
      <c r="X315" s="3">
        <f t="shared" si="130"/>
        <v>0</v>
      </c>
      <c r="Y315" s="5">
        <f t="shared" si="114"/>
        <v>0.14218039928448636</v>
      </c>
      <c r="Z315" s="5">
        <f t="shared" si="115"/>
        <v>0</v>
      </c>
      <c r="AA315" s="34">
        <f t="shared" si="116"/>
        <v>0.14218039928448636</v>
      </c>
      <c r="AB315" s="34">
        <f t="shared" si="117"/>
        <v>0.17914730309845281</v>
      </c>
      <c r="AC315" s="39">
        <f t="shared" si="118"/>
        <v>0.21611420691241925</v>
      </c>
      <c r="AD315">
        <f t="shared" si="119"/>
        <v>1.500793103558467E-3</v>
      </c>
    </row>
    <row r="316" spans="1:30" x14ac:dyDescent="0.15">
      <c r="A316" s="36"/>
      <c r="B316">
        <f t="shared" si="107"/>
        <v>1900</v>
      </c>
      <c r="C316">
        <f t="shared" si="108"/>
        <v>0</v>
      </c>
      <c r="D316" s="26"/>
      <c r="E316" s="13"/>
      <c r="F316" s="13"/>
      <c r="G316" s="13"/>
      <c r="H316" s="11"/>
      <c r="I316" s="28">
        <f t="shared" si="120"/>
        <v>0</v>
      </c>
      <c r="J316" s="3">
        <f t="shared" si="109"/>
        <v>4.8710000000000004</v>
      </c>
      <c r="K316" s="28">
        <f t="shared" si="121"/>
        <v>-0.4038963498375906</v>
      </c>
      <c r="L316" s="29">
        <f t="shared" si="122"/>
        <v>1.03505</v>
      </c>
      <c r="M316" s="28">
        <f t="shared" si="123"/>
        <v>1.2479695879564598</v>
      </c>
      <c r="N316" s="3">
        <f t="shared" si="110"/>
        <v>9.5337630859928186</v>
      </c>
      <c r="O316" s="30">
        <f t="shared" si="124"/>
        <v>15.870845295094538</v>
      </c>
      <c r="P316" s="30">
        <f t="shared" si="111"/>
        <v>1.3648926953781302</v>
      </c>
      <c r="Q316" s="30">
        <f t="shared" si="125"/>
        <v>6.1078000000000001</v>
      </c>
      <c r="R316" s="30">
        <f t="shared" si="126"/>
        <v>0</v>
      </c>
      <c r="S316" s="5">
        <f t="shared" si="112"/>
        <v>0.44345616943002947</v>
      </c>
      <c r="T316" s="30">
        <f t="shared" si="127"/>
        <v>-0.92743439112479875</v>
      </c>
      <c r="U316" s="30">
        <f t="shared" si="128"/>
        <v>1.2829991336554423</v>
      </c>
      <c r="V316" s="31">
        <f t="shared" si="129"/>
        <v>0.35556474253064352</v>
      </c>
      <c r="W316" s="5">
        <f t="shared" si="113"/>
        <v>2.5008000000000004</v>
      </c>
      <c r="X316" s="3">
        <f t="shared" si="130"/>
        <v>0</v>
      </c>
      <c r="Y316" s="5">
        <f t="shared" si="114"/>
        <v>0.14218039928448636</v>
      </c>
      <c r="Z316" s="5">
        <f t="shared" si="115"/>
        <v>0</v>
      </c>
      <c r="AA316" s="34">
        <f t="shared" si="116"/>
        <v>0.14218039928448636</v>
      </c>
      <c r="AB316" s="34">
        <f t="shared" si="117"/>
        <v>0.17914730309845281</v>
      </c>
      <c r="AC316" s="39">
        <f t="shared" si="118"/>
        <v>0.21611420691241925</v>
      </c>
      <c r="AD316">
        <f t="shared" si="119"/>
        <v>1.500793103558467E-3</v>
      </c>
    </row>
    <row r="317" spans="1:30" x14ac:dyDescent="0.15">
      <c r="A317" s="36"/>
      <c r="B317">
        <f t="shared" si="107"/>
        <v>1900</v>
      </c>
      <c r="C317">
        <f t="shared" si="108"/>
        <v>0</v>
      </c>
      <c r="D317" s="26"/>
      <c r="E317" s="13"/>
      <c r="F317" s="13"/>
      <c r="G317" s="13"/>
      <c r="H317" s="11"/>
      <c r="I317" s="28">
        <f t="shared" si="120"/>
        <v>0</v>
      </c>
      <c r="J317" s="3">
        <f t="shared" si="109"/>
        <v>4.8710000000000004</v>
      </c>
      <c r="K317" s="28">
        <f t="shared" si="121"/>
        <v>-0.4038963498375906</v>
      </c>
      <c r="L317" s="29">
        <f t="shared" si="122"/>
        <v>1.03505</v>
      </c>
      <c r="M317" s="28">
        <f t="shared" si="123"/>
        <v>1.2479695879564598</v>
      </c>
      <c r="N317" s="3">
        <f t="shared" si="110"/>
        <v>9.5337630859928186</v>
      </c>
      <c r="O317" s="30">
        <f t="shared" si="124"/>
        <v>15.870845295094538</v>
      </c>
      <c r="P317" s="30">
        <f t="shared" si="111"/>
        <v>1.3648926953781302</v>
      </c>
      <c r="Q317" s="30">
        <f t="shared" si="125"/>
        <v>6.1078000000000001</v>
      </c>
      <c r="R317" s="30">
        <f t="shared" si="126"/>
        <v>0</v>
      </c>
      <c r="S317" s="5">
        <f t="shared" si="112"/>
        <v>0.44345616943002947</v>
      </c>
      <c r="T317" s="30">
        <f t="shared" si="127"/>
        <v>-0.92743439112479875</v>
      </c>
      <c r="U317" s="30">
        <f t="shared" si="128"/>
        <v>1.2829991336554423</v>
      </c>
      <c r="V317" s="31">
        <f t="shared" si="129"/>
        <v>0.35556474253064352</v>
      </c>
      <c r="W317" s="5">
        <f t="shared" si="113"/>
        <v>2.5008000000000004</v>
      </c>
      <c r="X317" s="3">
        <f t="shared" si="130"/>
        <v>0</v>
      </c>
      <c r="Y317" s="5">
        <f t="shared" si="114"/>
        <v>0.14218039928448636</v>
      </c>
      <c r="Z317" s="5">
        <f t="shared" si="115"/>
        <v>0</v>
      </c>
      <c r="AA317" s="34">
        <f t="shared" si="116"/>
        <v>0.14218039928448636</v>
      </c>
      <c r="AB317" s="34">
        <f t="shared" si="117"/>
        <v>0.17914730309845281</v>
      </c>
      <c r="AC317" s="39">
        <f t="shared" si="118"/>
        <v>0.21611420691241925</v>
      </c>
      <c r="AD317">
        <f t="shared" si="119"/>
        <v>1.500793103558467E-3</v>
      </c>
    </row>
    <row r="318" spans="1:30" x14ac:dyDescent="0.15">
      <c r="A318" s="36"/>
      <c r="B318">
        <f t="shared" si="107"/>
        <v>1900</v>
      </c>
      <c r="C318">
        <f t="shared" si="108"/>
        <v>0</v>
      </c>
      <c r="D318" s="26"/>
      <c r="E318" s="13"/>
      <c r="F318" s="13"/>
      <c r="G318" s="13"/>
      <c r="H318" s="11"/>
      <c r="I318" s="28">
        <f t="shared" si="120"/>
        <v>0</v>
      </c>
      <c r="J318" s="3">
        <f t="shared" si="109"/>
        <v>4.8710000000000004</v>
      </c>
      <c r="K318" s="28">
        <f t="shared" si="121"/>
        <v>-0.4038963498375906</v>
      </c>
      <c r="L318" s="29">
        <f t="shared" si="122"/>
        <v>1.03505</v>
      </c>
      <c r="M318" s="28">
        <f t="shared" si="123"/>
        <v>1.2479695879564598</v>
      </c>
      <c r="N318" s="3">
        <f t="shared" si="110"/>
        <v>9.5337630859928186</v>
      </c>
      <c r="O318" s="30">
        <f t="shared" si="124"/>
        <v>15.870845295094538</v>
      </c>
      <c r="P318" s="30">
        <f t="shared" si="111"/>
        <v>1.3648926953781302</v>
      </c>
      <c r="Q318" s="30">
        <f t="shared" si="125"/>
        <v>6.1078000000000001</v>
      </c>
      <c r="R318" s="30">
        <f t="shared" si="126"/>
        <v>0</v>
      </c>
      <c r="S318" s="5">
        <f t="shared" si="112"/>
        <v>0.44345616943002947</v>
      </c>
      <c r="T318" s="30">
        <f t="shared" si="127"/>
        <v>-0.92743439112479875</v>
      </c>
      <c r="U318" s="30">
        <f t="shared" si="128"/>
        <v>1.2829991336554423</v>
      </c>
      <c r="V318" s="31">
        <f t="shared" si="129"/>
        <v>0.35556474253064352</v>
      </c>
      <c r="W318" s="5">
        <f t="shared" si="113"/>
        <v>2.5008000000000004</v>
      </c>
      <c r="X318" s="3">
        <f t="shared" si="130"/>
        <v>0</v>
      </c>
      <c r="Y318" s="5">
        <f t="shared" si="114"/>
        <v>0.14218039928448636</v>
      </c>
      <c r="Z318" s="5">
        <f t="shared" si="115"/>
        <v>0</v>
      </c>
      <c r="AA318" s="34">
        <f t="shared" si="116"/>
        <v>0.14218039928448636</v>
      </c>
      <c r="AB318" s="34">
        <f t="shared" si="117"/>
        <v>0.17914730309845281</v>
      </c>
      <c r="AC318" s="39">
        <f t="shared" si="118"/>
        <v>0.21611420691241925</v>
      </c>
      <c r="AD318">
        <f t="shared" si="119"/>
        <v>1.500793103558467E-3</v>
      </c>
    </row>
    <row r="319" spans="1:30" x14ac:dyDescent="0.15">
      <c r="A319" s="36"/>
      <c r="B319">
        <f t="shared" si="107"/>
        <v>1900</v>
      </c>
      <c r="C319">
        <f t="shared" si="108"/>
        <v>0</v>
      </c>
      <c r="D319" s="26"/>
      <c r="E319" s="13"/>
      <c r="F319" s="13"/>
      <c r="G319" s="13"/>
      <c r="H319" s="11"/>
      <c r="I319" s="28">
        <f t="shared" si="120"/>
        <v>0</v>
      </c>
      <c r="J319" s="3">
        <f t="shared" si="109"/>
        <v>4.8710000000000004</v>
      </c>
      <c r="K319" s="28">
        <f t="shared" si="121"/>
        <v>-0.4038963498375906</v>
      </c>
      <c r="L319" s="29">
        <f t="shared" si="122"/>
        <v>1.03505</v>
      </c>
      <c r="M319" s="28">
        <f t="shared" si="123"/>
        <v>1.2479695879564598</v>
      </c>
      <c r="N319" s="3">
        <f t="shared" si="110"/>
        <v>9.5337630859928186</v>
      </c>
      <c r="O319" s="30">
        <f t="shared" si="124"/>
        <v>15.870845295094538</v>
      </c>
      <c r="P319" s="30">
        <f t="shared" si="111"/>
        <v>1.3648926953781302</v>
      </c>
      <c r="Q319" s="30">
        <f t="shared" si="125"/>
        <v>6.1078000000000001</v>
      </c>
      <c r="R319" s="30">
        <f t="shared" si="126"/>
        <v>0</v>
      </c>
      <c r="S319" s="5">
        <f t="shared" si="112"/>
        <v>0.44345616943002947</v>
      </c>
      <c r="T319" s="30">
        <f t="shared" si="127"/>
        <v>-0.92743439112479875</v>
      </c>
      <c r="U319" s="30">
        <f t="shared" si="128"/>
        <v>1.2829991336554423</v>
      </c>
      <c r="V319" s="31">
        <f t="shared" si="129"/>
        <v>0.35556474253064352</v>
      </c>
      <c r="W319" s="5">
        <f t="shared" si="113"/>
        <v>2.5008000000000004</v>
      </c>
      <c r="X319" s="3">
        <f t="shared" si="130"/>
        <v>0</v>
      </c>
      <c r="Y319" s="5">
        <f t="shared" si="114"/>
        <v>0.14218039928448636</v>
      </c>
      <c r="Z319" s="5">
        <f t="shared" si="115"/>
        <v>0</v>
      </c>
      <c r="AA319" s="34">
        <f t="shared" si="116"/>
        <v>0.14218039928448636</v>
      </c>
      <c r="AB319" s="34">
        <f t="shared" si="117"/>
        <v>0.17914730309845281</v>
      </c>
      <c r="AC319" s="39">
        <f t="shared" si="118"/>
        <v>0.21611420691241925</v>
      </c>
      <c r="AD319">
        <f t="shared" si="119"/>
        <v>1.500793103558467E-3</v>
      </c>
    </row>
    <row r="320" spans="1:30" x14ac:dyDescent="0.15">
      <c r="A320" s="36"/>
      <c r="B320">
        <f t="shared" si="107"/>
        <v>1900</v>
      </c>
      <c r="C320">
        <f t="shared" si="108"/>
        <v>0</v>
      </c>
      <c r="D320" s="26"/>
      <c r="E320" s="13"/>
      <c r="F320" s="13"/>
      <c r="G320" s="13"/>
      <c r="H320" s="11"/>
      <c r="I320" s="28">
        <f t="shared" si="120"/>
        <v>0</v>
      </c>
      <c r="J320" s="3">
        <f t="shared" si="109"/>
        <v>4.8710000000000004</v>
      </c>
      <c r="K320" s="28">
        <f t="shared" si="121"/>
        <v>-0.4038963498375906</v>
      </c>
      <c r="L320" s="29">
        <f t="shared" si="122"/>
        <v>1.03505</v>
      </c>
      <c r="M320" s="28">
        <f t="shared" si="123"/>
        <v>1.2479695879564598</v>
      </c>
      <c r="N320" s="3">
        <f t="shared" si="110"/>
        <v>9.5337630859928186</v>
      </c>
      <c r="O320" s="30">
        <f t="shared" si="124"/>
        <v>15.870845295094538</v>
      </c>
      <c r="P320" s="30">
        <f t="shared" si="111"/>
        <v>1.3648926953781302</v>
      </c>
      <c r="Q320" s="30">
        <f t="shared" si="125"/>
        <v>6.1078000000000001</v>
      </c>
      <c r="R320" s="30">
        <f t="shared" si="126"/>
        <v>0</v>
      </c>
      <c r="S320" s="5">
        <f t="shared" si="112"/>
        <v>0.44345616943002947</v>
      </c>
      <c r="T320" s="30">
        <f t="shared" si="127"/>
        <v>-0.92743439112479875</v>
      </c>
      <c r="U320" s="30">
        <f t="shared" si="128"/>
        <v>1.2829991336554423</v>
      </c>
      <c r="V320" s="31">
        <f t="shared" si="129"/>
        <v>0.35556474253064352</v>
      </c>
      <c r="W320" s="5">
        <f t="shared" si="113"/>
        <v>2.5008000000000004</v>
      </c>
      <c r="X320" s="3">
        <f t="shared" si="130"/>
        <v>0</v>
      </c>
      <c r="Y320" s="5">
        <f t="shared" si="114"/>
        <v>0.14218039928448636</v>
      </c>
      <c r="Z320" s="5">
        <f t="shared" si="115"/>
        <v>0</v>
      </c>
      <c r="AA320" s="34">
        <f t="shared" si="116"/>
        <v>0.14218039928448636</v>
      </c>
      <c r="AB320" s="34">
        <f t="shared" si="117"/>
        <v>0.17914730309845281</v>
      </c>
      <c r="AC320" s="39">
        <f t="shared" si="118"/>
        <v>0.21611420691241925</v>
      </c>
      <c r="AD320">
        <f t="shared" si="119"/>
        <v>1.500793103558467E-3</v>
      </c>
    </row>
    <row r="321" spans="1:30" x14ac:dyDescent="0.15">
      <c r="A321" s="36"/>
      <c r="B321">
        <f t="shared" si="107"/>
        <v>1900</v>
      </c>
      <c r="C321">
        <f t="shared" si="108"/>
        <v>0</v>
      </c>
      <c r="D321" s="26"/>
      <c r="E321" s="13"/>
      <c r="F321" s="13"/>
      <c r="G321" s="13"/>
      <c r="H321" s="11"/>
      <c r="I321" s="28">
        <f t="shared" si="120"/>
        <v>0</v>
      </c>
      <c r="J321" s="3">
        <f t="shared" si="109"/>
        <v>4.8710000000000004</v>
      </c>
      <c r="K321" s="28">
        <f t="shared" si="121"/>
        <v>-0.4038963498375906</v>
      </c>
      <c r="L321" s="29">
        <f t="shared" si="122"/>
        <v>1.03505</v>
      </c>
      <c r="M321" s="28">
        <f t="shared" si="123"/>
        <v>1.2479695879564598</v>
      </c>
      <c r="N321" s="3">
        <f t="shared" si="110"/>
        <v>9.5337630859928186</v>
      </c>
      <c r="O321" s="30">
        <f t="shared" si="124"/>
        <v>15.870845295094538</v>
      </c>
      <c r="P321" s="30">
        <f t="shared" si="111"/>
        <v>1.3648926953781302</v>
      </c>
      <c r="Q321" s="30">
        <f t="shared" si="125"/>
        <v>6.1078000000000001</v>
      </c>
      <c r="R321" s="30">
        <f t="shared" si="126"/>
        <v>0</v>
      </c>
      <c r="S321" s="5">
        <f t="shared" si="112"/>
        <v>0.44345616943002947</v>
      </c>
      <c r="T321" s="30">
        <f t="shared" si="127"/>
        <v>-0.92743439112479875</v>
      </c>
      <c r="U321" s="30">
        <f t="shared" si="128"/>
        <v>1.2829991336554423</v>
      </c>
      <c r="V321" s="31">
        <f t="shared" si="129"/>
        <v>0.35556474253064352</v>
      </c>
      <c r="W321" s="5">
        <f t="shared" si="113"/>
        <v>2.5008000000000004</v>
      </c>
      <c r="X321" s="3">
        <f t="shared" si="130"/>
        <v>0</v>
      </c>
      <c r="Y321" s="5">
        <f t="shared" si="114"/>
        <v>0.14218039928448636</v>
      </c>
      <c r="Z321" s="5">
        <f t="shared" si="115"/>
        <v>0</v>
      </c>
      <c r="AA321" s="34">
        <f t="shared" si="116"/>
        <v>0.14218039928448636</v>
      </c>
      <c r="AB321" s="34">
        <f t="shared" si="117"/>
        <v>0.17914730309845281</v>
      </c>
      <c r="AC321" s="39">
        <f t="shared" si="118"/>
        <v>0.21611420691241925</v>
      </c>
      <c r="AD321">
        <f t="shared" si="119"/>
        <v>1.500793103558467E-3</v>
      </c>
    </row>
    <row r="322" spans="1:30" x14ac:dyDescent="0.15">
      <c r="A322" s="36"/>
      <c r="B322">
        <f t="shared" si="107"/>
        <v>1900</v>
      </c>
      <c r="C322">
        <f t="shared" si="108"/>
        <v>0</v>
      </c>
      <c r="D322" s="26"/>
      <c r="E322" s="13"/>
      <c r="F322" s="13"/>
      <c r="G322" s="13"/>
      <c r="H322" s="11"/>
      <c r="I322" s="28">
        <f t="shared" si="120"/>
        <v>0</v>
      </c>
      <c r="J322" s="3">
        <f t="shared" si="109"/>
        <v>4.8710000000000004</v>
      </c>
      <c r="K322" s="28">
        <f t="shared" si="121"/>
        <v>-0.4038963498375906</v>
      </c>
      <c r="L322" s="29">
        <f t="shared" si="122"/>
        <v>1.03505</v>
      </c>
      <c r="M322" s="28">
        <f t="shared" si="123"/>
        <v>1.2479695879564598</v>
      </c>
      <c r="N322" s="3">
        <f t="shared" si="110"/>
        <v>9.5337630859928186</v>
      </c>
      <c r="O322" s="30">
        <f t="shared" si="124"/>
        <v>15.870845295094538</v>
      </c>
      <c r="P322" s="30">
        <f t="shared" si="111"/>
        <v>1.3648926953781302</v>
      </c>
      <c r="Q322" s="30">
        <f t="shared" si="125"/>
        <v>6.1078000000000001</v>
      </c>
      <c r="R322" s="30">
        <f t="shared" si="126"/>
        <v>0</v>
      </c>
      <c r="S322" s="5">
        <f t="shared" si="112"/>
        <v>0.44345616943002947</v>
      </c>
      <c r="T322" s="30">
        <f t="shared" si="127"/>
        <v>-0.92743439112479875</v>
      </c>
      <c r="U322" s="30">
        <f t="shared" si="128"/>
        <v>1.2829991336554423</v>
      </c>
      <c r="V322" s="31">
        <f t="shared" si="129"/>
        <v>0.35556474253064352</v>
      </c>
      <c r="W322" s="5">
        <f t="shared" si="113"/>
        <v>2.5008000000000004</v>
      </c>
      <c r="X322" s="3">
        <f t="shared" si="130"/>
        <v>0</v>
      </c>
      <c r="Y322" s="5">
        <f t="shared" si="114"/>
        <v>0.14218039928448636</v>
      </c>
      <c r="Z322" s="5">
        <f t="shared" si="115"/>
        <v>0</v>
      </c>
      <c r="AA322" s="34">
        <f t="shared" si="116"/>
        <v>0.14218039928448636</v>
      </c>
      <c r="AB322" s="34">
        <f t="shared" si="117"/>
        <v>0.17914730309845281</v>
      </c>
      <c r="AC322" s="39">
        <f t="shared" si="118"/>
        <v>0.21611420691241925</v>
      </c>
      <c r="AD322">
        <f t="shared" si="119"/>
        <v>1.500793103558467E-3</v>
      </c>
    </row>
    <row r="323" spans="1:30" x14ac:dyDescent="0.15">
      <c r="A323" s="36"/>
      <c r="B323">
        <f t="shared" si="107"/>
        <v>1900</v>
      </c>
      <c r="C323">
        <f t="shared" si="108"/>
        <v>0</v>
      </c>
      <c r="D323" s="26"/>
      <c r="E323" s="13"/>
      <c r="F323" s="13"/>
      <c r="G323" s="13"/>
      <c r="H323" s="11"/>
      <c r="I323" s="28">
        <f t="shared" si="120"/>
        <v>0</v>
      </c>
      <c r="J323" s="3">
        <f t="shared" si="109"/>
        <v>4.8710000000000004</v>
      </c>
      <c r="K323" s="28">
        <f t="shared" si="121"/>
        <v>-0.4038963498375906</v>
      </c>
      <c r="L323" s="29">
        <f t="shared" si="122"/>
        <v>1.03505</v>
      </c>
      <c r="M323" s="28">
        <f t="shared" si="123"/>
        <v>1.2479695879564598</v>
      </c>
      <c r="N323" s="3">
        <f t="shared" si="110"/>
        <v>9.5337630859928186</v>
      </c>
      <c r="O323" s="30">
        <f t="shared" si="124"/>
        <v>15.870845295094538</v>
      </c>
      <c r="P323" s="30">
        <f t="shared" si="111"/>
        <v>1.3648926953781302</v>
      </c>
      <c r="Q323" s="30">
        <f t="shared" si="125"/>
        <v>6.1078000000000001</v>
      </c>
      <c r="R323" s="30">
        <f t="shared" si="126"/>
        <v>0</v>
      </c>
      <c r="S323" s="5">
        <f t="shared" si="112"/>
        <v>0.44345616943002947</v>
      </c>
      <c r="T323" s="30">
        <f t="shared" si="127"/>
        <v>-0.92743439112479875</v>
      </c>
      <c r="U323" s="30">
        <f t="shared" si="128"/>
        <v>1.2829991336554423</v>
      </c>
      <c r="V323" s="31">
        <f t="shared" si="129"/>
        <v>0.35556474253064352</v>
      </c>
      <c r="W323" s="5">
        <f t="shared" si="113"/>
        <v>2.5008000000000004</v>
      </c>
      <c r="X323" s="3">
        <f t="shared" si="130"/>
        <v>0</v>
      </c>
      <c r="Y323" s="5">
        <f t="shared" si="114"/>
        <v>0.14218039928448636</v>
      </c>
      <c r="Z323" s="5">
        <f t="shared" si="115"/>
        <v>0</v>
      </c>
      <c r="AA323" s="34">
        <f t="shared" si="116"/>
        <v>0.14218039928448636</v>
      </c>
      <c r="AB323" s="34">
        <f t="shared" si="117"/>
        <v>0.17914730309845281</v>
      </c>
      <c r="AC323" s="39">
        <f t="shared" si="118"/>
        <v>0.21611420691241925</v>
      </c>
      <c r="AD323">
        <f t="shared" si="119"/>
        <v>1.500793103558467E-3</v>
      </c>
    </row>
    <row r="324" spans="1:30" x14ac:dyDescent="0.15">
      <c r="A324" s="36"/>
      <c r="B324">
        <f t="shared" si="107"/>
        <v>1900</v>
      </c>
      <c r="C324">
        <f t="shared" si="108"/>
        <v>0</v>
      </c>
      <c r="D324" s="26"/>
      <c r="E324" s="13"/>
      <c r="F324" s="13"/>
      <c r="G324" s="13"/>
      <c r="H324" s="11"/>
      <c r="I324" s="28">
        <f t="shared" si="120"/>
        <v>0</v>
      </c>
      <c r="J324" s="3">
        <f t="shared" si="109"/>
        <v>4.8710000000000004</v>
      </c>
      <c r="K324" s="28">
        <f t="shared" si="121"/>
        <v>-0.4038963498375906</v>
      </c>
      <c r="L324" s="29">
        <f t="shared" si="122"/>
        <v>1.03505</v>
      </c>
      <c r="M324" s="28">
        <f t="shared" si="123"/>
        <v>1.2479695879564598</v>
      </c>
      <c r="N324" s="3">
        <f t="shared" si="110"/>
        <v>9.5337630859928186</v>
      </c>
      <c r="O324" s="30">
        <f t="shared" si="124"/>
        <v>15.870845295094538</v>
      </c>
      <c r="P324" s="30">
        <f t="shared" si="111"/>
        <v>1.3648926953781302</v>
      </c>
      <c r="Q324" s="30">
        <f t="shared" si="125"/>
        <v>6.1078000000000001</v>
      </c>
      <c r="R324" s="30">
        <f t="shared" si="126"/>
        <v>0</v>
      </c>
      <c r="S324" s="5">
        <f t="shared" si="112"/>
        <v>0.44345616943002947</v>
      </c>
      <c r="T324" s="30">
        <f t="shared" si="127"/>
        <v>-0.92743439112479875</v>
      </c>
      <c r="U324" s="30">
        <f t="shared" si="128"/>
        <v>1.2829991336554423</v>
      </c>
      <c r="V324" s="31">
        <f t="shared" si="129"/>
        <v>0.35556474253064352</v>
      </c>
      <c r="W324" s="5">
        <f t="shared" si="113"/>
        <v>2.5008000000000004</v>
      </c>
      <c r="X324" s="3">
        <f t="shared" si="130"/>
        <v>0</v>
      </c>
      <c r="Y324" s="5">
        <f t="shared" si="114"/>
        <v>0.14218039928448636</v>
      </c>
      <c r="Z324" s="5">
        <f t="shared" si="115"/>
        <v>0</v>
      </c>
      <c r="AA324" s="34">
        <f t="shared" si="116"/>
        <v>0.14218039928448636</v>
      </c>
      <c r="AB324" s="34">
        <f t="shared" si="117"/>
        <v>0.17914730309845281</v>
      </c>
      <c r="AC324" s="39">
        <f t="shared" si="118"/>
        <v>0.21611420691241925</v>
      </c>
      <c r="AD324">
        <f t="shared" si="119"/>
        <v>1.500793103558467E-3</v>
      </c>
    </row>
    <row r="325" spans="1:30" x14ac:dyDescent="0.15">
      <c r="A325" s="36"/>
      <c r="B325">
        <f t="shared" si="107"/>
        <v>1900</v>
      </c>
      <c r="C325">
        <f t="shared" si="108"/>
        <v>0</v>
      </c>
      <c r="D325" s="26"/>
      <c r="E325" s="13"/>
      <c r="F325" s="13"/>
      <c r="G325" s="13"/>
      <c r="H325" s="11"/>
      <c r="I325" s="28">
        <f t="shared" si="120"/>
        <v>0</v>
      </c>
      <c r="J325" s="3">
        <f t="shared" si="109"/>
        <v>4.8710000000000004</v>
      </c>
      <c r="K325" s="28">
        <f t="shared" si="121"/>
        <v>-0.4038963498375906</v>
      </c>
      <c r="L325" s="29">
        <f t="shared" si="122"/>
        <v>1.03505</v>
      </c>
      <c r="M325" s="28">
        <f t="shared" si="123"/>
        <v>1.2479695879564598</v>
      </c>
      <c r="N325" s="3">
        <f t="shared" si="110"/>
        <v>9.5337630859928186</v>
      </c>
      <c r="O325" s="30">
        <f t="shared" si="124"/>
        <v>15.870845295094538</v>
      </c>
      <c r="P325" s="30">
        <f t="shared" si="111"/>
        <v>1.3648926953781302</v>
      </c>
      <c r="Q325" s="30">
        <f t="shared" si="125"/>
        <v>6.1078000000000001</v>
      </c>
      <c r="R325" s="30">
        <f t="shared" si="126"/>
        <v>0</v>
      </c>
      <c r="S325" s="5">
        <f t="shared" si="112"/>
        <v>0.44345616943002947</v>
      </c>
      <c r="T325" s="30">
        <f t="shared" si="127"/>
        <v>-0.92743439112479875</v>
      </c>
      <c r="U325" s="30">
        <f t="shared" si="128"/>
        <v>1.2829991336554423</v>
      </c>
      <c r="V325" s="31">
        <f t="shared" si="129"/>
        <v>0.35556474253064352</v>
      </c>
      <c r="W325" s="5">
        <f t="shared" si="113"/>
        <v>2.5008000000000004</v>
      </c>
      <c r="X325" s="3">
        <f t="shared" si="130"/>
        <v>0</v>
      </c>
      <c r="Y325" s="5">
        <f t="shared" si="114"/>
        <v>0.14218039928448636</v>
      </c>
      <c r="Z325" s="5">
        <f t="shared" si="115"/>
        <v>0</v>
      </c>
      <c r="AA325" s="34">
        <f t="shared" si="116"/>
        <v>0.14218039928448636</v>
      </c>
      <c r="AB325" s="34">
        <f t="shared" si="117"/>
        <v>0.17914730309845281</v>
      </c>
      <c r="AC325" s="39">
        <f t="shared" si="118"/>
        <v>0.21611420691241925</v>
      </c>
      <c r="AD325">
        <f t="shared" si="119"/>
        <v>1.500793103558467E-3</v>
      </c>
    </row>
    <row r="326" spans="1:30" x14ac:dyDescent="0.15">
      <c r="A326" s="36"/>
      <c r="B326">
        <f t="shared" si="107"/>
        <v>1900</v>
      </c>
      <c r="C326">
        <f t="shared" si="108"/>
        <v>0</v>
      </c>
      <c r="D326" s="26"/>
      <c r="E326" s="13"/>
      <c r="F326" s="13"/>
      <c r="G326" s="13"/>
      <c r="H326" s="11"/>
      <c r="I326" s="28">
        <f t="shared" si="120"/>
        <v>0</v>
      </c>
      <c r="J326" s="3">
        <f t="shared" si="109"/>
        <v>4.8710000000000004</v>
      </c>
      <c r="K326" s="28">
        <f t="shared" si="121"/>
        <v>-0.4038963498375906</v>
      </c>
      <c r="L326" s="29">
        <f t="shared" si="122"/>
        <v>1.03505</v>
      </c>
      <c r="M326" s="28">
        <f t="shared" si="123"/>
        <v>1.2479695879564598</v>
      </c>
      <c r="N326" s="3">
        <f t="shared" si="110"/>
        <v>9.5337630859928186</v>
      </c>
      <c r="O326" s="30">
        <f t="shared" si="124"/>
        <v>15.870845295094538</v>
      </c>
      <c r="P326" s="30">
        <f t="shared" si="111"/>
        <v>1.3648926953781302</v>
      </c>
      <c r="Q326" s="30">
        <f t="shared" si="125"/>
        <v>6.1078000000000001</v>
      </c>
      <c r="R326" s="30">
        <f t="shared" si="126"/>
        <v>0</v>
      </c>
      <c r="S326" s="5">
        <f t="shared" si="112"/>
        <v>0.44345616943002947</v>
      </c>
      <c r="T326" s="30">
        <f t="shared" si="127"/>
        <v>-0.92743439112479875</v>
      </c>
      <c r="U326" s="30">
        <f t="shared" si="128"/>
        <v>1.2829991336554423</v>
      </c>
      <c r="V326" s="31">
        <f t="shared" si="129"/>
        <v>0.35556474253064352</v>
      </c>
      <c r="W326" s="5">
        <f t="shared" si="113"/>
        <v>2.5008000000000004</v>
      </c>
      <c r="X326" s="3">
        <f t="shared" si="130"/>
        <v>0</v>
      </c>
      <c r="Y326" s="5">
        <f t="shared" si="114"/>
        <v>0.14218039928448636</v>
      </c>
      <c r="Z326" s="5">
        <f t="shared" si="115"/>
        <v>0</v>
      </c>
      <c r="AA326" s="34">
        <f t="shared" si="116"/>
        <v>0.14218039928448636</v>
      </c>
      <c r="AB326" s="34">
        <f t="shared" si="117"/>
        <v>0.17914730309845281</v>
      </c>
      <c r="AC326" s="39">
        <f t="shared" si="118"/>
        <v>0.21611420691241925</v>
      </c>
      <c r="AD326">
        <f t="shared" si="119"/>
        <v>1.500793103558467E-3</v>
      </c>
    </row>
    <row r="327" spans="1:30" x14ac:dyDescent="0.15">
      <c r="A327" s="36"/>
      <c r="B327">
        <f t="shared" si="107"/>
        <v>1900</v>
      </c>
      <c r="C327">
        <f t="shared" si="108"/>
        <v>0</v>
      </c>
      <c r="D327" s="26"/>
      <c r="E327" s="13"/>
      <c r="F327" s="13"/>
      <c r="G327" s="13"/>
      <c r="H327" s="11"/>
      <c r="I327" s="28">
        <f t="shared" si="120"/>
        <v>0</v>
      </c>
      <c r="J327" s="3">
        <f t="shared" si="109"/>
        <v>4.8710000000000004</v>
      </c>
      <c r="K327" s="28">
        <f t="shared" si="121"/>
        <v>-0.4038963498375906</v>
      </c>
      <c r="L327" s="29">
        <f t="shared" si="122"/>
        <v>1.03505</v>
      </c>
      <c r="M327" s="28">
        <f t="shared" si="123"/>
        <v>1.2479695879564598</v>
      </c>
      <c r="N327" s="3">
        <f t="shared" si="110"/>
        <v>9.5337630859928186</v>
      </c>
      <c r="O327" s="30">
        <f t="shared" si="124"/>
        <v>15.870845295094538</v>
      </c>
      <c r="P327" s="30">
        <f t="shared" si="111"/>
        <v>1.3648926953781302</v>
      </c>
      <c r="Q327" s="30">
        <f t="shared" si="125"/>
        <v>6.1078000000000001</v>
      </c>
      <c r="R327" s="30">
        <f t="shared" si="126"/>
        <v>0</v>
      </c>
      <c r="S327" s="5">
        <f t="shared" si="112"/>
        <v>0.44345616943002947</v>
      </c>
      <c r="T327" s="30">
        <f t="shared" si="127"/>
        <v>-0.92743439112479875</v>
      </c>
      <c r="U327" s="30">
        <f t="shared" si="128"/>
        <v>1.2829991336554423</v>
      </c>
      <c r="V327" s="31">
        <f t="shared" si="129"/>
        <v>0.35556474253064352</v>
      </c>
      <c r="W327" s="5">
        <f t="shared" si="113"/>
        <v>2.5008000000000004</v>
      </c>
      <c r="X327" s="3">
        <f t="shared" si="130"/>
        <v>0</v>
      </c>
      <c r="Y327" s="5">
        <f t="shared" si="114"/>
        <v>0.14218039928448636</v>
      </c>
      <c r="Z327" s="5">
        <f t="shared" si="115"/>
        <v>0</v>
      </c>
      <c r="AA327" s="34">
        <f t="shared" si="116"/>
        <v>0.14218039928448636</v>
      </c>
      <c r="AB327" s="34">
        <f t="shared" si="117"/>
        <v>0.17914730309845281</v>
      </c>
      <c r="AC327" s="39">
        <f t="shared" si="118"/>
        <v>0.21611420691241925</v>
      </c>
      <c r="AD327">
        <f t="shared" si="119"/>
        <v>1.500793103558467E-3</v>
      </c>
    </row>
    <row r="328" spans="1:30" x14ac:dyDescent="0.15">
      <c r="A328" s="36"/>
      <c r="B328">
        <f t="shared" si="107"/>
        <v>1900</v>
      </c>
      <c r="C328">
        <f t="shared" si="108"/>
        <v>0</v>
      </c>
      <c r="D328" s="26"/>
      <c r="E328" s="13"/>
      <c r="F328" s="13"/>
      <c r="G328" s="13"/>
      <c r="H328" s="11"/>
      <c r="I328" s="28">
        <f t="shared" si="120"/>
        <v>0</v>
      </c>
      <c r="J328" s="3">
        <f t="shared" si="109"/>
        <v>4.8710000000000004</v>
      </c>
      <c r="K328" s="28">
        <f t="shared" si="121"/>
        <v>-0.4038963498375906</v>
      </c>
      <c r="L328" s="29">
        <f t="shared" si="122"/>
        <v>1.03505</v>
      </c>
      <c r="M328" s="28">
        <f t="shared" si="123"/>
        <v>1.2479695879564598</v>
      </c>
      <c r="N328" s="3">
        <f t="shared" si="110"/>
        <v>9.5337630859928186</v>
      </c>
      <c r="O328" s="30">
        <f t="shared" si="124"/>
        <v>15.870845295094538</v>
      </c>
      <c r="P328" s="30">
        <f t="shared" si="111"/>
        <v>1.3648926953781302</v>
      </c>
      <c r="Q328" s="30">
        <f t="shared" si="125"/>
        <v>6.1078000000000001</v>
      </c>
      <c r="R328" s="30">
        <f t="shared" si="126"/>
        <v>0</v>
      </c>
      <c r="S328" s="5">
        <f t="shared" si="112"/>
        <v>0.44345616943002947</v>
      </c>
      <c r="T328" s="30">
        <f t="shared" si="127"/>
        <v>-0.92743439112479875</v>
      </c>
      <c r="U328" s="30">
        <f t="shared" si="128"/>
        <v>1.2829991336554423</v>
      </c>
      <c r="V328" s="31">
        <f t="shared" si="129"/>
        <v>0.35556474253064352</v>
      </c>
      <c r="W328" s="5">
        <f t="shared" si="113"/>
        <v>2.5008000000000004</v>
      </c>
      <c r="X328" s="3">
        <f t="shared" si="130"/>
        <v>0</v>
      </c>
      <c r="Y328" s="5">
        <f t="shared" si="114"/>
        <v>0.14218039928448636</v>
      </c>
      <c r="Z328" s="5">
        <f t="shared" si="115"/>
        <v>0</v>
      </c>
      <c r="AA328" s="34">
        <f t="shared" si="116"/>
        <v>0.14218039928448636</v>
      </c>
      <c r="AB328" s="34">
        <f t="shared" si="117"/>
        <v>0.17914730309845281</v>
      </c>
      <c r="AC328" s="39">
        <f t="shared" si="118"/>
        <v>0.21611420691241925</v>
      </c>
      <c r="AD328">
        <f t="shared" si="119"/>
        <v>1.500793103558467E-3</v>
      </c>
    </row>
    <row r="329" spans="1:30" x14ac:dyDescent="0.15">
      <c r="A329" s="36"/>
      <c r="B329">
        <f t="shared" si="107"/>
        <v>1900</v>
      </c>
      <c r="C329">
        <f t="shared" si="108"/>
        <v>0</v>
      </c>
      <c r="D329" s="26"/>
      <c r="E329" s="13"/>
      <c r="F329" s="13"/>
      <c r="G329" s="13"/>
      <c r="H329" s="11"/>
      <c r="I329" s="28">
        <f t="shared" si="120"/>
        <v>0</v>
      </c>
      <c r="J329" s="3">
        <f t="shared" si="109"/>
        <v>4.8710000000000004</v>
      </c>
      <c r="K329" s="28">
        <f t="shared" si="121"/>
        <v>-0.4038963498375906</v>
      </c>
      <c r="L329" s="29">
        <f t="shared" si="122"/>
        <v>1.03505</v>
      </c>
      <c r="M329" s="28">
        <f t="shared" si="123"/>
        <v>1.2479695879564598</v>
      </c>
      <c r="N329" s="3">
        <f t="shared" si="110"/>
        <v>9.5337630859928186</v>
      </c>
      <c r="O329" s="30">
        <f t="shared" si="124"/>
        <v>15.870845295094538</v>
      </c>
      <c r="P329" s="30">
        <f t="shared" si="111"/>
        <v>1.3648926953781302</v>
      </c>
      <c r="Q329" s="30">
        <f t="shared" si="125"/>
        <v>6.1078000000000001</v>
      </c>
      <c r="R329" s="30">
        <f t="shared" si="126"/>
        <v>0</v>
      </c>
      <c r="S329" s="5">
        <f t="shared" si="112"/>
        <v>0.44345616943002947</v>
      </c>
      <c r="T329" s="30">
        <f t="shared" si="127"/>
        <v>-0.92743439112479875</v>
      </c>
      <c r="U329" s="30">
        <f t="shared" si="128"/>
        <v>1.2829991336554423</v>
      </c>
      <c r="V329" s="31">
        <f t="shared" si="129"/>
        <v>0.35556474253064352</v>
      </c>
      <c r="W329" s="5">
        <f t="shared" si="113"/>
        <v>2.5008000000000004</v>
      </c>
      <c r="X329" s="3">
        <f t="shared" si="130"/>
        <v>0</v>
      </c>
      <c r="Y329" s="5">
        <f t="shared" si="114"/>
        <v>0.14218039928448636</v>
      </c>
      <c r="Z329" s="5">
        <f t="shared" si="115"/>
        <v>0</v>
      </c>
      <c r="AA329" s="34">
        <f t="shared" si="116"/>
        <v>0.14218039928448636</v>
      </c>
      <c r="AB329" s="34">
        <f t="shared" si="117"/>
        <v>0.17914730309845281</v>
      </c>
      <c r="AC329" s="39">
        <f t="shared" si="118"/>
        <v>0.21611420691241925</v>
      </c>
      <c r="AD329">
        <f t="shared" si="119"/>
        <v>1.500793103558467E-3</v>
      </c>
    </row>
    <row r="330" spans="1:30" x14ac:dyDescent="0.15">
      <c r="A330" s="36"/>
      <c r="B330">
        <f t="shared" si="107"/>
        <v>1900</v>
      </c>
      <c r="C330">
        <f t="shared" si="108"/>
        <v>0</v>
      </c>
      <c r="D330" s="26"/>
      <c r="E330" s="13"/>
      <c r="F330" s="13"/>
      <c r="G330" s="13"/>
      <c r="H330" s="11"/>
      <c r="I330" s="28">
        <f t="shared" si="120"/>
        <v>0</v>
      </c>
      <c r="J330" s="3">
        <f t="shared" si="109"/>
        <v>4.8710000000000004</v>
      </c>
      <c r="K330" s="28">
        <f t="shared" si="121"/>
        <v>-0.4038963498375906</v>
      </c>
      <c r="L330" s="29">
        <f t="shared" si="122"/>
        <v>1.03505</v>
      </c>
      <c r="M330" s="28">
        <f t="shared" si="123"/>
        <v>1.2479695879564598</v>
      </c>
      <c r="N330" s="3">
        <f t="shared" si="110"/>
        <v>9.5337630859928186</v>
      </c>
      <c r="O330" s="30">
        <f t="shared" si="124"/>
        <v>15.870845295094538</v>
      </c>
      <c r="P330" s="30">
        <f t="shared" si="111"/>
        <v>1.3648926953781302</v>
      </c>
      <c r="Q330" s="30">
        <f t="shared" si="125"/>
        <v>6.1078000000000001</v>
      </c>
      <c r="R330" s="30">
        <f t="shared" si="126"/>
        <v>0</v>
      </c>
      <c r="S330" s="5">
        <f t="shared" si="112"/>
        <v>0.44345616943002947</v>
      </c>
      <c r="T330" s="30">
        <f t="shared" si="127"/>
        <v>-0.92743439112479875</v>
      </c>
      <c r="U330" s="30">
        <f t="shared" si="128"/>
        <v>1.2829991336554423</v>
      </c>
      <c r="V330" s="31">
        <f t="shared" si="129"/>
        <v>0.35556474253064352</v>
      </c>
      <c r="W330" s="5">
        <f t="shared" si="113"/>
        <v>2.5008000000000004</v>
      </c>
      <c r="X330" s="3">
        <f t="shared" si="130"/>
        <v>0</v>
      </c>
      <c r="Y330" s="5">
        <f t="shared" si="114"/>
        <v>0.14218039928448636</v>
      </c>
      <c r="Z330" s="5">
        <f t="shared" si="115"/>
        <v>0</v>
      </c>
      <c r="AA330" s="34">
        <f t="shared" si="116"/>
        <v>0.14218039928448636</v>
      </c>
      <c r="AB330" s="34">
        <f t="shared" si="117"/>
        <v>0.17914730309845281</v>
      </c>
      <c r="AC330" s="39">
        <f t="shared" si="118"/>
        <v>0.21611420691241925</v>
      </c>
      <c r="AD330">
        <f t="shared" si="119"/>
        <v>1.500793103558467E-3</v>
      </c>
    </row>
    <row r="331" spans="1:30" x14ac:dyDescent="0.15">
      <c r="A331" s="36"/>
      <c r="B331">
        <f t="shared" ref="B331:B374" si="131">YEAR(A331)</f>
        <v>1900</v>
      </c>
      <c r="C331">
        <f t="shared" ref="C331:C374" si="132">30.36*(MONTH(A331)-1)+DAY(A331)</f>
        <v>0</v>
      </c>
      <c r="D331" s="26"/>
      <c r="E331" s="13"/>
      <c r="F331" s="13"/>
      <c r="G331" s="13"/>
      <c r="H331" s="11"/>
      <c r="I331" s="28">
        <f t="shared" si="120"/>
        <v>0</v>
      </c>
      <c r="J331" s="3">
        <f t="shared" ref="J331:J374" si="133">4.871+I331+0.033*SIN(I331)</f>
        <v>4.8710000000000004</v>
      </c>
      <c r="K331" s="28">
        <f t="shared" si="121"/>
        <v>-0.4038963498375906</v>
      </c>
      <c r="L331" s="29">
        <f t="shared" si="122"/>
        <v>1.03505</v>
      </c>
      <c r="M331" s="28">
        <f t="shared" si="123"/>
        <v>1.2479695879564598</v>
      </c>
      <c r="N331" s="3">
        <f t="shared" ref="N331:N374" si="134">M331*2/0.2618</f>
        <v>9.5337630859928186</v>
      </c>
      <c r="O331" s="30">
        <f t="shared" si="124"/>
        <v>15.870845295094538</v>
      </c>
      <c r="P331" s="30">
        <f t="shared" ref="P331:P374" si="135">IF(H331=0,0.086*O331,(0.113+0.607*(H331/N331))*O331)</f>
        <v>1.3648926953781302</v>
      </c>
      <c r="Q331" s="30">
        <f t="shared" si="125"/>
        <v>6.1078000000000001</v>
      </c>
      <c r="R331" s="30">
        <f t="shared" si="126"/>
        <v>0</v>
      </c>
      <c r="S331" s="5">
        <f t="shared" ref="S331:S374" si="136">(6.1078*(2500-2.4*D331))/(0.4615*(273.15+D331)^2)*10^(7.5*D331/(237.3+D331))</f>
        <v>0.44345616943002947</v>
      </c>
      <c r="T331" s="30">
        <f t="shared" si="127"/>
        <v>-0.92743439112479875</v>
      </c>
      <c r="U331" s="30">
        <f t="shared" si="128"/>
        <v>1.2829991336554423</v>
      </c>
      <c r="V331" s="31">
        <f t="shared" si="129"/>
        <v>0.35556474253064352</v>
      </c>
      <c r="W331" s="5">
        <f t="shared" ref="W331:W374" si="137">(2500.8-2.3668*(D331))/1000</f>
        <v>2.5008000000000004</v>
      </c>
      <c r="X331" s="3">
        <f t="shared" si="130"/>
        <v>0</v>
      </c>
      <c r="Y331" s="5">
        <f t="shared" ref="Y331:Y374" si="138">S331/(S331+X331)*V331/W331</f>
        <v>0.14218039928448636</v>
      </c>
      <c r="Z331" s="5">
        <f t="shared" ref="Z331:Z374" si="139">X331/(S331+X331)*0.26*(1+0.537*F331)*(Q331-R331)</f>
        <v>0</v>
      </c>
      <c r="AA331" s="34">
        <f t="shared" ref="AA331:AA374" si="140">Y331+Z331</f>
        <v>0.14218039928448636</v>
      </c>
      <c r="AB331" s="34">
        <f t="shared" ref="AB331:AB374" si="141">Y331*1.26</f>
        <v>0.17914730309845281</v>
      </c>
      <c r="AC331" s="39">
        <f t="shared" ref="AC331:AC374" si="142">2*AB331-AA331</f>
        <v>0.21611420691241925</v>
      </c>
      <c r="AD331">
        <f t="shared" ref="AD331:AD374" si="143">AC331/24/60*10</f>
        <v>1.500793103558467E-3</v>
      </c>
    </row>
    <row r="332" spans="1:30" x14ac:dyDescent="0.15">
      <c r="A332" s="36"/>
      <c r="B332">
        <f t="shared" si="131"/>
        <v>1900</v>
      </c>
      <c r="C332">
        <f t="shared" si="132"/>
        <v>0</v>
      </c>
      <c r="D332" s="26"/>
      <c r="E332" s="13"/>
      <c r="F332" s="13"/>
      <c r="G332" s="13"/>
      <c r="H332" s="11"/>
      <c r="I332" s="28">
        <f t="shared" si="120"/>
        <v>0</v>
      </c>
      <c r="J332" s="3">
        <f t="shared" si="133"/>
        <v>4.8710000000000004</v>
      </c>
      <c r="K332" s="28">
        <f t="shared" si="121"/>
        <v>-0.4038963498375906</v>
      </c>
      <c r="L332" s="29">
        <f t="shared" si="122"/>
        <v>1.03505</v>
      </c>
      <c r="M332" s="28">
        <f t="shared" si="123"/>
        <v>1.2479695879564598</v>
      </c>
      <c r="N332" s="3">
        <f t="shared" si="134"/>
        <v>9.5337630859928186</v>
      </c>
      <c r="O332" s="30">
        <f t="shared" si="124"/>
        <v>15.870845295094538</v>
      </c>
      <c r="P332" s="30">
        <f t="shared" si="135"/>
        <v>1.3648926953781302</v>
      </c>
      <c r="Q332" s="30">
        <f t="shared" si="125"/>
        <v>6.1078000000000001</v>
      </c>
      <c r="R332" s="30">
        <f t="shared" si="126"/>
        <v>0</v>
      </c>
      <c r="S332" s="5">
        <f t="shared" si="136"/>
        <v>0.44345616943002947</v>
      </c>
      <c r="T332" s="30">
        <f t="shared" si="127"/>
        <v>-0.92743439112479875</v>
      </c>
      <c r="U332" s="30">
        <f t="shared" si="128"/>
        <v>1.2829991336554423</v>
      </c>
      <c r="V332" s="31">
        <f t="shared" si="129"/>
        <v>0.35556474253064352</v>
      </c>
      <c r="W332" s="5">
        <f t="shared" si="137"/>
        <v>2.5008000000000004</v>
      </c>
      <c r="X332" s="3">
        <f t="shared" si="130"/>
        <v>0</v>
      </c>
      <c r="Y332" s="5">
        <f t="shared" si="138"/>
        <v>0.14218039928448636</v>
      </c>
      <c r="Z332" s="5">
        <f t="shared" si="139"/>
        <v>0</v>
      </c>
      <c r="AA332" s="34">
        <f t="shared" si="140"/>
        <v>0.14218039928448636</v>
      </c>
      <c r="AB332" s="34">
        <f t="shared" si="141"/>
        <v>0.17914730309845281</v>
      </c>
      <c r="AC332" s="39">
        <f t="shared" si="142"/>
        <v>0.21611420691241925</v>
      </c>
      <c r="AD332">
        <f t="shared" si="143"/>
        <v>1.500793103558467E-3</v>
      </c>
    </row>
    <row r="333" spans="1:30" x14ac:dyDescent="0.15">
      <c r="A333" s="36"/>
      <c r="B333">
        <f t="shared" si="131"/>
        <v>1900</v>
      </c>
      <c r="C333">
        <f t="shared" si="132"/>
        <v>0</v>
      </c>
      <c r="D333" s="26"/>
      <c r="E333" s="13"/>
      <c r="F333" s="13"/>
      <c r="G333" s="13"/>
      <c r="H333" s="11"/>
      <c r="I333" s="28">
        <f t="shared" si="120"/>
        <v>0</v>
      </c>
      <c r="J333" s="3">
        <f t="shared" si="133"/>
        <v>4.8710000000000004</v>
      </c>
      <c r="K333" s="28">
        <f t="shared" si="121"/>
        <v>-0.4038963498375906</v>
      </c>
      <c r="L333" s="29">
        <f t="shared" si="122"/>
        <v>1.03505</v>
      </c>
      <c r="M333" s="28">
        <f t="shared" si="123"/>
        <v>1.2479695879564598</v>
      </c>
      <c r="N333" s="3">
        <f t="shared" si="134"/>
        <v>9.5337630859928186</v>
      </c>
      <c r="O333" s="30">
        <f t="shared" si="124"/>
        <v>15.870845295094538</v>
      </c>
      <c r="P333" s="30">
        <f t="shared" si="135"/>
        <v>1.3648926953781302</v>
      </c>
      <c r="Q333" s="30">
        <f t="shared" si="125"/>
        <v>6.1078000000000001</v>
      </c>
      <c r="R333" s="30">
        <f t="shared" si="126"/>
        <v>0</v>
      </c>
      <c r="S333" s="5">
        <f t="shared" si="136"/>
        <v>0.44345616943002947</v>
      </c>
      <c r="T333" s="30">
        <f t="shared" si="127"/>
        <v>-0.92743439112479875</v>
      </c>
      <c r="U333" s="30">
        <f t="shared" si="128"/>
        <v>1.2829991336554423</v>
      </c>
      <c r="V333" s="31">
        <f t="shared" si="129"/>
        <v>0.35556474253064352</v>
      </c>
      <c r="W333" s="5">
        <f t="shared" si="137"/>
        <v>2.5008000000000004</v>
      </c>
      <c r="X333" s="3">
        <f t="shared" si="130"/>
        <v>0</v>
      </c>
      <c r="Y333" s="5">
        <f t="shared" si="138"/>
        <v>0.14218039928448636</v>
      </c>
      <c r="Z333" s="5">
        <f t="shared" si="139"/>
        <v>0</v>
      </c>
      <c r="AA333" s="34">
        <f t="shared" si="140"/>
        <v>0.14218039928448636</v>
      </c>
      <c r="AB333" s="34">
        <f t="shared" si="141"/>
        <v>0.17914730309845281</v>
      </c>
      <c r="AC333" s="39">
        <f t="shared" si="142"/>
        <v>0.21611420691241925</v>
      </c>
      <c r="AD333">
        <f t="shared" si="143"/>
        <v>1.500793103558467E-3</v>
      </c>
    </row>
    <row r="334" spans="1:30" x14ac:dyDescent="0.15">
      <c r="A334" s="36"/>
      <c r="B334">
        <f t="shared" si="131"/>
        <v>1900</v>
      </c>
      <c r="C334">
        <f t="shared" si="132"/>
        <v>0</v>
      </c>
      <c r="D334" s="26"/>
      <c r="E334" s="13"/>
      <c r="F334" s="13"/>
      <c r="G334" s="13"/>
      <c r="H334" s="11"/>
      <c r="I334" s="28">
        <f t="shared" si="120"/>
        <v>0</v>
      </c>
      <c r="J334" s="3">
        <f t="shared" si="133"/>
        <v>4.8710000000000004</v>
      </c>
      <c r="K334" s="28">
        <f t="shared" si="121"/>
        <v>-0.4038963498375906</v>
      </c>
      <c r="L334" s="29">
        <f t="shared" si="122"/>
        <v>1.03505</v>
      </c>
      <c r="M334" s="28">
        <f t="shared" si="123"/>
        <v>1.2479695879564598</v>
      </c>
      <c r="N334" s="3">
        <f t="shared" si="134"/>
        <v>9.5337630859928186</v>
      </c>
      <c r="O334" s="30">
        <f t="shared" si="124"/>
        <v>15.870845295094538</v>
      </c>
      <c r="P334" s="30">
        <f t="shared" si="135"/>
        <v>1.3648926953781302</v>
      </c>
      <c r="Q334" s="30">
        <f t="shared" si="125"/>
        <v>6.1078000000000001</v>
      </c>
      <c r="R334" s="30">
        <f t="shared" si="126"/>
        <v>0</v>
      </c>
      <c r="S334" s="5">
        <f t="shared" si="136"/>
        <v>0.44345616943002947</v>
      </c>
      <c r="T334" s="30">
        <f t="shared" si="127"/>
        <v>-0.92743439112479875</v>
      </c>
      <c r="U334" s="30">
        <f t="shared" si="128"/>
        <v>1.2829991336554423</v>
      </c>
      <c r="V334" s="31">
        <f t="shared" si="129"/>
        <v>0.35556474253064352</v>
      </c>
      <c r="W334" s="5">
        <f t="shared" si="137"/>
        <v>2.5008000000000004</v>
      </c>
      <c r="X334" s="3">
        <f t="shared" si="130"/>
        <v>0</v>
      </c>
      <c r="Y334" s="5">
        <f t="shared" si="138"/>
        <v>0.14218039928448636</v>
      </c>
      <c r="Z334" s="5">
        <f t="shared" si="139"/>
        <v>0</v>
      </c>
      <c r="AA334" s="34">
        <f t="shared" si="140"/>
        <v>0.14218039928448636</v>
      </c>
      <c r="AB334" s="34">
        <f t="shared" si="141"/>
        <v>0.17914730309845281</v>
      </c>
      <c r="AC334" s="39">
        <f t="shared" si="142"/>
        <v>0.21611420691241925</v>
      </c>
      <c r="AD334">
        <f t="shared" si="143"/>
        <v>1.500793103558467E-3</v>
      </c>
    </row>
    <row r="335" spans="1:30" x14ac:dyDescent="0.15">
      <c r="A335" s="36"/>
      <c r="B335">
        <f t="shared" si="131"/>
        <v>1900</v>
      </c>
      <c r="C335">
        <f t="shared" si="132"/>
        <v>0</v>
      </c>
      <c r="D335" s="26"/>
      <c r="E335" s="13"/>
      <c r="F335" s="13"/>
      <c r="G335" s="13"/>
      <c r="H335" s="11"/>
      <c r="I335" s="28">
        <f t="shared" si="120"/>
        <v>0</v>
      </c>
      <c r="J335" s="3">
        <f t="shared" si="133"/>
        <v>4.8710000000000004</v>
      </c>
      <c r="K335" s="28">
        <f t="shared" si="121"/>
        <v>-0.4038963498375906</v>
      </c>
      <c r="L335" s="29">
        <f t="shared" si="122"/>
        <v>1.03505</v>
      </c>
      <c r="M335" s="28">
        <f t="shared" si="123"/>
        <v>1.2479695879564598</v>
      </c>
      <c r="N335" s="3">
        <f t="shared" si="134"/>
        <v>9.5337630859928186</v>
      </c>
      <c r="O335" s="30">
        <f t="shared" si="124"/>
        <v>15.870845295094538</v>
      </c>
      <c r="P335" s="30">
        <f t="shared" si="135"/>
        <v>1.3648926953781302</v>
      </c>
      <c r="Q335" s="30">
        <f t="shared" si="125"/>
        <v>6.1078000000000001</v>
      </c>
      <c r="R335" s="30">
        <f t="shared" si="126"/>
        <v>0</v>
      </c>
      <c r="S335" s="5">
        <f t="shared" si="136"/>
        <v>0.44345616943002947</v>
      </c>
      <c r="T335" s="30">
        <f t="shared" si="127"/>
        <v>-0.92743439112479875</v>
      </c>
      <c r="U335" s="30">
        <f t="shared" si="128"/>
        <v>1.2829991336554423</v>
      </c>
      <c r="V335" s="31">
        <f t="shared" si="129"/>
        <v>0.35556474253064352</v>
      </c>
      <c r="W335" s="5">
        <f t="shared" si="137"/>
        <v>2.5008000000000004</v>
      </c>
      <c r="X335" s="3">
        <f t="shared" si="130"/>
        <v>0</v>
      </c>
      <c r="Y335" s="5">
        <f t="shared" si="138"/>
        <v>0.14218039928448636</v>
      </c>
      <c r="Z335" s="5">
        <f t="shared" si="139"/>
        <v>0</v>
      </c>
      <c r="AA335" s="34">
        <f t="shared" si="140"/>
        <v>0.14218039928448636</v>
      </c>
      <c r="AB335" s="34">
        <f t="shared" si="141"/>
        <v>0.17914730309845281</v>
      </c>
      <c r="AC335" s="39">
        <f t="shared" si="142"/>
        <v>0.21611420691241925</v>
      </c>
      <c r="AD335">
        <f t="shared" si="143"/>
        <v>1.500793103558467E-3</v>
      </c>
    </row>
    <row r="336" spans="1:30" x14ac:dyDescent="0.15">
      <c r="A336" s="36"/>
      <c r="B336">
        <f t="shared" si="131"/>
        <v>1900</v>
      </c>
      <c r="C336">
        <f t="shared" si="132"/>
        <v>0</v>
      </c>
      <c r="D336" s="26"/>
      <c r="E336" s="13"/>
      <c r="F336" s="13"/>
      <c r="G336" s="13"/>
      <c r="H336" s="11"/>
      <c r="I336" s="28">
        <f t="shared" si="120"/>
        <v>0</v>
      </c>
      <c r="J336" s="3">
        <f t="shared" si="133"/>
        <v>4.8710000000000004</v>
      </c>
      <c r="K336" s="28">
        <f t="shared" si="121"/>
        <v>-0.4038963498375906</v>
      </c>
      <c r="L336" s="29">
        <f t="shared" si="122"/>
        <v>1.03505</v>
      </c>
      <c r="M336" s="28">
        <f t="shared" si="123"/>
        <v>1.2479695879564598</v>
      </c>
      <c r="N336" s="3">
        <f t="shared" si="134"/>
        <v>9.5337630859928186</v>
      </c>
      <c r="O336" s="30">
        <f t="shared" si="124"/>
        <v>15.870845295094538</v>
      </c>
      <c r="P336" s="30">
        <f t="shared" si="135"/>
        <v>1.3648926953781302</v>
      </c>
      <c r="Q336" s="30">
        <f t="shared" si="125"/>
        <v>6.1078000000000001</v>
      </c>
      <c r="R336" s="30">
        <f t="shared" si="126"/>
        <v>0</v>
      </c>
      <c r="S336" s="5">
        <f t="shared" si="136"/>
        <v>0.44345616943002947</v>
      </c>
      <c r="T336" s="30">
        <f t="shared" si="127"/>
        <v>-0.92743439112479875</v>
      </c>
      <c r="U336" s="30">
        <f t="shared" si="128"/>
        <v>1.2829991336554423</v>
      </c>
      <c r="V336" s="31">
        <f t="shared" si="129"/>
        <v>0.35556474253064352</v>
      </c>
      <c r="W336" s="5">
        <f t="shared" si="137"/>
        <v>2.5008000000000004</v>
      </c>
      <c r="X336" s="3">
        <f t="shared" si="130"/>
        <v>0</v>
      </c>
      <c r="Y336" s="5">
        <f t="shared" si="138"/>
        <v>0.14218039928448636</v>
      </c>
      <c r="Z336" s="5">
        <f t="shared" si="139"/>
        <v>0</v>
      </c>
      <c r="AA336" s="34">
        <f t="shared" si="140"/>
        <v>0.14218039928448636</v>
      </c>
      <c r="AB336" s="34">
        <f t="shared" si="141"/>
        <v>0.17914730309845281</v>
      </c>
      <c r="AC336" s="39">
        <f t="shared" si="142"/>
        <v>0.21611420691241925</v>
      </c>
      <c r="AD336">
        <f t="shared" si="143"/>
        <v>1.500793103558467E-3</v>
      </c>
    </row>
    <row r="337" spans="1:30" x14ac:dyDescent="0.15">
      <c r="A337" s="36"/>
      <c r="B337">
        <f t="shared" si="131"/>
        <v>1900</v>
      </c>
      <c r="C337">
        <f t="shared" si="132"/>
        <v>0</v>
      </c>
      <c r="D337" s="26"/>
      <c r="E337" s="13"/>
      <c r="F337" s="13"/>
      <c r="G337" s="13"/>
      <c r="H337" s="11"/>
      <c r="I337" s="28">
        <f t="shared" si="120"/>
        <v>0</v>
      </c>
      <c r="J337" s="3">
        <f t="shared" si="133"/>
        <v>4.8710000000000004</v>
      </c>
      <c r="K337" s="28">
        <f t="shared" si="121"/>
        <v>-0.4038963498375906</v>
      </c>
      <c r="L337" s="29">
        <f t="shared" si="122"/>
        <v>1.03505</v>
      </c>
      <c r="M337" s="28">
        <f t="shared" si="123"/>
        <v>1.2479695879564598</v>
      </c>
      <c r="N337" s="3">
        <f t="shared" si="134"/>
        <v>9.5337630859928186</v>
      </c>
      <c r="O337" s="30">
        <f t="shared" si="124"/>
        <v>15.870845295094538</v>
      </c>
      <c r="P337" s="30">
        <f t="shared" si="135"/>
        <v>1.3648926953781302</v>
      </c>
      <c r="Q337" s="30">
        <f t="shared" si="125"/>
        <v>6.1078000000000001</v>
      </c>
      <c r="R337" s="30">
        <f t="shared" si="126"/>
        <v>0</v>
      </c>
      <c r="S337" s="5">
        <f t="shared" si="136"/>
        <v>0.44345616943002947</v>
      </c>
      <c r="T337" s="30">
        <f t="shared" si="127"/>
        <v>-0.92743439112479875</v>
      </c>
      <c r="U337" s="30">
        <f t="shared" si="128"/>
        <v>1.2829991336554423</v>
      </c>
      <c r="V337" s="31">
        <f t="shared" si="129"/>
        <v>0.35556474253064352</v>
      </c>
      <c r="W337" s="5">
        <f t="shared" si="137"/>
        <v>2.5008000000000004</v>
      </c>
      <c r="X337" s="3">
        <f t="shared" si="130"/>
        <v>0</v>
      </c>
      <c r="Y337" s="5">
        <f t="shared" si="138"/>
        <v>0.14218039928448636</v>
      </c>
      <c r="Z337" s="5">
        <f t="shared" si="139"/>
        <v>0</v>
      </c>
      <c r="AA337" s="34">
        <f t="shared" si="140"/>
        <v>0.14218039928448636</v>
      </c>
      <c r="AB337" s="34">
        <f t="shared" si="141"/>
        <v>0.17914730309845281</v>
      </c>
      <c r="AC337" s="39">
        <f t="shared" si="142"/>
        <v>0.21611420691241925</v>
      </c>
      <c r="AD337">
        <f t="shared" si="143"/>
        <v>1.500793103558467E-3</v>
      </c>
    </row>
    <row r="338" spans="1:30" x14ac:dyDescent="0.15">
      <c r="A338" s="36"/>
      <c r="B338">
        <f t="shared" si="131"/>
        <v>1900</v>
      </c>
      <c r="C338">
        <f t="shared" si="132"/>
        <v>0</v>
      </c>
      <c r="D338" s="26"/>
      <c r="E338" s="13"/>
      <c r="F338" s="13"/>
      <c r="G338" s="13"/>
      <c r="H338" s="11"/>
      <c r="I338" s="28">
        <f t="shared" si="120"/>
        <v>0</v>
      </c>
      <c r="J338" s="3">
        <f t="shared" si="133"/>
        <v>4.8710000000000004</v>
      </c>
      <c r="K338" s="28">
        <f t="shared" si="121"/>
        <v>-0.4038963498375906</v>
      </c>
      <c r="L338" s="29">
        <f t="shared" si="122"/>
        <v>1.03505</v>
      </c>
      <c r="M338" s="28">
        <f t="shared" si="123"/>
        <v>1.2479695879564598</v>
      </c>
      <c r="N338" s="3">
        <f t="shared" si="134"/>
        <v>9.5337630859928186</v>
      </c>
      <c r="O338" s="30">
        <f t="shared" si="124"/>
        <v>15.870845295094538</v>
      </c>
      <c r="P338" s="30">
        <f t="shared" si="135"/>
        <v>1.3648926953781302</v>
      </c>
      <c r="Q338" s="30">
        <f t="shared" si="125"/>
        <v>6.1078000000000001</v>
      </c>
      <c r="R338" s="30">
        <f t="shared" si="126"/>
        <v>0</v>
      </c>
      <c r="S338" s="5">
        <f t="shared" si="136"/>
        <v>0.44345616943002947</v>
      </c>
      <c r="T338" s="30">
        <f t="shared" si="127"/>
        <v>-0.92743439112479875</v>
      </c>
      <c r="U338" s="30">
        <f t="shared" si="128"/>
        <v>1.2829991336554423</v>
      </c>
      <c r="V338" s="31">
        <f t="shared" si="129"/>
        <v>0.35556474253064352</v>
      </c>
      <c r="W338" s="5">
        <f t="shared" si="137"/>
        <v>2.5008000000000004</v>
      </c>
      <c r="X338" s="3">
        <f t="shared" si="130"/>
        <v>0</v>
      </c>
      <c r="Y338" s="5">
        <f t="shared" si="138"/>
        <v>0.14218039928448636</v>
      </c>
      <c r="Z338" s="5">
        <f t="shared" si="139"/>
        <v>0</v>
      </c>
      <c r="AA338" s="34">
        <f t="shared" si="140"/>
        <v>0.14218039928448636</v>
      </c>
      <c r="AB338" s="34">
        <f t="shared" si="141"/>
        <v>0.17914730309845281</v>
      </c>
      <c r="AC338" s="39">
        <f t="shared" si="142"/>
        <v>0.21611420691241925</v>
      </c>
      <c r="AD338">
        <f t="shared" si="143"/>
        <v>1.500793103558467E-3</v>
      </c>
    </row>
    <row r="339" spans="1:30" x14ac:dyDescent="0.15">
      <c r="A339" s="36"/>
      <c r="B339">
        <f t="shared" si="131"/>
        <v>1900</v>
      </c>
      <c r="C339">
        <f t="shared" si="132"/>
        <v>0</v>
      </c>
      <c r="D339" s="26"/>
      <c r="E339" s="13"/>
      <c r="F339" s="13"/>
      <c r="G339" s="13"/>
      <c r="H339" s="11"/>
      <c r="I339" s="28">
        <f t="shared" si="120"/>
        <v>0</v>
      </c>
      <c r="J339" s="3">
        <f t="shared" si="133"/>
        <v>4.8710000000000004</v>
      </c>
      <c r="K339" s="28">
        <f t="shared" si="121"/>
        <v>-0.4038963498375906</v>
      </c>
      <c r="L339" s="29">
        <f t="shared" si="122"/>
        <v>1.03505</v>
      </c>
      <c r="M339" s="28">
        <f t="shared" si="123"/>
        <v>1.2479695879564598</v>
      </c>
      <c r="N339" s="3">
        <f t="shared" si="134"/>
        <v>9.5337630859928186</v>
      </c>
      <c r="O339" s="30">
        <f t="shared" si="124"/>
        <v>15.870845295094538</v>
      </c>
      <c r="P339" s="30">
        <f t="shared" si="135"/>
        <v>1.3648926953781302</v>
      </c>
      <c r="Q339" s="30">
        <f t="shared" si="125"/>
        <v>6.1078000000000001</v>
      </c>
      <c r="R339" s="30">
        <f t="shared" si="126"/>
        <v>0</v>
      </c>
      <c r="S339" s="5">
        <f t="shared" si="136"/>
        <v>0.44345616943002947</v>
      </c>
      <c r="T339" s="30">
        <f t="shared" si="127"/>
        <v>-0.92743439112479875</v>
      </c>
      <c r="U339" s="30">
        <f t="shared" si="128"/>
        <v>1.2829991336554423</v>
      </c>
      <c r="V339" s="31">
        <f t="shared" si="129"/>
        <v>0.35556474253064352</v>
      </c>
      <c r="W339" s="5">
        <f t="shared" si="137"/>
        <v>2.5008000000000004</v>
      </c>
      <c r="X339" s="3">
        <f t="shared" si="130"/>
        <v>0</v>
      </c>
      <c r="Y339" s="5">
        <f t="shared" si="138"/>
        <v>0.14218039928448636</v>
      </c>
      <c r="Z339" s="5">
        <f t="shared" si="139"/>
        <v>0</v>
      </c>
      <c r="AA339" s="34">
        <f t="shared" si="140"/>
        <v>0.14218039928448636</v>
      </c>
      <c r="AB339" s="34">
        <f t="shared" si="141"/>
        <v>0.17914730309845281</v>
      </c>
      <c r="AC339" s="39">
        <f t="shared" si="142"/>
        <v>0.21611420691241925</v>
      </c>
      <c r="AD339">
        <f t="shared" si="143"/>
        <v>1.500793103558467E-3</v>
      </c>
    </row>
    <row r="340" spans="1:30" x14ac:dyDescent="0.15">
      <c r="A340" s="36"/>
      <c r="B340">
        <f t="shared" si="131"/>
        <v>1900</v>
      </c>
      <c r="C340">
        <f t="shared" si="132"/>
        <v>0</v>
      </c>
      <c r="D340" s="26"/>
      <c r="E340" s="13"/>
      <c r="F340" s="13"/>
      <c r="G340" s="13"/>
      <c r="H340" s="11"/>
      <c r="I340" s="28">
        <f t="shared" si="120"/>
        <v>0</v>
      </c>
      <c r="J340" s="3">
        <f t="shared" si="133"/>
        <v>4.8710000000000004</v>
      </c>
      <c r="K340" s="28">
        <f t="shared" si="121"/>
        <v>-0.4038963498375906</v>
      </c>
      <c r="L340" s="29">
        <f t="shared" si="122"/>
        <v>1.03505</v>
      </c>
      <c r="M340" s="28">
        <f t="shared" si="123"/>
        <v>1.2479695879564598</v>
      </c>
      <c r="N340" s="3">
        <f t="shared" si="134"/>
        <v>9.5337630859928186</v>
      </c>
      <c r="O340" s="30">
        <f t="shared" si="124"/>
        <v>15.870845295094538</v>
      </c>
      <c r="P340" s="30">
        <f t="shared" si="135"/>
        <v>1.3648926953781302</v>
      </c>
      <c r="Q340" s="30">
        <f t="shared" si="125"/>
        <v>6.1078000000000001</v>
      </c>
      <c r="R340" s="30">
        <f t="shared" si="126"/>
        <v>0</v>
      </c>
      <c r="S340" s="5">
        <f t="shared" si="136"/>
        <v>0.44345616943002947</v>
      </c>
      <c r="T340" s="30">
        <f t="shared" si="127"/>
        <v>-0.92743439112479875</v>
      </c>
      <c r="U340" s="30">
        <f t="shared" si="128"/>
        <v>1.2829991336554423</v>
      </c>
      <c r="V340" s="31">
        <f t="shared" si="129"/>
        <v>0.35556474253064352</v>
      </c>
      <c r="W340" s="5">
        <f t="shared" si="137"/>
        <v>2.5008000000000004</v>
      </c>
      <c r="X340" s="3">
        <f t="shared" si="130"/>
        <v>0</v>
      </c>
      <c r="Y340" s="5">
        <f t="shared" si="138"/>
        <v>0.14218039928448636</v>
      </c>
      <c r="Z340" s="5">
        <f t="shared" si="139"/>
        <v>0</v>
      </c>
      <c r="AA340" s="34">
        <f t="shared" si="140"/>
        <v>0.14218039928448636</v>
      </c>
      <c r="AB340" s="34">
        <f t="shared" si="141"/>
        <v>0.17914730309845281</v>
      </c>
      <c r="AC340" s="39">
        <f t="shared" si="142"/>
        <v>0.21611420691241925</v>
      </c>
      <c r="AD340">
        <f t="shared" si="143"/>
        <v>1.500793103558467E-3</v>
      </c>
    </row>
    <row r="341" spans="1:30" x14ac:dyDescent="0.15">
      <c r="A341" s="36"/>
      <c r="B341">
        <f t="shared" si="131"/>
        <v>1900</v>
      </c>
      <c r="C341">
        <f t="shared" si="132"/>
        <v>0</v>
      </c>
      <c r="D341" s="26"/>
      <c r="E341" s="13"/>
      <c r="F341" s="13"/>
      <c r="G341" s="13"/>
      <c r="H341" s="11"/>
      <c r="I341" s="28">
        <f t="shared" si="120"/>
        <v>0</v>
      </c>
      <c r="J341" s="3">
        <f t="shared" si="133"/>
        <v>4.8710000000000004</v>
      </c>
      <c r="K341" s="28">
        <f t="shared" si="121"/>
        <v>-0.4038963498375906</v>
      </c>
      <c r="L341" s="29">
        <f t="shared" si="122"/>
        <v>1.03505</v>
      </c>
      <c r="M341" s="28">
        <f t="shared" si="123"/>
        <v>1.2479695879564598</v>
      </c>
      <c r="N341" s="3">
        <f t="shared" si="134"/>
        <v>9.5337630859928186</v>
      </c>
      <c r="O341" s="30">
        <f t="shared" si="124"/>
        <v>15.870845295094538</v>
      </c>
      <c r="P341" s="30">
        <f t="shared" si="135"/>
        <v>1.3648926953781302</v>
      </c>
      <c r="Q341" s="30">
        <f t="shared" si="125"/>
        <v>6.1078000000000001</v>
      </c>
      <c r="R341" s="30">
        <f t="shared" si="126"/>
        <v>0</v>
      </c>
      <c r="S341" s="5">
        <f t="shared" si="136"/>
        <v>0.44345616943002947</v>
      </c>
      <c r="T341" s="30">
        <f t="shared" si="127"/>
        <v>-0.92743439112479875</v>
      </c>
      <c r="U341" s="30">
        <f t="shared" si="128"/>
        <v>1.2829991336554423</v>
      </c>
      <c r="V341" s="31">
        <f t="shared" si="129"/>
        <v>0.35556474253064352</v>
      </c>
      <c r="W341" s="5">
        <f t="shared" si="137"/>
        <v>2.5008000000000004</v>
      </c>
      <c r="X341" s="3">
        <f t="shared" si="130"/>
        <v>0</v>
      </c>
      <c r="Y341" s="5">
        <f t="shared" si="138"/>
        <v>0.14218039928448636</v>
      </c>
      <c r="Z341" s="5">
        <f t="shared" si="139"/>
        <v>0</v>
      </c>
      <c r="AA341" s="34">
        <f t="shared" si="140"/>
        <v>0.14218039928448636</v>
      </c>
      <c r="AB341" s="34">
        <f t="shared" si="141"/>
        <v>0.17914730309845281</v>
      </c>
      <c r="AC341" s="39">
        <f t="shared" si="142"/>
        <v>0.21611420691241925</v>
      </c>
      <c r="AD341">
        <f t="shared" si="143"/>
        <v>1.500793103558467E-3</v>
      </c>
    </row>
    <row r="342" spans="1:30" x14ac:dyDescent="0.15">
      <c r="A342" s="36"/>
      <c r="B342">
        <f t="shared" si="131"/>
        <v>1900</v>
      </c>
      <c r="C342">
        <f t="shared" si="132"/>
        <v>0</v>
      </c>
      <c r="D342" s="26"/>
      <c r="E342" s="13"/>
      <c r="F342" s="13"/>
      <c r="G342" s="13"/>
      <c r="H342" s="11"/>
      <c r="I342" s="28">
        <f t="shared" si="120"/>
        <v>0</v>
      </c>
      <c r="J342" s="3">
        <f t="shared" si="133"/>
        <v>4.8710000000000004</v>
      </c>
      <c r="K342" s="28">
        <f t="shared" si="121"/>
        <v>-0.4038963498375906</v>
      </c>
      <c r="L342" s="29">
        <f t="shared" si="122"/>
        <v>1.03505</v>
      </c>
      <c r="M342" s="28">
        <f t="shared" si="123"/>
        <v>1.2479695879564598</v>
      </c>
      <c r="N342" s="3">
        <f t="shared" si="134"/>
        <v>9.5337630859928186</v>
      </c>
      <c r="O342" s="30">
        <f t="shared" si="124"/>
        <v>15.870845295094538</v>
      </c>
      <c r="P342" s="30">
        <f t="shared" si="135"/>
        <v>1.3648926953781302</v>
      </c>
      <c r="Q342" s="30">
        <f t="shared" si="125"/>
        <v>6.1078000000000001</v>
      </c>
      <c r="R342" s="30">
        <f t="shared" si="126"/>
        <v>0</v>
      </c>
      <c r="S342" s="5">
        <f t="shared" si="136"/>
        <v>0.44345616943002947</v>
      </c>
      <c r="T342" s="30">
        <f t="shared" si="127"/>
        <v>-0.92743439112479875</v>
      </c>
      <c r="U342" s="30">
        <f t="shared" si="128"/>
        <v>1.2829991336554423</v>
      </c>
      <c r="V342" s="31">
        <f t="shared" si="129"/>
        <v>0.35556474253064352</v>
      </c>
      <c r="W342" s="5">
        <f t="shared" si="137"/>
        <v>2.5008000000000004</v>
      </c>
      <c r="X342" s="3">
        <f t="shared" si="130"/>
        <v>0</v>
      </c>
      <c r="Y342" s="5">
        <f t="shared" si="138"/>
        <v>0.14218039928448636</v>
      </c>
      <c r="Z342" s="5">
        <f t="shared" si="139"/>
        <v>0</v>
      </c>
      <c r="AA342" s="34">
        <f t="shared" si="140"/>
        <v>0.14218039928448636</v>
      </c>
      <c r="AB342" s="34">
        <f t="shared" si="141"/>
        <v>0.17914730309845281</v>
      </c>
      <c r="AC342" s="39">
        <f t="shared" si="142"/>
        <v>0.21611420691241925</v>
      </c>
      <c r="AD342">
        <f t="shared" si="143"/>
        <v>1.500793103558467E-3</v>
      </c>
    </row>
    <row r="343" spans="1:30" x14ac:dyDescent="0.15">
      <c r="A343" s="36"/>
      <c r="B343">
        <f t="shared" si="131"/>
        <v>1900</v>
      </c>
      <c r="C343">
        <f t="shared" si="132"/>
        <v>0</v>
      </c>
      <c r="D343" s="26"/>
      <c r="E343" s="13"/>
      <c r="F343" s="13"/>
      <c r="G343" s="13"/>
      <c r="H343" s="11"/>
      <c r="I343" s="28">
        <f t="shared" ref="I343:I374" si="144">(2*PI()/365)*C343</f>
        <v>0</v>
      </c>
      <c r="J343" s="3">
        <f t="shared" si="133"/>
        <v>4.8710000000000004</v>
      </c>
      <c r="K343" s="28">
        <f t="shared" ref="K343:K374" si="145">ASIN(0.398*SIN(J343))</f>
        <v>-0.4038963498375906</v>
      </c>
      <c r="L343" s="29">
        <f t="shared" ref="L343:L374" si="146">1.00011+0.034221*COS(I343)+0.00128*SIN(I343)+0.000719*COS(I343*2)+0.000077*SIN(I343*2)</f>
        <v>1.03505</v>
      </c>
      <c r="M343" s="28">
        <f t="shared" ref="M343:M374" si="147">ACOS(-TAN($E$3)*TAN(K343))</f>
        <v>1.2479695879564598</v>
      </c>
      <c r="N343" s="3">
        <f t="shared" si="134"/>
        <v>9.5337630859928186</v>
      </c>
      <c r="O343" s="30">
        <f t="shared" ref="O343:O374" si="148">118.1/PI()*L343*(M343*SIN($E$3)*SIN(K343)+COS($E$3)*COS(K343)*SIN(M343))</f>
        <v>15.870845295094538</v>
      </c>
      <c r="P343" s="30">
        <f t="shared" si="135"/>
        <v>1.3648926953781302</v>
      </c>
      <c r="Q343" s="30">
        <f t="shared" ref="Q343:Q374" si="149">6.1078*10^(7.5*D343/(237.3+D343))</f>
        <v>6.1078000000000001</v>
      </c>
      <c r="R343" s="30">
        <f t="shared" ref="R343:R374" si="150">Q343*E343/100</f>
        <v>0</v>
      </c>
      <c r="S343" s="5">
        <f t="shared" si="136"/>
        <v>0.44345616943002947</v>
      </c>
      <c r="T343" s="30">
        <f t="shared" ref="T343:T374" si="151">-1*$I$4*(D343+273.16)^4*(0.34-0.14*SQRT(R343/10))*(0.1+0.9*H343/N343)</f>
        <v>-0.92743439112479875</v>
      </c>
      <c r="U343" s="30">
        <f t="shared" ref="U343:U374" si="152">(1-$I$5)*P343</f>
        <v>1.2829991336554423</v>
      </c>
      <c r="V343" s="31">
        <f t="shared" ref="V343:V374" si="153">U343+T343</f>
        <v>0.35556474253064352</v>
      </c>
      <c r="W343" s="5">
        <f t="shared" si="137"/>
        <v>2.5008000000000004</v>
      </c>
      <c r="X343" s="3">
        <f t="shared" ref="X343:X374" si="154">0.0016286*(G343/10)/W343*10</f>
        <v>0</v>
      </c>
      <c r="Y343" s="5">
        <f t="shared" si="138"/>
        <v>0.14218039928448636</v>
      </c>
      <c r="Z343" s="5">
        <f t="shared" si="139"/>
        <v>0</v>
      </c>
      <c r="AA343" s="34">
        <f t="shared" si="140"/>
        <v>0.14218039928448636</v>
      </c>
      <c r="AB343" s="34">
        <f t="shared" si="141"/>
        <v>0.17914730309845281</v>
      </c>
      <c r="AC343" s="39">
        <f t="shared" si="142"/>
        <v>0.21611420691241925</v>
      </c>
      <c r="AD343">
        <f t="shared" si="143"/>
        <v>1.500793103558467E-3</v>
      </c>
    </row>
    <row r="344" spans="1:30" x14ac:dyDescent="0.15">
      <c r="A344" s="36"/>
      <c r="B344">
        <f t="shared" si="131"/>
        <v>1900</v>
      </c>
      <c r="C344">
        <f t="shared" si="132"/>
        <v>0</v>
      </c>
      <c r="D344" s="26"/>
      <c r="E344" s="13"/>
      <c r="F344" s="13"/>
      <c r="G344" s="13"/>
      <c r="H344" s="11"/>
      <c r="I344" s="28">
        <f t="shared" si="144"/>
        <v>0</v>
      </c>
      <c r="J344" s="3">
        <f t="shared" si="133"/>
        <v>4.8710000000000004</v>
      </c>
      <c r="K344" s="28">
        <f t="shared" si="145"/>
        <v>-0.4038963498375906</v>
      </c>
      <c r="L344" s="29">
        <f t="shared" si="146"/>
        <v>1.03505</v>
      </c>
      <c r="M344" s="28">
        <f t="shared" si="147"/>
        <v>1.2479695879564598</v>
      </c>
      <c r="N344" s="3">
        <f t="shared" si="134"/>
        <v>9.5337630859928186</v>
      </c>
      <c r="O344" s="30">
        <f t="shared" si="148"/>
        <v>15.870845295094538</v>
      </c>
      <c r="P344" s="30">
        <f t="shared" si="135"/>
        <v>1.3648926953781302</v>
      </c>
      <c r="Q344" s="30">
        <f t="shared" si="149"/>
        <v>6.1078000000000001</v>
      </c>
      <c r="R344" s="30">
        <f t="shared" si="150"/>
        <v>0</v>
      </c>
      <c r="S344" s="5">
        <f t="shared" si="136"/>
        <v>0.44345616943002947</v>
      </c>
      <c r="T344" s="30">
        <f t="shared" si="151"/>
        <v>-0.92743439112479875</v>
      </c>
      <c r="U344" s="30">
        <f t="shared" si="152"/>
        <v>1.2829991336554423</v>
      </c>
      <c r="V344" s="31">
        <f t="shared" si="153"/>
        <v>0.35556474253064352</v>
      </c>
      <c r="W344" s="5">
        <f t="shared" si="137"/>
        <v>2.5008000000000004</v>
      </c>
      <c r="X344" s="3">
        <f t="shared" si="154"/>
        <v>0</v>
      </c>
      <c r="Y344" s="5">
        <f t="shared" si="138"/>
        <v>0.14218039928448636</v>
      </c>
      <c r="Z344" s="5">
        <f t="shared" si="139"/>
        <v>0</v>
      </c>
      <c r="AA344" s="34">
        <f t="shared" si="140"/>
        <v>0.14218039928448636</v>
      </c>
      <c r="AB344" s="34">
        <f t="shared" si="141"/>
        <v>0.17914730309845281</v>
      </c>
      <c r="AC344" s="39">
        <f t="shared" si="142"/>
        <v>0.21611420691241925</v>
      </c>
      <c r="AD344">
        <f t="shared" si="143"/>
        <v>1.500793103558467E-3</v>
      </c>
    </row>
    <row r="345" spans="1:30" x14ac:dyDescent="0.15">
      <c r="A345" s="36"/>
      <c r="B345">
        <f t="shared" si="131"/>
        <v>1900</v>
      </c>
      <c r="C345">
        <f t="shared" si="132"/>
        <v>0</v>
      </c>
      <c r="D345" s="26"/>
      <c r="E345" s="13"/>
      <c r="F345" s="13"/>
      <c r="G345" s="13"/>
      <c r="H345" s="11"/>
      <c r="I345" s="28">
        <f t="shared" si="144"/>
        <v>0</v>
      </c>
      <c r="J345" s="3">
        <f t="shared" si="133"/>
        <v>4.8710000000000004</v>
      </c>
      <c r="K345" s="28">
        <f t="shared" si="145"/>
        <v>-0.4038963498375906</v>
      </c>
      <c r="L345" s="29">
        <f t="shared" si="146"/>
        <v>1.03505</v>
      </c>
      <c r="M345" s="28">
        <f t="shared" si="147"/>
        <v>1.2479695879564598</v>
      </c>
      <c r="N345" s="3">
        <f t="shared" si="134"/>
        <v>9.5337630859928186</v>
      </c>
      <c r="O345" s="30">
        <f t="shared" si="148"/>
        <v>15.870845295094538</v>
      </c>
      <c r="P345" s="30">
        <f t="shared" si="135"/>
        <v>1.3648926953781302</v>
      </c>
      <c r="Q345" s="30">
        <f t="shared" si="149"/>
        <v>6.1078000000000001</v>
      </c>
      <c r="R345" s="30">
        <f t="shared" si="150"/>
        <v>0</v>
      </c>
      <c r="S345" s="5">
        <f t="shared" si="136"/>
        <v>0.44345616943002947</v>
      </c>
      <c r="T345" s="30">
        <f t="shared" si="151"/>
        <v>-0.92743439112479875</v>
      </c>
      <c r="U345" s="30">
        <f t="shared" si="152"/>
        <v>1.2829991336554423</v>
      </c>
      <c r="V345" s="31">
        <f t="shared" si="153"/>
        <v>0.35556474253064352</v>
      </c>
      <c r="W345" s="5">
        <f t="shared" si="137"/>
        <v>2.5008000000000004</v>
      </c>
      <c r="X345" s="3">
        <f t="shared" si="154"/>
        <v>0</v>
      </c>
      <c r="Y345" s="5">
        <f t="shared" si="138"/>
        <v>0.14218039928448636</v>
      </c>
      <c r="Z345" s="5">
        <f t="shared" si="139"/>
        <v>0</v>
      </c>
      <c r="AA345" s="34">
        <f t="shared" si="140"/>
        <v>0.14218039928448636</v>
      </c>
      <c r="AB345" s="34">
        <f t="shared" si="141"/>
        <v>0.17914730309845281</v>
      </c>
      <c r="AC345" s="39">
        <f t="shared" si="142"/>
        <v>0.21611420691241925</v>
      </c>
      <c r="AD345">
        <f t="shared" si="143"/>
        <v>1.500793103558467E-3</v>
      </c>
    </row>
    <row r="346" spans="1:30" x14ac:dyDescent="0.15">
      <c r="A346" s="36"/>
      <c r="B346">
        <f t="shared" si="131"/>
        <v>1900</v>
      </c>
      <c r="C346">
        <f t="shared" si="132"/>
        <v>0</v>
      </c>
      <c r="D346" s="26"/>
      <c r="E346" s="13"/>
      <c r="F346" s="13"/>
      <c r="G346" s="13"/>
      <c r="H346" s="11"/>
      <c r="I346" s="28">
        <f t="shared" si="144"/>
        <v>0</v>
      </c>
      <c r="J346" s="3">
        <f t="shared" si="133"/>
        <v>4.8710000000000004</v>
      </c>
      <c r="K346" s="28">
        <f t="shared" si="145"/>
        <v>-0.4038963498375906</v>
      </c>
      <c r="L346" s="29">
        <f t="shared" si="146"/>
        <v>1.03505</v>
      </c>
      <c r="M346" s="28">
        <f t="shared" si="147"/>
        <v>1.2479695879564598</v>
      </c>
      <c r="N346" s="3">
        <f t="shared" si="134"/>
        <v>9.5337630859928186</v>
      </c>
      <c r="O346" s="30">
        <f t="shared" si="148"/>
        <v>15.870845295094538</v>
      </c>
      <c r="P346" s="30">
        <f t="shared" si="135"/>
        <v>1.3648926953781302</v>
      </c>
      <c r="Q346" s="30">
        <f t="shared" si="149"/>
        <v>6.1078000000000001</v>
      </c>
      <c r="R346" s="30">
        <f t="shared" si="150"/>
        <v>0</v>
      </c>
      <c r="S346" s="5">
        <f t="shared" si="136"/>
        <v>0.44345616943002947</v>
      </c>
      <c r="T346" s="30">
        <f t="shared" si="151"/>
        <v>-0.92743439112479875</v>
      </c>
      <c r="U346" s="30">
        <f t="shared" si="152"/>
        <v>1.2829991336554423</v>
      </c>
      <c r="V346" s="31">
        <f t="shared" si="153"/>
        <v>0.35556474253064352</v>
      </c>
      <c r="W346" s="5">
        <f t="shared" si="137"/>
        <v>2.5008000000000004</v>
      </c>
      <c r="X346" s="3">
        <f t="shared" si="154"/>
        <v>0</v>
      </c>
      <c r="Y346" s="5">
        <f t="shared" si="138"/>
        <v>0.14218039928448636</v>
      </c>
      <c r="Z346" s="5">
        <f t="shared" si="139"/>
        <v>0</v>
      </c>
      <c r="AA346" s="34">
        <f t="shared" si="140"/>
        <v>0.14218039928448636</v>
      </c>
      <c r="AB346" s="34">
        <f t="shared" si="141"/>
        <v>0.17914730309845281</v>
      </c>
      <c r="AC346" s="39">
        <f t="shared" si="142"/>
        <v>0.21611420691241925</v>
      </c>
      <c r="AD346">
        <f t="shared" si="143"/>
        <v>1.500793103558467E-3</v>
      </c>
    </row>
    <row r="347" spans="1:30" x14ac:dyDescent="0.15">
      <c r="A347" s="36"/>
      <c r="B347">
        <f t="shared" si="131"/>
        <v>1900</v>
      </c>
      <c r="C347">
        <f t="shared" si="132"/>
        <v>0</v>
      </c>
      <c r="D347" s="26"/>
      <c r="E347" s="13"/>
      <c r="F347" s="13"/>
      <c r="G347" s="13"/>
      <c r="H347" s="11"/>
      <c r="I347" s="28">
        <f t="shared" si="144"/>
        <v>0</v>
      </c>
      <c r="J347" s="3">
        <f t="shared" si="133"/>
        <v>4.8710000000000004</v>
      </c>
      <c r="K347" s="28">
        <f t="shared" si="145"/>
        <v>-0.4038963498375906</v>
      </c>
      <c r="L347" s="29">
        <f t="shared" si="146"/>
        <v>1.03505</v>
      </c>
      <c r="M347" s="28">
        <f t="shared" si="147"/>
        <v>1.2479695879564598</v>
      </c>
      <c r="N347" s="3">
        <f t="shared" si="134"/>
        <v>9.5337630859928186</v>
      </c>
      <c r="O347" s="30">
        <f t="shared" si="148"/>
        <v>15.870845295094538</v>
      </c>
      <c r="P347" s="30">
        <f t="shared" si="135"/>
        <v>1.3648926953781302</v>
      </c>
      <c r="Q347" s="30">
        <f t="shared" si="149"/>
        <v>6.1078000000000001</v>
      </c>
      <c r="R347" s="30">
        <f t="shared" si="150"/>
        <v>0</v>
      </c>
      <c r="S347" s="5">
        <f t="shared" si="136"/>
        <v>0.44345616943002947</v>
      </c>
      <c r="T347" s="30">
        <f t="shared" si="151"/>
        <v>-0.92743439112479875</v>
      </c>
      <c r="U347" s="30">
        <f t="shared" si="152"/>
        <v>1.2829991336554423</v>
      </c>
      <c r="V347" s="31">
        <f t="shared" si="153"/>
        <v>0.35556474253064352</v>
      </c>
      <c r="W347" s="5">
        <f t="shared" si="137"/>
        <v>2.5008000000000004</v>
      </c>
      <c r="X347" s="3">
        <f t="shared" si="154"/>
        <v>0</v>
      </c>
      <c r="Y347" s="5">
        <f t="shared" si="138"/>
        <v>0.14218039928448636</v>
      </c>
      <c r="Z347" s="5">
        <f t="shared" si="139"/>
        <v>0</v>
      </c>
      <c r="AA347" s="34">
        <f t="shared" si="140"/>
        <v>0.14218039928448636</v>
      </c>
      <c r="AB347" s="34">
        <f t="shared" si="141"/>
        <v>0.17914730309845281</v>
      </c>
      <c r="AC347" s="39">
        <f t="shared" si="142"/>
        <v>0.21611420691241925</v>
      </c>
      <c r="AD347">
        <f t="shared" si="143"/>
        <v>1.500793103558467E-3</v>
      </c>
    </row>
    <row r="348" spans="1:30" x14ac:dyDescent="0.15">
      <c r="A348" s="36"/>
      <c r="B348">
        <f t="shared" si="131"/>
        <v>1900</v>
      </c>
      <c r="C348">
        <f t="shared" si="132"/>
        <v>0</v>
      </c>
      <c r="D348" s="26"/>
      <c r="E348" s="13"/>
      <c r="F348" s="13"/>
      <c r="G348" s="13"/>
      <c r="H348" s="11"/>
      <c r="I348" s="28">
        <f t="shared" si="144"/>
        <v>0</v>
      </c>
      <c r="J348" s="3">
        <f t="shared" si="133"/>
        <v>4.8710000000000004</v>
      </c>
      <c r="K348" s="28">
        <f t="shared" si="145"/>
        <v>-0.4038963498375906</v>
      </c>
      <c r="L348" s="29">
        <f t="shared" si="146"/>
        <v>1.03505</v>
      </c>
      <c r="M348" s="28">
        <f t="shared" si="147"/>
        <v>1.2479695879564598</v>
      </c>
      <c r="N348" s="3">
        <f t="shared" si="134"/>
        <v>9.5337630859928186</v>
      </c>
      <c r="O348" s="30">
        <f t="shared" si="148"/>
        <v>15.870845295094538</v>
      </c>
      <c r="P348" s="30">
        <f t="shared" si="135"/>
        <v>1.3648926953781302</v>
      </c>
      <c r="Q348" s="30">
        <f t="shared" si="149"/>
        <v>6.1078000000000001</v>
      </c>
      <c r="R348" s="30">
        <f t="shared" si="150"/>
        <v>0</v>
      </c>
      <c r="S348" s="5">
        <f t="shared" si="136"/>
        <v>0.44345616943002947</v>
      </c>
      <c r="T348" s="30">
        <f t="shared" si="151"/>
        <v>-0.92743439112479875</v>
      </c>
      <c r="U348" s="30">
        <f t="shared" si="152"/>
        <v>1.2829991336554423</v>
      </c>
      <c r="V348" s="31">
        <f t="shared" si="153"/>
        <v>0.35556474253064352</v>
      </c>
      <c r="W348" s="5">
        <f t="shared" si="137"/>
        <v>2.5008000000000004</v>
      </c>
      <c r="X348" s="3">
        <f t="shared" si="154"/>
        <v>0</v>
      </c>
      <c r="Y348" s="5">
        <f t="shared" si="138"/>
        <v>0.14218039928448636</v>
      </c>
      <c r="Z348" s="5">
        <f t="shared" si="139"/>
        <v>0</v>
      </c>
      <c r="AA348" s="34">
        <f t="shared" si="140"/>
        <v>0.14218039928448636</v>
      </c>
      <c r="AB348" s="34">
        <f t="shared" si="141"/>
        <v>0.17914730309845281</v>
      </c>
      <c r="AC348" s="39">
        <f t="shared" si="142"/>
        <v>0.21611420691241925</v>
      </c>
      <c r="AD348">
        <f t="shared" si="143"/>
        <v>1.500793103558467E-3</v>
      </c>
    </row>
    <row r="349" spans="1:30" x14ac:dyDescent="0.15">
      <c r="A349" s="36"/>
      <c r="B349">
        <f t="shared" si="131"/>
        <v>1900</v>
      </c>
      <c r="C349">
        <f t="shared" si="132"/>
        <v>0</v>
      </c>
      <c r="D349" s="26"/>
      <c r="E349" s="13"/>
      <c r="F349" s="13"/>
      <c r="G349" s="13"/>
      <c r="H349" s="11"/>
      <c r="I349" s="28">
        <f t="shared" si="144"/>
        <v>0</v>
      </c>
      <c r="J349" s="3">
        <f t="shared" si="133"/>
        <v>4.8710000000000004</v>
      </c>
      <c r="K349" s="28">
        <f t="shared" si="145"/>
        <v>-0.4038963498375906</v>
      </c>
      <c r="L349" s="29">
        <f t="shared" si="146"/>
        <v>1.03505</v>
      </c>
      <c r="M349" s="28">
        <f t="shared" si="147"/>
        <v>1.2479695879564598</v>
      </c>
      <c r="N349" s="3">
        <f t="shared" si="134"/>
        <v>9.5337630859928186</v>
      </c>
      <c r="O349" s="30">
        <f t="shared" si="148"/>
        <v>15.870845295094538</v>
      </c>
      <c r="P349" s="30">
        <f t="shared" si="135"/>
        <v>1.3648926953781302</v>
      </c>
      <c r="Q349" s="30">
        <f t="shared" si="149"/>
        <v>6.1078000000000001</v>
      </c>
      <c r="R349" s="30">
        <f t="shared" si="150"/>
        <v>0</v>
      </c>
      <c r="S349" s="5">
        <f t="shared" si="136"/>
        <v>0.44345616943002947</v>
      </c>
      <c r="T349" s="30">
        <f t="shared" si="151"/>
        <v>-0.92743439112479875</v>
      </c>
      <c r="U349" s="30">
        <f t="shared" si="152"/>
        <v>1.2829991336554423</v>
      </c>
      <c r="V349" s="31">
        <f t="shared" si="153"/>
        <v>0.35556474253064352</v>
      </c>
      <c r="W349" s="5">
        <f t="shared" si="137"/>
        <v>2.5008000000000004</v>
      </c>
      <c r="X349" s="3">
        <f t="shared" si="154"/>
        <v>0</v>
      </c>
      <c r="Y349" s="5">
        <f t="shared" si="138"/>
        <v>0.14218039928448636</v>
      </c>
      <c r="Z349" s="5">
        <f t="shared" si="139"/>
        <v>0</v>
      </c>
      <c r="AA349" s="34">
        <f t="shared" si="140"/>
        <v>0.14218039928448636</v>
      </c>
      <c r="AB349" s="34">
        <f t="shared" si="141"/>
        <v>0.17914730309845281</v>
      </c>
      <c r="AC349" s="39">
        <f t="shared" si="142"/>
        <v>0.21611420691241925</v>
      </c>
      <c r="AD349">
        <f t="shared" si="143"/>
        <v>1.500793103558467E-3</v>
      </c>
    </row>
    <row r="350" spans="1:30" x14ac:dyDescent="0.15">
      <c r="A350" s="36"/>
      <c r="B350">
        <f t="shared" si="131"/>
        <v>1900</v>
      </c>
      <c r="C350">
        <f t="shared" si="132"/>
        <v>0</v>
      </c>
      <c r="D350" s="26"/>
      <c r="E350" s="13"/>
      <c r="F350" s="13"/>
      <c r="G350" s="13"/>
      <c r="H350" s="11"/>
      <c r="I350" s="28">
        <f t="shared" si="144"/>
        <v>0</v>
      </c>
      <c r="J350" s="3">
        <f t="shared" si="133"/>
        <v>4.8710000000000004</v>
      </c>
      <c r="K350" s="28">
        <f t="shared" si="145"/>
        <v>-0.4038963498375906</v>
      </c>
      <c r="L350" s="29">
        <f t="shared" si="146"/>
        <v>1.03505</v>
      </c>
      <c r="M350" s="28">
        <f t="shared" si="147"/>
        <v>1.2479695879564598</v>
      </c>
      <c r="N350" s="3">
        <f t="shared" si="134"/>
        <v>9.5337630859928186</v>
      </c>
      <c r="O350" s="30">
        <f t="shared" si="148"/>
        <v>15.870845295094538</v>
      </c>
      <c r="P350" s="30">
        <f t="shared" si="135"/>
        <v>1.3648926953781302</v>
      </c>
      <c r="Q350" s="30">
        <f t="shared" si="149"/>
        <v>6.1078000000000001</v>
      </c>
      <c r="R350" s="30">
        <f t="shared" si="150"/>
        <v>0</v>
      </c>
      <c r="S350" s="5">
        <f t="shared" si="136"/>
        <v>0.44345616943002947</v>
      </c>
      <c r="T350" s="30">
        <f t="shared" si="151"/>
        <v>-0.92743439112479875</v>
      </c>
      <c r="U350" s="30">
        <f t="shared" si="152"/>
        <v>1.2829991336554423</v>
      </c>
      <c r="V350" s="31">
        <f t="shared" si="153"/>
        <v>0.35556474253064352</v>
      </c>
      <c r="W350" s="5">
        <f t="shared" si="137"/>
        <v>2.5008000000000004</v>
      </c>
      <c r="X350" s="3">
        <f t="shared" si="154"/>
        <v>0</v>
      </c>
      <c r="Y350" s="5">
        <f t="shared" si="138"/>
        <v>0.14218039928448636</v>
      </c>
      <c r="Z350" s="5">
        <f t="shared" si="139"/>
        <v>0</v>
      </c>
      <c r="AA350" s="34">
        <f t="shared" si="140"/>
        <v>0.14218039928448636</v>
      </c>
      <c r="AB350" s="34">
        <f t="shared" si="141"/>
        <v>0.17914730309845281</v>
      </c>
      <c r="AC350" s="39">
        <f t="shared" si="142"/>
        <v>0.21611420691241925</v>
      </c>
      <c r="AD350">
        <f t="shared" si="143"/>
        <v>1.500793103558467E-3</v>
      </c>
    </row>
    <row r="351" spans="1:30" x14ac:dyDescent="0.15">
      <c r="A351" s="36"/>
      <c r="B351">
        <f t="shared" si="131"/>
        <v>1900</v>
      </c>
      <c r="C351">
        <f t="shared" si="132"/>
        <v>0</v>
      </c>
      <c r="D351" s="26"/>
      <c r="E351" s="13"/>
      <c r="F351" s="13"/>
      <c r="G351" s="13"/>
      <c r="H351" s="11"/>
      <c r="I351" s="28">
        <f t="shared" si="144"/>
        <v>0</v>
      </c>
      <c r="J351" s="3">
        <f t="shared" si="133"/>
        <v>4.8710000000000004</v>
      </c>
      <c r="K351" s="28">
        <f t="shared" si="145"/>
        <v>-0.4038963498375906</v>
      </c>
      <c r="L351" s="29">
        <f t="shared" si="146"/>
        <v>1.03505</v>
      </c>
      <c r="M351" s="28">
        <f t="shared" si="147"/>
        <v>1.2479695879564598</v>
      </c>
      <c r="N351" s="3">
        <f t="shared" si="134"/>
        <v>9.5337630859928186</v>
      </c>
      <c r="O351" s="30">
        <f t="shared" si="148"/>
        <v>15.870845295094538</v>
      </c>
      <c r="P351" s="30">
        <f t="shared" si="135"/>
        <v>1.3648926953781302</v>
      </c>
      <c r="Q351" s="30">
        <f t="shared" si="149"/>
        <v>6.1078000000000001</v>
      </c>
      <c r="R351" s="30">
        <f t="shared" si="150"/>
        <v>0</v>
      </c>
      <c r="S351" s="5">
        <f t="shared" si="136"/>
        <v>0.44345616943002947</v>
      </c>
      <c r="T351" s="30">
        <f t="shared" si="151"/>
        <v>-0.92743439112479875</v>
      </c>
      <c r="U351" s="30">
        <f t="shared" si="152"/>
        <v>1.2829991336554423</v>
      </c>
      <c r="V351" s="31">
        <f t="shared" si="153"/>
        <v>0.35556474253064352</v>
      </c>
      <c r="W351" s="5">
        <f t="shared" si="137"/>
        <v>2.5008000000000004</v>
      </c>
      <c r="X351" s="3">
        <f t="shared" si="154"/>
        <v>0</v>
      </c>
      <c r="Y351" s="5">
        <f t="shared" si="138"/>
        <v>0.14218039928448636</v>
      </c>
      <c r="Z351" s="5">
        <f t="shared" si="139"/>
        <v>0</v>
      </c>
      <c r="AA351" s="34">
        <f t="shared" si="140"/>
        <v>0.14218039928448636</v>
      </c>
      <c r="AB351" s="34">
        <f t="shared" si="141"/>
        <v>0.17914730309845281</v>
      </c>
      <c r="AC351" s="39">
        <f t="shared" si="142"/>
        <v>0.21611420691241925</v>
      </c>
      <c r="AD351">
        <f t="shared" si="143"/>
        <v>1.500793103558467E-3</v>
      </c>
    </row>
    <row r="352" spans="1:30" x14ac:dyDescent="0.15">
      <c r="A352" s="36"/>
      <c r="B352">
        <f t="shared" si="131"/>
        <v>1900</v>
      </c>
      <c r="C352">
        <f t="shared" si="132"/>
        <v>0</v>
      </c>
      <c r="D352" s="26"/>
      <c r="E352" s="13"/>
      <c r="F352" s="13"/>
      <c r="G352" s="13"/>
      <c r="H352" s="11"/>
      <c r="I352" s="28">
        <f t="shared" si="144"/>
        <v>0</v>
      </c>
      <c r="J352" s="3">
        <f t="shared" si="133"/>
        <v>4.8710000000000004</v>
      </c>
      <c r="K352" s="28">
        <f t="shared" si="145"/>
        <v>-0.4038963498375906</v>
      </c>
      <c r="L352" s="29">
        <f t="shared" si="146"/>
        <v>1.03505</v>
      </c>
      <c r="M352" s="28">
        <f t="shared" si="147"/>
        <v>1.2479695879564598</v>
      </c>
      <c r="N352" s="3">
        <f t="shared" si="134"/>
        <v>9.5337630859928186</v>
      </c>
      <c r="O352" s="30">
        <f t="shared" si="148"/>
        <v>15.870845295094538</v>
      </c>
      <c r="P352" s="30">
        <f t="shared" si="135"/>
        <v>1.3648926953781302</v>
      </c>
      <c r="Q352" s="30">
        <f t="shared" si="149"/>
        <v>6.1078000000000001</v>
      </c>
      <c r="R352" s="30">
        <f t="shared" si="150"/>
        <v>0</v>
      </c>
      <c r="S352" s="5">
        <f t="shared" si="136"/>
        <v>0.44345616943002947</v>
      </c>
      <c r="T352" s="30">
        <f t="shared" si="151"/>
        <v>-0.92743439112479875</v>
      </c>
      <c r="U352" s="30">
        <f t="shared" si="152"/>
        <v>1.2829991336554423</v>
      </c>
      <c r="V352" s="31">
        <f t="shared" si="153"/>
        <v>0.35556474253064352</v>
      </c>
      <c r="W352" s="5">
        <f t="shared" si="137"/>
        <v>2.5008000000000004</v>
      </c>
      <c r="X352" s="3">
        <f t="shared" si="154"/>
        <v>0</v>
      </c>
      <c r="Y352" s="5">
        <f t="shared" si="138"/>
        <v>0.14218039928448636</v>
      </c>
      <c r="Z352" s="5">
        <f t="shared" si="139"/>
        <v>0</v>
      </c>
      <c r="AA352" s="34">
        <f t="shared" si="140"/>
        <v>0.14218039928448636</v>
      </c>
      <c r="AB352" s="34">
        <f t="shared" si="141"/>
        <v>0.17914730309845281</v>
      </c>
      <c r="AC352" s="39">
        <f t="shared" si="142"/>
        <v>0.21611420691241925</v>
      </c>
      <c r="AD352">
        <f t="shared" si="143"/>
        <v>1.500793103558467E-3</v>
      </c>
    </row>
    <row r="353" spans="1:30" x14ac:dyDescent="0.15">
      <c r="A353" s="36"/>
      <c r="B353">
        <f t="shared" si="131"/>
        <v>1900</v>
      </c>
      <c r="C353">
        <f t="shared" si="132"/>
        <v>0</v>
      </c>
      <c r="D353" s="26"/>
      <c r="E353" s="13"/>
      <c r="F353" s="13"/>
      <c r="G353" s="13"/>
      <c r="H353" s="11"/>
      <c r="I353" s="28">
        <f t="shared" si="144"/>
        <v>0</v>
      </c>
      <c r="J353" s="3">
        <f t="shared" si="133"/>
        <v>4.8710000000000004</v>
      </c>
      <c r="K353" s="28">
        <f t="shared" si="145"/>
        <v>-0.4038963498375906</v>
      </c>
      <c r="L353" s="29">
        <f t="shared" si="146"/>
        <v>1.03505</v>
      </c>
      <c r="M353" s="28">
        <f t="shared" si="147"/>
        <v>1.2479695879564598</v>
      </c>
      <c r="N353" s="3">
        <f t="shared" si="134"/>
        <v>9.5337630859928186</v>
      </c>
      <c r="O353" s="30">
        <f t="shared" si="148"/>
        <v>15.870845295094538</v>
      </c>
      <c r="P353" s="30">
        <f t="shared" si="135"/>
        <v>1.3648926953781302</v>
      </c>
      <c r="Q353" s="30">
        <f t="shared" si="149"/>
        <v>6.1078000000000001</v>
      </c>
      <c r="R353" s="30">
        <f t="shared" si="150"/>
        <v>0</v>
      </c>
      <c r="S353" s="5">
        <f t="shared" si="136"/>
        <v>0.44345616943002947</v>
      </c>
      <c r="T353" s="30">
        <f t="shared" si="151"/>
        <v>-0.92743439112479875</v>
      </c>
      <c r="U353" s="30">
        <f t="shared" si="152"/>
        <v>1.2829991336554423</v>
      </c>
      <c r="V353" s="31">
        <f t="shared" si="153"/>
        <v>0.35556474253064352</v>
      </c>
      <c r="W353" s="5">
        <f t="shared" si="137"/>
        <v>2.5008000000000004</v>
      </c>
      <c r="X353" s="3">
        <f t="shared" si="154"/>
        <v>0</v>
      </c>
      <c r="Y353" s="5">
        <f t="shared" si="138"/>
        <v>0.14218039928448636</v>
      </c>
      <c r="Z353" s="5">
        <f t="shared" si="139"/>
        <v>0</v>
      </c>
      <c r="AA353" s="34">
        <f t="shared" si="140"/>
        <v>0.14218039928448636</v>
      </c>
      <c r="AB353" s="34">
        <f t="shared" si="141"/>
        <v>0.17914730309845281</v>
      </c>
      <c r="AC353" s="39">
        <f t="shared" si="142"/>
        <v>0.21611420691241925</v>
      </c>
      <c r="AD353">
        <f t="shared" si="143"/>
        <v>1.500793103558467E-3</v>
      </c>
    </row>
    <row r="354" spans="1:30" x14ac:dyDescent="0.15">
      <c r="A354" s="36"/>
      <c r="B354">
        <f t="shared" si="131"/>
        <v>1900</v>
      </c>
      <c r="C354">
        <f t="shared" si="132"/>
        <v>0</v>
      </c>
      <c r="D354" s="26"/>
      <c r="E354" s="13"/>
      <c r="F354" s="13"/>
      <c r="G354" s="13"/>
      <c r="H354" s="11"/>
      <c r="I354" s="28">
        <f t="shared" si="144"/>
        <v>0</v>
      </c>
      <c r="J354" s="3">
        <f t="shared" si="133"/>
        <v>4.8710000000000004</v>
      </c>
      <c r="K354" s="28">
        <f t="shared" si="145"/>
        <v>-0.4038963498375906</v>
      </c>
      <c r="L354" s="29">
        <f t="shared" si="146"/>
        <v>1.03505</v>
      </c>
      <c r="M354" s="28">
        <f t="shared" si="147"/>
        <v>1.2479695879564598</v>
      </c>
      <c r="N354" s="3">
        <f t="shared" si="134"/>
        <v>9.5337630859928186</v>
      </c>
      <c r="O354" s="30">
        <f t="shared" si="148"/>
        <v>15.870845295094538</v>
      </c>
      <c r="P354" s="30">
        <f t="shared" si="135"/>
        <v>1.3648926953781302</v>
      </c>
      <c r="Q354" s="30">
        <f t="shared" si="149"/>
        <v>6.1078000000000001</v>
      </c>
      <c r="R354" s="30">
        <f t="shared" si="150"/>
        <v>0</v>
      </c>
      <c r="S354" s="5">
        <f t="shared" si="136"/>
        <v>0.44345616943002947</v>
      </c>
      <c r="T354" s="30">
        <f t="shared" si="151"/>
        <v>-0.92743439112479875</v>
      </c>
      <c r="U354" s="30">
        <f t="shared" si="152"/>
        <v>1.2829991336554423</v>
      </c>
      <c r="V354" s="31">
        <f t="shared" si="153"/>
        <v>0.35556474253064352</v>
      </c>
      <c r="W354" s="5">
        <f t="shared" si="137"/>
        <v>2.5008000000000004</v>
      </c>
      <c r="X354" s="3">
        <f t="shared" si="154"/>
        <v>0</v>
      </c>
      <c r="Y354" s="5">
        <f t="shared" si="138"/>
        <v>0.14218039928448636</v>
      </c>
      <c r="Z354" s="5">
        <f t="shared" si="139"/>
        <v>0</v>
      </c>
      <c r="AA354" s="34">
        <f t="shared" si="140"/>
        <v>0.14218039928448636</v>
      </c>
      <c r="AB354" s="34">
        <f t="shared" si="141"/>
        <v>0.17914730309845281</v>
      </c>
      <c r="AC354" s="39">
        <f t="shared" si="142"/>
        <v>0.21611420691241925</v>
      </c>
      <c r="AD354">
        <f t="shared" si="143"/>
        <v>1.500793103558467E-3</v>
      </c>
    </row>
    <row r="355" spans="1:30" x14ac:dyDescent="0.15">
      <c r="A355" s="36"/>
      <c r="B355">
        <f t="shared" si="131"/>
        <v>1900</v>
      </c>
      <c r="C355">
        <f t="shared" si="132"/>
        <v>0</v>
      </c>
      <c r="D355" s="26"/>
      <c r="E355" s="13"/>
      <c r="F355" s="13"/>
      <c r="G355" s="13"/>
      <c r="H355" s="11"/>
      <c r="I355" s="28">
        <f t="shared" si="144"/>
        <v>0</v>
      </c>
      <c r="J355" s="3">
        <f t="shared" si="133"/>
        <v>4.8710000000000004</v>
      </c>
      <c r="K355" s="28">
        <f t="shared" si="145"/>
        <v>-0.4038963498375906</v>
      </c>
      <c r="L355" s="29">
        <f t="shared" si="146"/>
        <v>1.03505</v>
      </c>
      <c r="M355" s="28">
        <f t="shared" si="147"/>
        <v>1.2479695879564598</v>
      </c>
      <c r="N355" s="3">
        <f t="shared" si="134"/>
        <v>9.5337630859928186</v>
      </c>
      <c r="O355" s="30">
        <f t="shared" si="148"/>
        <v>15.870845295094538</v>
      </c>
      <c r="P355" s="30">
        <f t="shared" si="135"/>
        <v>1.3648926953781302</v>
      </c>
      <c r="Q355" s="30">
        <f t="shared" si="149"/>
        <v>6.1078000000000001</v>
      </c>
      <c r="R355" s="30">
        <f t="shared" si="150"/>
        <v>0</v>
      </c>
      <c r="S355" s="5">
        <f t="shared" si="136"/>
        <v>0.44345616943002947</v>
      </c>
      <c r="T355" s="30">
        <f t="shared" si="151"/>
        <v>-0.92743439112479875</v>
      </c>
      <c r="U355" s="30">
        <f t="shared" si="152"/>
        <v>1.2829991336554423</v>
      </c>
      <c r="V355" s="31">
        <f t="shared" si="153"/>
        <v>0.35556474253064352</v>
      </c>
      <c r="W355" s="5">
        <f t="shared" si="137"/>
        <v>2.5008000000000004</v>
      </c>
      <c r="X355" s="3">
        <f t="shared" si="154"/>
        <v>0</v>
      </c>
      <c r="Y355" s="5">
        <f t="shared" si="138"/>
        <v>0.14218039928448636</v>
      </c>
      <c r="Z355" s="5">
        <f t="shared" si="139"/>
        <v>0</v>
      </c>
      <c r="AA355" s="34">
        <f t="shared" si="140"/>
        <v>0.14218039928448636</v>
      </c>
      <c r="AB355" s="34">
        <f t="shared" si="141"/>
        <v>0.17914730309845281</v>
      </c>
      <c r="AC355" s="39">
        <f t="shared" si="142"/>
        <v>0.21611420691241925</v>
      </c>
      <c r="AD355">
        <f t="shared" si="143"/>
        <v>1.500793103558467E-3</v>
      </c>
    </row>
    <row r="356" spans="1:30" x14ac:dyDescent="0.15">
      <c r="A356" s="36"/>
      <c r="B356">
        <f t="shared" si="131"/>
        <v>1900</v>
      </c>
      <c r="C356">
        <f t="shared" si="132"/>
        <v>0</v>
      </c>
      <c r="D356" s="26"/>
      <c r="E356" s="13"/>
      <c r="F356" s="13"/>
      <c r="G356" s="13"/>
      <c r="H356" s="11"/>
      <c r="I356" s="28">
        <f t="shared" si="144"/>
        <v>0</v>
      </c>
      <c r="J356" s="3">
        <f t="shared" si="133"/>
        <v>4.8710000000000004</v>
      </c>
      <c r="K356" s="28">
        <f t="shared" si="145"/>
        <v>-0.4038963498375906</v>
      </c>
      <c r="L356" s="29">
        <f t="shared" si="146"/>
        <v>1.03505</v>
      </c>
      <c r="M356" s="28">
        <f t="shared" si="147"/>
        <v>1.2479695879564598</v>
      </c>
      <c r="N356" s="3">
        <f t="shared" si="134"/>
        <v>9.5337630859928186</v>
      </c>
      <c r="O356" s="30">
        <f t="shared" si="148"/>
        <v>15.870845295094538</v>
      </c>
      <c r="P356" s="30">
        <f t="shared" si="135"/>
        <v>1.3648926953781302</v>
      </c>
      <c r="Q356" s="30">
        <f t="shared" si="149"/>
        <v>6.1078000000000001</v>
      </c>
      <c r="R356" s="30">
        <f t="shared" si="150"/>
        <v>0</v>
      </c>
      <c r="S356" s="5">
        <f t="shared" si="136"/>
        <v>0.44345616943002947</v>
      </c>
      <c r="T356" s="30">
        <f t="shared" si="151"/>
        <v>-0.92743439112479875</v>
      </c>
      <c r="U356" s="30">
        <f t="shared" si="152"/>
        <v>1.2829991336554423</v>
      </c>
      <c r="V356" s="31">
        <f t="shared" si="153"/>
        <v>0.35556474253064352</v>
      </c>
      <c r="W356" s="5">
        <f t="shared" si="137"/>
        <v>2.5008000000000004</v>
      </c>
      <c r="X356" s="3">
        <f t="shared" si="154"/>
        <v>0</v>
      </c>
      <c r="Y356" s="5">
        <f t="shared" si="138"/>
        <v>0.14218039928448636</v>
      </c>
      <c r="Z356" s="5">
        <f t="shared" si="139"/>
        <v>0</v>
      </c>
      <c r="AA356" s="34">
        <f t="shared" si="140"/>
        <v>0.14218039928448636</v>
      </c>
      <c r="AB356" s="34">
        <f t="shared" si="141"/>
        <v>0.17914730309845281</v>
      </c>
      <c r="AC356" s="39">
        <f t="shared" si="142"/>
        <v>0.21611420691241925</v>
      </c>
      <c r="AD356">
        <f t="shared" si="143"/>
        <v>1.500793103558467E-3</v>
      </c>
    </row>
    <row r="357" spans="1:30" x14ac:dyDescent="0.15">
      <c r="A357" s="36"/>
      <c r="B357">
        <f t="shared" si="131"/>
        <v>1900</v>
      </c>
      <c r="C357">
        <f t="shared" si="132"/>
        <v>0</v>
      </c>
      <c r="D357" s="26"/>
      <c r="E357" s="13"/>
      <c r="F357" s="13"/>
      <c r="G357" s="13"/>
      <c r="H357" s="11"/>
      <c r="I357" s="28">
        <f t="shared" si="144"/>
        <v>0</v>
      </c>
      <c r="J357" s="3">
        <f t="shared" si="133"/>
        <v>4.8710000000000004</v>
      </c>
      <c r="K357" s="28">
        <f t="shared" si="145"/>
        <v>-0.4038963498375906</v>
      </c>
      <c r="L357" s="29">
        <f t="shared" si="146"/>
        <v>1.03505</v>
      </c>
      <c r="M357" s="28">
        <f t="shared" si="147"/>
        <v>1.2479695879564598</v>
      </c>
      <c r="N357" s="3">
        <f t="shared" si="134"/>
        <v>9.5337630859928186</v>
      </c>
      <c r="O357" s="30">
        <f t="shared" si="148"/>
        <v>15.870845295094538</v>
      </c>
      <c r="P357" s="30">
        <f t="shared" si="135"/>
        <v>1.3648926953781302</v>
      </c>
      <c r="Q357" s="30">
        <f t="shared" si="149"/>
        <v>6.1078000000000001</v>
      </c>
      <c r="R357" s="30">
        <f t="shared" si="150"/>
        <v>0</v>
      </c>
      <c r="S357" s="5">
        <f t="shared" si="136"/>
        <v>0.44345616943002947</v>
      </c>
      <c r="T357" s="30">
        <f t="shared" si="151"/>
        <v>-0.92743439112479875</v>
      </c>
      <c r="U357" s="30">
        <f t="shared" si="152"/>
        <v>1.2829991336554423</v>
      </c>
      <c r="V357" s="31">
        <f t="shared" si="153"/>
        <v>0.35556474253064352</v>
      </c>
      <c r="W357" s="5">
        <f t="shared" si="137"/>
        <v>2.5008000000000004</v>
      </c>
      <c r="X357" s="3">
        <f t="shared" si="154"/>
        <v>0</v>
      </c>
      <c r="Y357" s="5">
        <f t="shared" si="138"/>
        <v>0.14218039928448636</v>
      </c>
      <c r="Z357" s="5">
        <f t="shared" si="139"/>
        <v>0</v>
      </c>
      <c r="AA357" s="34">
        <f t="shared" si="140"/>
        <v>0.14218039928448636</v>
      </c>
      <c r="AB357" s="34">
        <f t="shared" si="141"/>
        <v>0.17914730309845281</v>
      </c>
      <c r="AC357" s="39">
        <f t="shared" si="142"/>
        <v>0.21611420691241925</v>
      </c>
      <c r="AD357">
        <f t="shared" si="143"/>
        <v>1.500793103558467E-3</v>
      </c>
    </row>
    <row r="358" spans="1:30" x14ac:dyDescent="0.15">
      <c r="A358" s="36"/>
      <c r="B358">
        <f t="shared" si="131"/>
        <v>1900</v>
      </c>
      <c r="C358">
        <f t="shared" si="132"/>
        <v>0</v>
      </c>
      <c r="D358" s="26"/>
      <c r="E358" s="13"/>
      <c r="F358" s="13"/>
      <c r="G358" s="13"/>
      <c r="H358" s="11"/>
      <c r="I358" s="28">
        <f t="shared" si="144"/>
        <v>0</v>
      </c>
      <c r="J358" s="3">
        <f t="shared" si="133"/>
        <v>4.8710000000000004</v>
      </c>
      <c r="K358" s="28">
        <f t="shared" si="145"/>
        <v>-0.4038963498375906</v>
      </c>
      <c r="L358" s="29">
        <f t="shared" si="146"/>
        <v>1.03505</v>
      </c>
      <c r="M358" s="28">
        <f t="shared" si="147"/>
        <v>1.2479695879564598</v>
      </c>
      <c r="N358" s="3">
        <f t="shared" si="134"/>
        <v>9.5337630859928186</v>
      </c>
      <c r="O358" s="30">
        <f t="shared" si="148"/>
        <v>15.870845295094538</v>
      </c>
      <c r="P358" s="30">
        <f t="shared" si="135"/>
        <v>1.3648926953781302</v>
      </c>
      <c r="Q358" s="30">
        <f t="shared" si="149"/>
        <v>6.1078000000000001</v>
      </c>
      <c r="R358" s="30">
        <f t="shared" si="150"/>
        <v>0</v>
      </c>
      <c r="S358" s="5">
        <f t="shared" si="136"/>
        <v>0.44345616943002947</v>
      </c>
      <c r="T358" s="30">
        <f t="shared" si="151"/>
        <v>-0.92743439112479875</v>
      </c>
      <c r="U358" s="30">
        <f t="shared" si="152"/>
        <v>1.2829991336554423</v>
      </c>
      <c r="V358" s="31">
        <f t="shared" si="153"/>
        <v>0.35556474253064352</v>
      </c>
      <c r="W358" s="5">
        <f t="shared" si="137"/>
        <v>2.5008000000000004</v>
      </c>
      <c r="X358" s="3">
        <f t="shared" si="154"/>
        <v>0</v>
      </c>
      <c r="Y358" s="5">
        <f t="shared" si="138"/>
        <v>0.14218039928448636</v>
      </c>
      <c r="Z358" s="5">
        <f t="shared" si="139"/>
        <v>0</v>
      </c>
      <c r="AA358" s="34">
        <f t="shared" si="140"/>
        <v>0.14218039928448636</v>
      </c>
      <c r="AB358" s="34">
        <f t="shared" si="141"/>
        <v>0.17914730309845281</v>
      </c>
      <c r="AC358" s="39">
        <f t="shared" si="142"/>
        <v>0.21611420691241925</v>
      </c>
      <c r="AD358">
        <f t="shared" si="143"/>
        <v>1.500793103558467E-3</v>
      </c>
    </row>
    <row r="359" spans="1:30" x14ac:dyDescent="0.15">
      <c r="A359" s="36"/>
      <c r="B359">
        <f t="shared" si="131"/>
        <v>1900</v>
      </c>
      <c r="C359">
        <f t="shared" si="132"/>
        <v>0</v>
      </c>
      <c r="D359" s="26"/>
      <c r="E359" s="13"/>
      <c r="F359" s="13"/>
      <c r="G359" s="13"/>
      <c r="H359" s="11"/>
      <c r="I359" s="28">
        <f t="shared" si="144"/>
        <v>0</v>
      </c>
      <c r="J359" s="3">
        <f t="shared" si="133"/>
        <v>4.8710000000000004</v>
      </c>
      <c r="K359" s="28">
        <f t="shared" si="145"/>
        <v>-0.4038963498375906</v>
      </c>
      <c r="L359" s="29">
        <f t="shared" si="146"/>
        <v>1.03505</v>
      </c>
      <c r="M359" s="28">
        <f t="shared" si="147"/>
        <v>1.2479695879564598</v>
      </c>
      <c r="N359" s="3">
        <f t="shared" si="134"/>
        <v>9.5337630859928186</v>
      </c>
      <c r="O359" s="30">
        <f t="shared" si="148"/>
        <v>15.870845295094538</v>
      </c>
      <c r="P359" s="30">
        <f t="shared" si="135"/>
        <v>1.3648926953781302</v>
      </c>
      <c r="Q359" s="30">
        <f t="shared" si="149"/>
        <v>6.1078000000000001</v>
      </c>
      <c r="R359" s="30">
        <f t="shared" si="150"/>
        <v>0</v>
      </c>
      <c r="S359" s="5">
        <f t="shared" si="136"/>
        <v>0.44345616943002947</v>
      </c>
      <c r="T359" s="30">
        <f t="shared" si="151"/>
        <v>-0.92743439112479875</v>
      </c>
      <c r="U359" s="30">
        <f t="shared" si="152"/>
        <v>1.2829991336554423</v>
      </c>
      <c r="V359" s="31">
        <f t="shared" si="153"/>
        <v>0.35556474253064352</v>
      </c>
      <c r="W359" s="5">
        <f t="shared" si="137"/>
        <v>2.5008000000000004</v>
      </c>
      <c r="X359" s="3">
        <f t="shared" si="154"/>
        <v>0</v>
      </c>
      <c r="Y359" s="5">
        <f t="shared" si="138"/>
        <v>0.14218039928448636</v>
      </c>
      <c r="Z359" s="5">
        <f t="shared" si="139"/>
        <v>0</v>
      </c>
      <c r="AA359" s="34">
        <f t="shared" si="140"/>
        <v>0.14218039928448636</v>
      </c>
      <c r="AB359" s="34">
        <f t="shared" si="141"/>
        <v>0.17914730309845281</v>
      </c>
      <c r="AC359" s="39">
        <f t="shared" si="142"/>
        <v>0.21611420691241925</v>
      </c>
      <c r="AD359">
        <f t="shared" si="143"/>
        <v>1.500793103558467E-3</v>
      </c>
    </row>
    <row r="360" spans="1:30" x14ac:dyDescent="0.15">
      <c r="A360" s="36"/>
      <c r="B360">
        <f t="shared" si="131"/>
        <v>1900</v>
      </c>
      <c r="C360">
        <f t="shared" si="132"/>
        <v>0</v>
      </c>
      <c r="D360" s="26"/>
      <c r="E360" s="13"/>
      <c r="F360" s="13"/>
      <c r="G360" s="13"/>
      <c r="H360" s="11"/>
      <c r="I360" s="28">
        <f t="shared" si="144"/>
        <v>0</v>
      </c>
      <c r="J360" s="3">
        <f t="shared" si="133"/>
        <v>4.8710000000000004</v>
      </c>
      <c r="K360" s="28">
        <f t="shared" si="145"/>
        <v>-0.4038963498375906</v>
      </c>
      <c r="L360" s="29">
        <f t="shared" si="146"/>
        <v>1.03505</v>
      </c>
      <c r="M360" s="28">
        <f t="shared" si="147"/>
        <v>1.2479695879564598</v>
      </c>
      <c r="N360" s="3">
        <f t="shared" si="134"/>
        <v>9.5337630859928186</v>
      </c>
      <c r="O360" s="30">
        <f t="shared" si="148"/>
        <v>15.870845295094538</v>
      </c>
      <c r="P360" s="30">
        <f t="shared" si="135"/>
        <v>1.3648926953781302</v>
      </c>
      <c r="Q360" s="30">
        <f t="shared" si="149"/>
        <v>6.1078000000000001</v>
      </c>
      <c r="R360" s="30">
        <f t="shared" si="150"/>
        <v>0</v>
      </c>
      <c r="S360" s="5">
        <f t="shared" si="136"/>
        <v>0.44345616943002947</v>
      </c>
      <c r="T360" s="30">
        <f t="shared" si="151"/>
        <v>-0.92743439112479875</v>
      </c>
      <c r="U360" s="30">
        <f t="shared" si="152"/>
        <v>1.2829991336554423</v>
      </c>
      <c r="V360" s="31">
        <f t="shared" si="153"/>
        <v>0.35556474253064352</v>
      </c>
      <c r="W360" s="5">
        <f t="shared" si="137"/>
        <v>2.5008000000000004</v>
      </c>
      <c r="X360" s="3">
        <f t="shared" si="154"/>
        <v>0</v>
      </c>
      <c r="Y360" s="5">
        <f t="shared" si="138"/>
        <v>0.14218039928448636</v>
      </c>
      <c r="Z360" s="5">
        <f t="shared" si="139"/>
        <v>0</v>
      </c>
      <c r="AA360" s="34">
        <f t="shared" si="140"/>
        <v>0.14218039928448636</v>
      </c>
      <c r="AB360" s="34">
        <f t="shared" si="141"/>
        <v>0.17914730309845281</v>
      </c>
      <c r="AC360" s="39">
        <f t="shared" si="142"/>
        <v>0.21611420691241925</v>
      </c>
      <c r="AD360">
        <f t="shared" si="143"/>
        <v>1.500793103558467E-3</v>
      </c>
    </row>
    <row r="361" spans="1:30" x14ac:dyDescent="0.15">
      <c r="A361" s="36"/>
      <c r="B361">
        <f t="shared" si="131"/>
        <v>1900</v>
      </c>
      <c r="C361">
        <f t="shared" si="132"/>
        <v>0</v>
      </c>
      <c r="D361" s="26"/>
      <c r="E361" s="13"/>
      <c r="F361" s="13"/>
      <c r="G361" s="13"/>
      <c r="H361" s="11"/>
      <c r="I361" s="28">
        <f t="shared" si="144"/>
        <v>0</v>
      </c>
      <c r="J361" s="3">
        <f t="shared" si="133"/>
        <v>4.8710000000000004</v>
      </c>
      <c r="K361" s="28">
        <f t="shared" si="145"/>
        <v>-0.4038963498375906</v>
      </c>
      <c r="L361" s="29">
        <f t="shared" si="146"/>
        <v>1.03505</v>
      </c>
      <c r="M361" s="28">
        <f t="shared" si="147"/>
        <v>1.2479695879564598</v>
      </c>
      <c r="N361" s="3">
        <f t="shared" si="134"/>
        <v>9.5337630859928186</v>
      </c>
      <c r="O361" s="30">
        <f t="shared" si="148"/>
        <v>15.870845295094538</v>
      </c>
      <c r="P361" s="30">
        <f t="shared" si="135"/>
        <v>1.3648926953781302</v>
      </c>
      <c r="Q361" s="30">
        <f t="shared" si="149"/>
        <v>6.1078000000000001</v>
      </c>
      <c r="R361" s="30">
        <f t="shared" si="150"/>
        <v>0</v>
      </c>
      <c r="S361" s="5">
        <f t="shared" si="136"/>
        <v>0.44345616943002947</v>
      </c>
      <c r="T361" s="30">
        <f t="shared" si="151"/>
        <v>-0.92743439112479875</v>
      </c>
      <c r="U361" s="30">
        <f t="shared" si="152"/>
        <v>1.2829991336554423</v>
      </c>
      <c r="V361" s="31">
        <f t="shared" si="153"/>
        <v>0.35556474253064352</v>
      </c>
      <c r="W361" s="5">
        <f t="shared" si="137"/>
        <v>2.5008000000000004</v>
      </c>
      <c r="X361" s="3">
        <f t="shared" si="154"/>
        <v>0</v>
      </c>
      <c r="Y361" s="5">
        <f t="shared" si="138"/>
        <v>0.14218039928448636</v>
      </c>
      <c r="Z361" s="5">
        <f t="shared" si="139"/>
        <v>0</v>
      </c>
      <c r="AA361" s="34">
        <f t="shared" si="140"/>
        <v>0.14218039928448636</v>
      </c>
      <c r="AB361" s="34">
        <f t="shared" si="141"/>
        <v>0.17914730309845281</v>
      </c>
      <c r="AC361" s="39">
        <f t="shared" si="142"/>
        <v>0.21611420691241925</v>
      </c>
      <c r="AD361">
        <f t="shared" si="143"/>
        <v>1.500793103558467E-3</v>
      </c>
    </row>
    <row r="362" spans="1:30" x14ac:dyDescent="0.15">
      <c r="A362" s="36"/>
      <c r="B362">
        <f t="shared" si="131"/>
        <v>1900</v>
      </c>
      <c r="C362">
        <f t="shared" si="132"/>
        <v>0</v>
      </c>
      <c r="D362" s="26"/>
      <c r="E362" s="13"/>
      <c r="F362" s="13"/>
      <c r="G362" s="13"/>
      <c r="H362" s="11"/>
      <c r="I362" s="28">
        <f t="shared" si="144"/>
        <v>0</v>
      </c>
      <c r="J362" s="3">
        <f t="shared" si="133"/>
        <v>4.8710000000000004</v>
      </c>
      <c r="K362" s="28">
        <f t="shared" si="145"/>
        <v>-0.4038963498375906</v>
      </c>
      <c r="L362" s="29">
        <f t="shared" si="146"/>
        <v>1.03505</v>
      </c>
      <c r="M362" s="28">
        <f>ACOS(-TAN($E$3)*TAN(K362))</f>
        <v>1.2479695879564598</v>
      </c>
      <c r="N362" s="3">
        <f>M362*2/0.2618</f>
        <v>9.5337630859928186</v>
      </c>
      <c r="O362" s="30">
        <f>118.1/PI()*L362*(M362*SIN($E$3)*SIN(K362)+COS($E$3)*COS(K362)*SIN(M362))</f>
        <v>15.870845295094538</v>
      </c>
      <c r="P362" s="30">
        <f>IF(H362=0,0.086*O362,(0.113+0.607*(H362/N362))*O362)</f>
        <v>1.3648926953781302</v>
      </c>
      <c r="Q362" s="30">
        <f>6.1078*10^(7.5*D362/(237.3+D362))</f>
        <v>6.1078000000000001</v>
      </c>
      <c r="R362" s="30">
        <f t="shared" si="150"/>
        <v>0</v>
      </c>
      <c r="S362" s="5">
        <f t="shared" si="136"/>
        <v>0.44345616943002947</v>
      </c>
      <c r="T362" s="30">
        <f>-1*$I$4*(D362+273.16)^4*(0.34-0.14*SQRT(R362/10))*(0.1+0.9*H362/N362)</f>
        <v>-0.92743439112479875</v>
      </c>
      <c r="U362" s="30">
        <f>(1-$I$5)*P362</f>
        <v>1.2829991336554423</v>
      </c>
      <c r="V362" s="31">
        <f>U362+T362</f>
        <v>0.35556474253064352</v>
      </c>
      <c r="W362" s="5">
        <f t="shared" si="137"/>
        <v>2.5008000000000004</v>
      </c>
      <c r="X362" s="3">
        <f t="shared" si="154"/>
        <v>0</v>
      </c>
      <c r="Y362" s="5">
        <f t="shared" si="138"/>
        <v>0.14218039928448636</v>
      </c>
      <c r="Z362" s="5">
        <f t="shared" si="139"/>
        <v>0</v>
      </c>
      <c r="AA362" s="34">
        <f t="shared" si="140"/>
        <v>0.14218039928448636</v>
      </c>
      <c r="AB362" s="34">
        <f t="shared" si="141"/>
        <v>0.17914730309845281</v>
      </c>
      <c r="AC362" s="39">
        <f t="shared" si="142"/>
        <v>0.21611420691241925</v>
      </c>
      <c r="AD362">
        <f t="shared" si="143"/>
        <v>1.500793103558467E-3</v>
      </c>
    </row>
    <row r="363" spans="1:30" x14ac:dyDescent="0.15">
      <c r="A363" s="36"/>
      <c r="B363">
        <f t="shared" si="131"/>
        <v>1900</v>
      </c>
      <c r="C363">
        <f t="shared" si="132"/>
        <v>0</v>
      </c>
      <c r="D363" s="26"/>
      <c r="E363" s="13"/>
      <c r="F363" s="13"/>
      <c r="G363" s="13"/>
      <c r="H363" s="11"/>
      <c r="I363" s="28">
        <f t="shared" si="144"/>
        <v>0</v>
      </c>
      <c r="J363" s="3">
        <f t="shared" si="133"/>
        <v>4.8710000000000004</v>
      </c>
      <c r="K363" s="28">
        <f t="shared" si="145"/>
        <v>-0.4038963498375906</v>
      </c>
      <c r="L363" s="29">
        <f t="shared" si="146"/>
        <v>1.03505</v>
      </c>
      <c r="M363" s="28">
        <f t="shared" si="147"/>
        <v>1.2479695879564598</v>
      </c>
      <c r="N363" s="3">
        <f t="shared" si="134"/>
        <v>9.5337630859928186</v>
      </c>
      <c r="O363" s="30">
        <f t="shared" si="148"/>
        <v>15.870845295094538</v>
      </c>
      <c r="P363" s="30">
        <f t="shared" si="135"/>
        <v>1.3648926953781302</v>
      </c>
      <c r="Q363" s="30">
        <f t="shared" si="149"/>
        <v>6.1078000000000001</v>
      </c>
      <c r="R363" s="30">
        <f t="shared" si="150"/>
        <v>0</v>
      </c>
      <c r="S363" s="5">
        <f t="shared" si="136"/>
        <v>0.44345616943002947</v>
      </c>
      <c r="T363" s="30">
        <f t="shared" si="151"/>
        <v>-0.92743439112479875</v>
      </c>
      <c r="U363" s="30">
        <f t="shared" si="152"/>
        <v>1.2829991336554423</v>
      </c>
      <c r="V363" s="31">
        <f t="shared" si="153"/>
        <v>0.35556474253064352</v>
      </c>
      <c r="W363" s="5">
        <f t="shared" si="137"/>
        <v>2.5008000000000004</v>
      </c>
      <c r="X363" s="3">
        <f t="shared" si="154"/>
        <v>0</v>
      </c>
      <c r="Y363" s="5">
        <f t="shared" si="138"/>
        <v>0.14218039928448636</v>
      </c>
      <c r="Z363" s="5">
        <f t="shared" si="139"/>
        <v>0</v>
      </c>
      <c r="AA363" s="34">
        <f t="shared" si="140"/>
        <v>0.14218039928448636</v>
      </c>
      <c r="AB363" s="34">
        <f t="shared" si="141"/>
        <v>0.17914730309845281</v>
      </c>
      <c r="AC363" s="39">
        <f t="shared" si="142"/>
        <v>0.21611420691241925</v>
      </c>
      <c r="AD363">
        <f t="shared" si="143"/>
        <v>1.500793103558467E-3</v>
      </c>
    </row>
    <row r="364" spans="1:30" x14ac:dyDescent="0.15">
      <c r="A364" s="36"/>
      <c r="B364">
        <f t="shared" si="131"/>
        <v>1900</v>
      </c>
      <c r="C364">
        <f t="shared" si="132"/>
        <v>0</v>
      </c>
      <c r="D364" s="26"/>
      <c r="E364" s="13"/>
      <c r="F364" s="13"/>
      <c r="G364" s="13"/>
      <c r="H364" s="11"/>
      <c r="I364" s="28">
        <f t="shared" si="144"/>
        <v>0</v>
      </c>
      <c r="J364" s="3">
        <f t="shared" si="133"/>
        <v>4.8710000000000004</v>
      </c>
      <c r="K364" s="28">
        <f t="shared" si="145"/>
        <v>-0.4038963498375906</v>
      </c>
      <c r="L364" s="29">
        <f t="shared" si="146"/>
        <v>1.03505</v>
      </c>
      <c r="M364" s="28">
        <f t="shared" si="147"/>
        <v>1.2479695879564598</v>
      </c>
      <c r="N364" s="3">
        <f t="shared" si="134"/>
        <v>9.5337630859928186</v>
      </c>
      <c r="O364" s="30">
        <f t="shared" si="148"/>
        <v>15.870845295094538</v>
      </c>
      <c r="P364" s="30">
        <f t="shared" si="135"/>
        <v>1.3648926953781302</v>
      </c>
      <c r="Q364" s="30">
        <f t="shared" si="149"/>
        <v>6.1078000000000001</v>
      </c>
      <c r="R364" s="30">
        <f t="shared" si="150"/>
        <v>0</v>
      </c>
      <c r="S364" s="5">
        <f t="shared" si="136"/>
        <v>0.44345616943002947</v>
      </c>
      <c r="T364" s="30">
        <f t="shared" si="151"/>
        <v>-0.92743439112479875</v>
      </c>
      <c r="U364" s="30">
        <f t="shared" si="152"/>
        <v>1.2829991336554423</v>
      </c>
      <c r="V364" s="31">
        <f t="shared" si="153"/>
        <v>0.35556474253064352</v>
      </c>
      <c r="W364" s="5">
        <f t="shared" si="137"/>
        <v>2.5008000000000004</v>
      </c>
      <c r="X364" s="3">
        <f t="shared" si="154"/>
        <v>0</v>
      </c>
      <c r="Y364" s="5">
        <f t="shared" si="138"/>
        <v>0.14218039928448636</v>
      </c>
      <c r="Z364" s="5">
        <f t="shared" si="139"/>
        <v>0</v>
      </c>
      <c r="AA364" s="34">
        <f t="shared" si="140"/>
        <v>0.14218039928448636</v>
      </c>
      <c r="AB364" s="34">
        <f t="shared" si="141"/>
        <v>0.17914730309845281</v>
      </c>
      <c r="AC364" s="39">
        <f t="shared" si="142"/>
        <v>0.21611420691241925</v>
      </c>
      <c r="AD364">
        <f t="shared" si="143"/>
        <v>1.500793103558467E-3</v>
      </c>
    </row>
    <row r="365" spans="1:30" x14ac:dyDescent="0.15">
      <c r="A365" s="36"/>
      <c r="B365">
        <f t="shared" si="131"/>
        <v>1900</v>
      </c>
      <c r="C365">
        <f t="shared" si="132"/>
        <v>0</v>
      </c>
      <c r="D365" s="26"/>
      <c r="E365" s="13"/>
      <c r="F365" s="13"/>
      <c r="G365" s="13"/>
      <c r="H365" s="11"/>
      <c r="I365" s="28">
        <f t="shared" si="144"/>
        <v>0</v>
      </c>
      <c r="J365" s="3">
        <f t="shared" si="133"/>
        <v>4.8710000000000004</v>
      </c>
      <c r="K365" s="28">
        <f t="shared" si="145"/>
        <v>-0.4038963498375906</v>
      </c>
      <c r="L365" s="29">
        <f t="shared" si="146"/>
        <v>1.03505</v>
      </c>
      <c r="M365" s="28">
        <f t="shared" si="147"/>
        <v>1.2479695879564598</v>
      </c>
      <c r="N365" s="3">
        <f t="shared" si="134"/>
        <v>9.5337630859928186</v>
      </c>
      <c r="O365" s="30">
        <f t="shared" si="148"/>
        <v>15.870845295094538</v>
      </c>
      <c r="P365" s="30">
        <f t="shared" si="135"/>
        <v>1.3648926953781302</v>
      </c>
      <c r="Q365" s="30">
        <f t="shared" si="149"/>
        <v>6.1078000000000001</v>
      </c>
      <c r="R365" s="30">
        <f t="shared" si="150"/>
        <v>0</v>
      </c>
      <c r="S365" s="5">
        <f t="shared" si="136"/>
        <v>0.44345616943002947</v>
      </c>
      <c r="T365" s="30">
        <f t="shared" si="151"/>
        <v>-0.92743439112479875</v>
      </c>
      <c r="U365" s="30">
        <f t="shared" si="152"/>
        <v>1.2829991336554423</v>
      </c>
      <c r="V365" s="31">
        <f t="shared" si="153"/>
        <v>0.35556474253064352</v>
      </c>
      <c r="W365" s="5">
        <f t="shared" si="137"/>
        <v>2.5008000000000004</v>
      </c>
      <c r="X365" s="3">
        <f t="shared" si="154"/>
        <v>0</v>
      </c>
      <c r="Y365" s="5">
        <f t="shared" si="138"/>
        <v>0.14218039928448636</v>
      </c>
      <c r="Z365" s="5">
        <f t="shared" si="139"/>
        <v>0</v>
      </c>
      <c r="AA365" s="34">
        <f t="shared" si="140"/>
        <v>0.14218039928448636</v>
      </c>
      <c r="AB365" s="34">
        <f t="shared" si="141"/>
        <v>0.17914730309845281</v>
      </c>
      <c r="AC365" s="39">
        <f t="shared" si="142"/>
        <v>0.21611420691241925</v>
      </c>
      <c r="AD365">
        <f t="shared" si="143"/>
        <v>1.500793103558467E-3</v>
      </c>
    </row>
    <row r="366" spans="1:30" x14ac:dyDescent="0.15">
      <c r="A366" s="36"/>
      <c r="B366">
        <f t="shared" si="131"/>
        <v>1900</v>
      </c>
      <c r="C366">
        <f t="shared" si="132"/>
        <v>0</v>
      </c>
      <c r="D366" s="26"/>
      <c r="E366" s="13"/>
      <c r="F366" s="13"/>
      <c r="G366" s="13"/>
      <c r="H366" s="11"/>
      <c r="I366" s="28">
        <f t="shared" si="144"/>
        <v>0</v>
      </c>
      <c r="J366" s="3">
        <f t="shared" si="133"/>
        <v>4.8710000000000004</v>
      </c>
      <c r="K366" s="28">
        <f t="shared" si="145"/>
        <v>-0.4038963498375906</v>
      </c>
      <c r="L366" s="29">
        <f t="shared" si="146"/>
        <v>1.03505</v>
      </c>
      <c r="M366" s="28">
        <f t="shared" si="147"/>
        <v>1.2479695879564598</v>
      </c>
      <c r="N366" s="3">
        <f t="shared" si="134"/>
        <v>9.5337630859928186</v>
      </c>
      <c r="O366" s="30">
        <f t="shared" si="148"/>
        <v>15.870845295094538</v>
      </c>
      <c r="P366" s="30">
        <f t="shared" si="135"/>
        <v>1.3648926953781302</v>
      </c>
      <c r="Q366" s="30">
        <f t="shared" si="149"/>
        <v>6.1078000000000001</v>
      </c>
      <c r="R366" s="30">
        <f t="shared" si="150"/>
        <v>0</v>
      </c>
      <c r="S366" s="5">
        <f t="shared" si="136"/>
        <v>0.44345616943002947</v>
      </c>
      <c r="T366" s="30">
        <f t="shared" si="151"/>
        <v>-0.92743439112479875</v>
      </c>
      <c r="U366" s="30">
        <f t="shared" si="152"/>
        <v>1.2829991336554423</v>
      </c>
      <c r="V366" s="31">
        <f t="shared" si="153"/>
        <v>0.35556474253064352</v>
      </c>
      <c r="W366" s="5">
        <f t="shared" si="137"/>
        <v>2.5008000000000004</v>
      </c>
      <c r="X366" s="3">
        <f t="shared" si="154"/>
        <v>0</v>
      </c>
      <c r="Y366" s="5">
        <f t="shared" si="138"/>
        <v>0.14218039928448636</v>
      </c>
      <c r="Z366" s="5">
        <f t="shared" si="139"/>
        <v>0</v>
      </c>
      <c r="AA366" s="34">
        <f t="shared" si="140"/>
        <v>0.14218039928448636</v>
      </c>
      <c r="AB366" s="34">
        <f t="shared" si="141"/>
        <v>0.17914730309845281</v>
      </c>
      <c r="AC366" s="39">
        <f t="shared" si="142"/>
        <v>0.21611420691241925</v>
      </c>
      <c r="AD366">
        <f t="shared" si="143"/>
        <v>1.500793103558467E-3</v>
      </c>
    </row>
    <row r="367" spans="1:30" x14ac:dyDescent="0.15">
      <c r="A367" s="36"/>
      <c r="B367">
        <f t="shared" si="131"/>
        <v>1900</v>
      </c>
      <c r="C367">
        <f t="shared" si="132"/>
        <v>0</v>
      </c>
      <c r="D367" s="26"/>
      <c r="E367" s="13"/>
      <c r="F367" s="13"/>
      <c r="G367" s="13"/>
      <c r="H367" s="11"/>
      <c r="I367" s="28">
        <f t="shared" si="144"/>
        <v>0</v>
      </c>
      <c r="J367" s="3">
        <f t="shared" si="133"/>
        <v>4.8710000000000004</v>
      </c>
      <c r="K367" s="28">
        <f t="shared" si="145"/>
        <v>-0.4038963498375906</v>
      </c>
      <c r="L367" s="29">
        <f t="shared" si="146"/>
        <v>1.03505</v>
      </c>
      <c r="M367" s="28">
        <f t="shared" si="147"/>
        <v>1.2479695879564598</v>
      </c>
      <c r="N367" s="3">
        <f t="shared" si="134"/>
        <v>9.5337630859928186</v>
      </c>
      <c r="O367" s="30">
        <f t="shared" si="148"/>
        <v>15.870845295094538</v>
      </c>
      <c r="P367" s="30">
        <f t="shared" si="135"/>
        <v>1.3648926953781302</v>
      </c>
      <c r="Q367" s="30">
        <f t="shared" si="149"/>
        <v>6.1078000000000001</v>
      </c>
      <c r="R367" s="30">
        <f t="shared" si="150"/>
        <v>0</v>
      </c>
      <c r="S367" s="5">
        <f t="shared" si="136"/>
        <v>0.44345616943002947</v>
      </c>
      <c r="T367" s="30">
        <f t="shared" si="151"/>
        <v>-0.92743439112479875</v>
      </c>
      <c r="U367" s="30">
        <f t="shared" si="152"/>
        <v>1.2829991336554423</v>
      </c>
      <c r="V367" s="31">
        <f t="shared" si="153"/>
        <v>0.35556474253064352</v>
      </c>
      <c r="W367" s="5">
        <f t="shared" si="137"/>
        <v>2.5008000000000004</v>
      </c>
      <c r="X367" s="3">
        <f t="shared" si="154"/>
        <v>0</v>
      </c>
      <c r="Y367" s="5">
        <f t="shared" si="138"/>
        <v>0.14218039928448636</v>
      </c>
      <c r="Z367" s="5">
        <f t="shared" si="139"/>
        <v>0</v>
      </c>
      <c r="AA367" s="34">
        <f t="shared" si="140"/>
        <v>0.14218039928448636</v>
      </c>
      <c r="AB367" s="34">
        <f t="shared" si="141"/>
        <v>0.17914730309845281</v>
      </c>
      <c r="AC367" s="39">
        <f t="shared" si="142"/>
        <v>0.21611420691241925</v>
      </c>
      <c r="AD367">
        <f t="shared" si="143"/>
        <v>1.500793103558467E-3</v>
      </c>
    </row>
    <row r="368" spans="1:30" x14ac:dyDescent="0.15">
      <c r="A368" s="36"/>
      <c r="B368">
        <f t="shared" si="131"/>
        <v>1900</v>
      </c>
      <c r="C368">
        <f t="shared" si="132"/>
        <v>0</v>
      </c>
      <c r="D368" s="26"/>
      <c r="E368" s="13"/>
      <c r="F368" s="13"/>
      <c r="G368" s="13"/>
      <c r="H368" s="11"/>
      <c r="I368" s="28">
        <f t="shared" si="144"/>
        <v>0</v>
      </c>
      <c r="J368" s="3">
        <f t="shared" si="133"/>
        <v>4.8710000000000004</v>
      </c>
      <c r="K368" s="28">
        <f t="shared" si="145"/>
        <v>-0.4038963498375906</v>
      </c>
      <c r="L368" s="29">
        <f t="shared" si="146"/>
        <v>1.03505</v>
      </c>
      <c r="M368" s="28">
        <f t="shared" si="147"/>
        <v>1.2479695879564598</v>
      </c>
      <c r="N368" s="3">
        <f t="shared" si="134"/>
        <v>9.5337630859928186</v>
      </c>
      <c r="O368" s="30">
        <f t="shared" si="148"/>
        <v>15.870845295094538</v>
      </c>
      <c r="P368" s="30">
        <f t="shared" si="135"/>
        <v>1.3648926953781302</v>
      </c>
      <c r="Q368" s="30">
        <f t="shared" si="149"/>
        <v>6.1078000000000001</v>
      </c>
      <c r="R368" s="30">
        <f t="shared" si="150"/>
        <v>0</v>
      </c>
      <c r="S368" s="5">
        <f t="shared" si="136"/>
        <v>0.44345616943002947</v>
      </c>
      <c r="T368" s="30">
        <f t="shared" si="151"/>
        <v>-0.92743439112479875</v>
      </c>
      <c r="U368" s="30">
        <f t="shared" si="152"/>
        <v>1.2829991336554423</v>
      </c>
      <c r="V368" s="31">
        <f t="shared" si="153"/>
        <v>0.35556474253064352</v>
      </c>
      <c r="W368" s="5">
        <f t="shared" si="137"/>
        <v>2.5008000000000004</v>
      </c>
      <c r="X368" s="3">
        <f t="shared" si="154"/>
        <v>0</v>
      </c>
      <c r="Y368" s="5">
        <f t="shared" si="138"/>
        <v>0.14218039928448636</v>
      </c>
      <c r="Z368" s="5">
        <f t="shared" si="139"/>
        <v>0</v>
      </c>
      <c r="AA368" s="34">
        <f t="shared" si="140"/>
        <v>0.14218039928448636</v>
      </c>
      <c r="AB368" s="34">
        <f t="shared" si="141"/>
        <v>0.17914730309845281</v>
      </c>
      <c r="AC368" s="39">
        <f t="shared" si="142"/>
        <v>0.21611420691241925</v>
      </c>
      <c r="AD368">
        <f t="shared" si="143"/>
        <v>1.500793103558467E-3</v>
      </c>
    </row>
    <row r="369" spans="1:30" x14ac:dyDescent="0.15">
      <c r="A369" s="36"/>
      <c r="B369">
        <f t="shared" si="131"/>
        <v>1900</v>
      </c>
      <c r="C369">
        <f t="shared" si="132"/>
        <v>0</v>
      </c>
      <c r="D369" s="26"/>
      <c r="E369" s="13"/>
      <c r="F369" s="13"/>
      <c r="G369" s="13"/>
      <c r="H369" s="11"/>
      <c r="I369" s="28">
        <f t="shared" si="144"/>
        <v>0</v>
      </c>
      <c r="J369" s="3">
        <f t="shared" si="133"/>
        <v>4.8710000000000004</v>
      </c>
      <c r="K369" s="28">
        <f t="shared" si="145"/>
        <v>-0.4038963498375906</v>
      </c>
      <c r="L369" s="29">
        <f t="shared" si="146"/>
        <v>1.03505</v>
      </c>
      <c r="M369" s="28">
        <f t="shared" si="147"/>
        <v>1.2479695879564598</v>
      </c>
      <c r="N369" s="3">
        <f t="shared" si="134"/>
        <v>9.5337630859928186</v>
      </c>
      <c r="O369" s="30">
        <f t="shared" si="148"/>
        <v>15.870845295094538</v>
      </c>
      <c r="P369" s="30">
        <f t="shared" si="135"/>
        <v>1.3648926953781302</v>
      </c>
      <c r="Q369" s="30">
        <f t="shared" si="149"/>
        <v>6.1078000000000001</v>
      </c>
      <c r="R369" s="30">
        <f t="shared" si="150"/>
        <v>0</v>
      </c>
      <c r="S369" s="5">
        <f t="shared" si="136"/>
        <v>0.44345616943002947</v>
      </c>
      <c r="T369" s="30">
        <f t="shared" si="151"/>
        <v>-0.92743439112479875</v>
      </c>
      <c r="U369" s="30">
        <f t="shared" si="152"/>
        <v>1.2829991336554423</v>
      </c>
      <c r="V369" s="31">
        <f t="shared" si="153"/>
        <v>0.35556474253064352</v>
      </c>
      <c r="W369" s="5">
        <f t="shared" si="137"/>
        <v>2.5008000000000004</v>
      </c>
      <c r="X369" s="3">
        <f t="shared" si="154"/>
        <v>0</v>
      </c>
      <c r="Y369" s="5">
        <f t="shared" si="138"/>
        <v>0.14218039928448636</v>
      </c>
      <c r="Z369" s="5">
        <f t="shared" si="139"/>
        <v>0</v>
      </c>
      <c r="AA369" s="34">
        <f t="shared" si="140"/>
        <v>0.14218039928448636</v>
      </c>
      <c r="AB369" s="34">
        <f t="shared" si="141"/>
        <v>0.17914730309845281</v>
      </c>
      <c r="AC369" s="39">
        <f t="shared" si="142"/>
        <v>0.21611420691241925</v>
      </c>
      <c r="AD369">
        <f t="shared" si="143"/>
        <v>1.500793103558467E-3</v>
      </c>
    </row>
    <row r="370" spans="1:30" x14ac:dyDescent="0.15">
      <c r="A370" s="36"/>
      <c r="B370">
        <f t="shared" si="131"/>
        <v>1900</v>
      </c>
      <c r="C370">
        <f t="shared" si="132"/>
        <v>0</v>
      </c>
      <c r="D370" s="26"/>
      <c r="E370" s="13"/>
      <c r="F370" s="13"/>
      <c r="G370" s="13"/>
      <c r="H370" s="11"/>
      <c r="I370" s="28">
        <f t="shared" si="144"/>
        <v>0</v>
      </c>
      <c r="J370" s="3">
        <f t="shared" si="133"/>
        <v>4.8710000000000004</v>
      </c>
      <c r="K370" s="28">
        <f t="shared" si="145"/>
        <v>-0.4038963498375906</v>
      </c>
      <c r="L370" s="29">
        <f t="shared" si="146"/>
        <v>1.03505</v>
      </c>
      <c r="M370" s="28">
        <f t="shared" si="147"/>
        <v>1.2479695879564598</v>
      </c>
      <c r="N370" s="3">
        <f t="shared" si="134"/>
        <v>9.5337630859928186</v>
      </c>
      <c r="O370" s="30">
        <f t="shared" si="148"/>
        <v>15.870845295094538</v>
      </c>
      <c r="P370" s="30">
        <f t="shared" si="135"/>
        <v>1.3648926953781302</v>
      </c>
      <c r="Q370" s="30">
        <f t="shared" si="149"/>
        <v>6.1078000000000001</v>
      </c>
      <c r="R370" s="30">
        <f t="shared" si="150"/>
        <v>0</v>
      </c>
      <c r="S370" s="5">
        <f t="shared" si="136"/>
        <v>0.44345616943002947</v>
      </c>
      <c r="T370" s="30">
        <f t="shared" si="151"/>
        <v>-0.92743439112479875</v>
      </c>
      <c r="U370" s="30">
        <f t="shared" si="152"/>
        <v>1.2829991336554423</v>
      </c>
      <c r="V370" s="31">
        <f t="shared" si="153"/>
        <v>0.35556474253064352</v>
      </c>
      <c r="W370" s="5">
        <f t="shared" si="137"/>
        <v>2.5008000000000004</v>
      </c>
      <c r="X370" s="3">
        <f t="shared" si="154"/>
        <v>0</v>
      </c>
      <c r="Y370" s="5">
        <f t="shared" si="138"/>
        <v>0.14218039928448636</v>
      </c>
      <c r="Z370" s="5">
        <f t="shared" si="139"/>
        <v>0</v>
      </c>
      <c r="AA370" s="34">
        <f t="shared" si="140"/>
        <v>0.14218039928448636</v>
      </c>
      <c r="AB370" s="34">
        <f t="shared" si="141"/>
        <v>0.17914730309845281</v>
      </c>
      <c r="AC370" s="39">
        <f t="shared" si="142"/>
        <v>0.21611420691241925</v>
      </c>
      <c r="AD370">
        <f t="shared" si="143"/>
        <v>1.500793103558467E-3</v>
      </c>
    </row>
    <row r="371" spans="1:30" x14ac:dyDescent="0.15">
      <c r="A371" s="36"/>
      <c r="B371">
        <f t="shared" si="131"/>
        <v>1900</v>
      </c>
      <c r="C371">
        <f t="shared" si="132"/>
        <v>0</v>
      </c>
      <c r="D371" s="26"/>
      <c r="E371" s="13"/>
      <c r="F371" s="13"/>
      <c r="G371" s="13"/>
      <c r="H371" s="11"/>
      <c r="I371" s="28">
        <f t="shared" si="144"/>
        <v>0</v>
      </c>
      <c r="J371" s="3">
        <f t="shared" si="133"/>
        <v>4.8710000000000004</v>
      </c>
      <c r="K371" s="28">
        <f t="shared" si="145"/>
        <v>-0.4038963498375906</v>
      </c>
      <c r="L371" s="29">
        <f t="shared" si="146"/>
        <v>1.03505</v>
      </c>
      <c r="M371" s="28">
        <f t="shared" si="147"/>
        <v>1.2479695879564598</v>
      </c>
      <c r="N371" s="3">
        <f t="shared" si="134"/>
        <v>9.5337630859928186</v>
      </c>
      <c r="O371" s="30">
        <f t="shared" si="148"/>
        <v>15.870845295094538</v>
      </c>
      <c r="P371" s="30">
        <f t="shared" si="135"/>
        <v>1.3648926953781302</v>
      </c>
      <c r="Q371" s="30">
        <f t="shared" si="149"/>
        <v>6.1078000000000001</v>
      </c>
      <c r="R371" s="30">
        <f t="shared" si="150"/>
        <v>0</v>
      </c>
      <c r="S371" s="5">
        <f t="shared" si="136"/>
        <v>0.44345616943002947</v>
      </c>
      <c r="T371" s="30">
        <f t="shared" si="151"/>
        <v>-0.92743439112479875</v>
      </c>
      <c r="U371" s="30">
        <f t="shared" si="152"/>
        <v>1.2829991336554423</v>
      </c>
      <c r="V371" s="31">
        <f t="shared" si="153"/>
        <v>0.35556474253064352</v>
      </c>
      <c r="W371" s="5">
        <f t="shared" si="137"/>
        <v>2.5008000000000004</v>
      </c>
      <c r="X371" s="3">
        <f t="shared" si="154"/>
        <v>0</v>
      </c>
      <c r="Y371" s="5">
        <f t="shared" si="138"/>
        <v>0.14218039928448636</v>
      </c>
      <c r="Z371" s="5">
        <f t="shared" si="139"/>
        <v>0</v>
      </c>
      <c r="AA371" s="34">
        <f t="shared" si="140"/>
        <v>0.14218039928448636</v>
      </c>
      <c r="AB371" s="34">
        <f t="shared" si="141"/>
        <v>0.17914730309845281</v>
      </c>
      <c r="AC371" s="39">
        <f t="shared" si="142"/>
        <v>0.21611420691241925</v>
      </c>
      <c r="AD371">
        <f t="shared" si="143"/>
        <v>1.500793103558467E-3</v>
      </c>
    </row>
    <row r="372" spans="1:30" x14ac:dyDescent="0.15">
      <c r="A372" s="36"/>
      <c r="B372">
        <f t="shared" si="131"/>
        <v>1900</v>
      </c>
      <c r="C372">
        <f t="shared" si="132"/>
        <v>0</v>
      </c>
      <c r="D372" s="26"/>
      <c r="E372" s="13"/>
      <c r="F372" s="13"/>
      <c r="G372" s="13"/>
      <c r="H372" s="11"/>
      <c r="I372" s="28">
        <f t="shared" si="144"/>
        <v>0</v>
      </c>
      <c r="J372" s="3">
        <f t="shared" si="133"/>
        <v>4.8710000000000004</v>
      </c>
      <c r="K372" s="28">
        <f t="shared" si="145"/>
        <v>-0.4038963498375906</v>
      </c>
      <c r="L372" s="29">
        <f t="shared" si="146"/>
        <v>1.03505</v>
      </c>
      <c r="M372" s="28">
        <f t="shared" si="147"/>
        <v>1.2479695879564598</v>
      </c>
      <c r="N372" s="3">
        <f t="shared" si="134"/>
        <v>9.5337630859928186</v>
      </c>
      <c r="O372" s="30">
        <f t="shared" si="148"/>
        <v>15.870845295094538</v>
      </c>
      <c r="P372" s="30">
        <f t="shared" si="135"/>
        <v>1.3648926953781302</v>
      </c>
      <c r="Q372" s="30">
        <f t="shared" si="149"/>
        <v>6.1078000000000001</v>
      </c>
      <c r="R372" s="30">
        <f t="shared" si="150"/>
        <v>0</v>
      </c>
      <c r="S372" s="5">
        <f t="shared" si="136"/>
        <v>0.44345616943002947</v>
      </c>
      <c r="T372" s="30">
        <f t="shared" si="151"/>
        <v>-0.92743439112479875</v>
      </c>
      <c r="U372" s="30">
        <f t="shared" si="152"/>
        <v>1.2829991336554423</v>
      </c>
      <c r="V372" s="31">
        <f t="shared" si="153"/>
        <v>0.35556474253064352</v>
      </c>
      <c r="W372" s="5">
        <f t="shared" si="137"/>
        <v>2.5008000000000004</v>
      </c>
      <c r="X372" s="3">
        <f t="shared" si="154"/>
        <v>0</v>
      </c>
      <c r="Y372" s="5">
        <f t="shared" si="138"/>
        <v>0.14218039928448636</v>
      </c>
      <c r="Z372" s="5">
        <f t="shared" si="139"/>
        <v>0</v>
      </c>
      <c r="AA372" s="34">
        <f t="shared" si="140"/>
        <v>0.14218039928448636</v>
      </c>
      <c r="AB372" s="34">
        <f t="shared" si="141"/>
        <v>0.17914730309845281</v>
      </c>
      <c r="AC372" s="39">
        <f t="shared" si="142"/>
        <v>0.21611420691241925</v>
      </c>
      <c r="AD372">
        <f t="shared" si="143"/>
        <v>1.500793103558467E-3</v>
      </c>
    </row>
    <row r="373" spans="1:30" x14ac:dyDescent="0.15">
      <c r="A373" s="36"/>
      <c r="B373">
        <f t="shared" si="131"/>
        <v>1900</v>
      </c>
      <c r="C373">
        <f t="shared" si="132"/>
        <v>0</v>
      </c>
      <c r="D373" s="26"/>
      <c r="E373" s="13"/>
      <c r="F373" s="13"/>
      <c r="G373" s="13"/>
      <c r="H373" s="11"/>
      <c r="I373" s="28">
        <f t="shared" si="144"/>
        <v>0</v>
      </c>
      <c r="J373" s="3">
        <f t="shared" si="133"/>
        <v>4.8710000000000004</v>
      </c>
      <c r="K373" s="28">
        <f t="shared" si="145"/>
        <v>-0.4038963498375906</v>
      </c>
      <c r="L373" s="29">
        <f t="shared" si="146"/>
        <v>1.03505</v>
      </c>
      <c r="M373" s="28">
        <f t="shared" si="147"/>
        <v>1.2479695879564598</v>
      </c>
      <c r="N373" s="3">
        <f t="shared" si="134"/>
        <v>9.5337630859928186</v>
      </c>
      <c r="O373" s="30">
        <f t="shared" si="148"/>
        <v>15.870845295094538</v>
      </c>
      <c r="P373" s="30">
        <f t="shared" si="135"/>
        <v>1.3648926953781302</v>
      </c>
      <c r="Q373" s="30">
        <f t="shared" si="149"/>
        <v>6.1078000000000001</v>
      </c>
      <c r="R373" s="30">
        <f t="shared" si="150"/>
        <v>0</v>
      </c>
      <c r="S373" s="5">
        <f t="shared" si="136"/>
        <v>0.44345616943002947</v>
      </c>
      <c r="T373" s="30">
        <f t="shared" si="151"/>
        <v>-0.92743439112479875</v>
      </c>
      <c r="U373" s="30">
        <f t="shared" si="152"/>
        <v>1.2829991336554423</v>
      </c>
      <c r="V373" s="31">
        <f t="shared" si="153"/>
        <v>0.35556474253064352</v>
      </c>
      <c r="W373" s="5">
        <f t="shared" si="137"/>
        <v>2.5008000000000004</v>
      </c>
      <c r="X373" s="3">
        <f t="shared" si="154"/>
        <v>0</v>
      </c>
      <c r="Y373" s="5">
        <f t="shared" si="138"/>
        <v>0.14218039928448636</v>
      </c>
      <c r="Z373" s="5">
        <f t="shared" si="139"/>
        <v>0</v>
      </c>
      <c r="AA373" s="34">
        <f t="shared" si="140"/>
        <v>0.14218039928448636</v>
      </c>
      <c r="AB373" s="34">
        <f t="shared" si="141"/>
        <v>0.17914730309845281</v>
      </c>
      <c r="AC373" s="39">
        <f t="shared" si="142"/>
        <v>0.21611420691241925</v>
      </c>
      <c r="AD373">
        <f t="shared" si="143"/>
        <v>1.500793103558467E-3</v>
      </c>
    </row>
    <row r="374" spans="1:30" ht="14.25" thickBot="1" x14ac:dyDescent="0.2">
      <c r="A374" s="36"/>
      <c r="B374">
        <f t="shared" si="131"/>
        <v>1900</v>
      </c>
      <c r="C374">
        <f t="shared" si="132"/>
        <v>0</v>
      </c>
      <c r="D374" s="26"/>
      <c r="E374" s="13"/>
      <c r="F374" s="13"/>
      <c r="G374" s="13"/>
      <c r="H374" s="11"/>
      <c r="I374" s="28">
        <f t="shared" si="144"/>
        <v>0</v>
      </c>
      <c r="J374" s="3">
        <f t="shared" si="133"/>
        <v>4.8710000000000004</v>
      </c>
      <c r="K374" s="28">
        <f t="shared" si="145"/>
        <v>-0.4038963498375906</v>
      </c>
      <c r="L374" s="29">
        <f t="shared" si="146"/>
        <v>1.03505</v>
      </c>
      <c r="M374" s="28">
        <f t="shared" si="147"/>
        <v>1.2479695879564598</v>
      </c>
      <c r="N374" s="3">
        <f t="shared" si="134"/>
        <v>9.5337630859928186</v>
      </c>
      <c r="O374" s="30">
        <f t="shared" si="148"/>
        <v>15.870845295094538</v>
      </c>
      <c r="P374" s="30">
        <f t="shared" si="135"/>
        <v>1.3648926953781302</v>
      </c>
      <c r="Q374" s="30">
        <f t="shared" si="149"/>
        <v>6.1078000000000001</v>
      </c>
      <c r="R374" s="30">
        <f t="shared" si="150"/>
        <v>0</v>
      </c>
      <c r="S374" s="5">
        <f t="shared" si="136"/>
        <v>0.44345616943002947</v>
      </c>
      <c r="T374" s="30">
        <f t="shared" si="151"/>
        <v>-0.92743439112479875</v>
      </c>
      <c r="U374" s="30">
        <f t="shared" si="152"/>
        <v>1.2829991336554423</v>
      </c>
      <c r="V374" s="31">
        <f t="shared" si="153"/>
        <v>0.35556474253064352</v>
      </c>
      <c r="W374" s="5">
        <f t="shared" si="137"/>
        <v>2.5008000000000004</v>
      </c>
      <c r="X374" s="3">
        <f t="shared" si="154"/>
        <v>0</v>
      </c>
      <c r="Y374" s="5">
        <f t="shared" si="138"/>
        <v>0.14218039928448636</v>
      </c>
      <c r="Z374" s="5">
        <f t="shared" si="139"/>
        <v>0</v>
      </c>
      <c r="AA374" s="34">
        <f t="shared" si="140"/>
        <v>0.14218039928448636</v>
      </c>
      <c r="AB374" s="34">
        <f t="shared" si="141"/>
        <v>0.17914730309845281</v>
      </c>
      <c r="AC374" s="40">
        <f t="shared" si="142"/>
        <v>0.21611420691241925</v>
      </c>
      <c r="AD374">
        <f t="shared" si="143"/>
        <v>1.500793103558467E-3</v>
      </c>
    </row>
    <row r="375" spans="1:30" x14ac:dyDescent="0.15">
      <c r="AB375" s="34"/>
      <c r="AC375" s="34"/>
    </row>
    <row r="376" spans="1:30" x14ac:dyDescent="0.15">
      <c r="AB376" s="28"/>
      <c r="AC376" s="28"/>
    </row>
    <row r="377" spans="1:30" x14ac:dyDescent="0.15">
      <c r="AB377" s="28"/>
      <c r="AC377" s="28"/>
    </row>
    <row r="378" spans="1:30" x14ac:dyDescent="0.15">
      <c r="AB378" s="28"/>
      <c r="AC378" s="28"/>
    </row>
    <row r="379" spans="1:30" x14ac:dyDescent="0.15">
      <c r="AB379" s="28"/>
      <c r="AC379" s="28"/>
    </row>
    <row r="380" spans="1:30" x14ac:dyDescent="0.15">
      <c r="AB380" s="28"/>
      <c r="AC380" s="28"/>
    </row>
    <row r="381" spans="1:30" x14ac:dyDescent="0.15">
      <c r="AB381" s="28"/>
      <c r="AC381" s="28"/>
    </row>
    <row r="382" spans="1:30" x14ac:dyDescent="0.15">
      <c r="AB382" s="28"/>
      <c r="AC382" s="28"/>
    </row>
    <row r="383" spans="1:30" x14ac:dyDescent="0.15">
      <c r="AB383" s="28"/>
      <c r="AC383" s="28"/>
    </row>
    <row r="384" spans="1:30" x14ac:dyDescent="0.15">
      <c r="AB384" s="28"/>
      <c r="AC384" s="28"/>
    </row>
    <row r="385" spans="28:29" x14ac:dyDescent="0.15">
      <c r="AB385" s="28"/>
      <c r="AC385" s="28"/>
    </row>
    <row r="386" spans="28:29" x14ac:dyDescent="0.15">
      <c r="AB386" s="28"/>
      <c r="AC386" s="28"/>
    </row>
    <row r="387" spans="28:29" x14ac:dyDescent="0.15">
      <c r="AB387" s="28"/>
      <c r="AC387" s="28"/>
    </row>
    <row r="388" spans="28:29" x14ac:dyDescent="0.15">
      <c r="AB388" s="28"/>
      <c r="AC388" s="28"/>
    </row>
    <row r="389" spans="28:29" x14ac:dyDescent="0.15">
      <c r="AB389" s="28"/>
      <c r="AC389" s="28"/>
    </row>
    <row r="390" spans="28:29" x14ac:dyDescent="0.15">
      <c r="AB390" s="28"/>
      <c r="AC390" s="28"/>
    </row>
    <row r="391" spans="28:29" x14ac:dyDescent="0.15">
      <c r="AB391" s="28"/>
      <c r="AC391" s="28"/>
    </row>
    <row r="392" spans="28:29" x14ac:dyDescent="0.15">
      <c r="AB392" s="28"/>
      <c r="AC392" s="28"/>
    </row>
    <row r="393" spans="28:29" x14ac:dyDescent="0.15">
      <c r="AB393" s="28"/>
      <c r="AC393" s="28"/>
    </row>
    <row r="394" spans="28:29" x14ac:dyDescent="0.15">
      <c r="AB394" s="28"/>
      <c r="AC394" s="28"/>
    </row>
    <row r="395" spans="28:29" x14ac:dyDescent="0.15">
      <c r="AB395" s="28"/>
      <c r="AC395" s="28"/>
    </row>
    <row r="396" spans="28:29" x14ac:dyDescent="0.15">
      <c r="AB396" s="28"/>
      <c r="AC396" s="28"/>
    </row>
    <row r="397" spans="28:29" x14ac:dyDescent="0.15">
      <c r="AB397" s="28"/>
      <c r="AC397" s="28"/>
    </row>
    <row r="398" spans="28:29" x14ac:dyDescent="0.15">
      <c r="AB398" s="28"/>
      <c r="AC398" s="28"/>
    </row>
    <row r="399" spans="28:29" x14ac:dyDescent="0.15">
      <c r="AB399" s="28"/>
      <c r="AC399" s="28"/>
    </row>
    <row r="400" spans="28:29" x14ac:dyDescent="0.15">
      <c r="AB400" s="28"/>
      <c r="AC400" s="28"/>
    </row>
    <row r="401" spans="28:29" x14ac:dyDescent="0.15">
      <c r="AB401" s="28"/>
      <c r="AC401" s="28"/>
    </row>
    <row r="402" spans="28:29" x14ac:dyDescent="0.15">
      <c r="AB402" s="28"/>
      <c r="AC402" s="28"/>
    </row>
    <row r="403" spans="28:29" x14ac:dyDescent="0.15">
      <c r="AB403" s="28"/>
      <c r="AC403" s="28"/>
    </row>
    <row r="404" spans="28:29" x14ac:dyDescent="0.15">
      <c r="AB404" s="28"/>
      <c r="AC404" s="28"/>
    </row>
    <row r="405" spans="28:29" x14ac:dyDescent="0.15">
      <c r="AB405" s="28"/>
      <c r="AC405" s="28"/>
    </row>
    <row r="406" spans="28:29" x14ac:dyDescent="0.15">
      <c r="AB406" s="28"/>
      <c r="AC406" s="28"/>
    </row>
    <row r="407" spans="28:29" x14ac:dyDescent="0.15">
      <c r="AB407" s="28"/>
      <c r="AC407" s="28"/>
    </row>
    <row r="408" spans="28:29" x14ac:dyDescent="0.15">
      <c r="AB408" s="28"/>
      <c r="AC408" s="28"/>
    </row>
    <row r="409" spans="28:29" x14ac:dyDescent="0.15">
      <c r="AB409" s="28"/>
      <c r="AC409" s="28"/>
    </row>
    <row r="410" spans="28:29" x14ac:dyDescent="0.15">
      <c r="AB410" s="28"/>
      <c r="AC410" s="28"/>
    </row>
    <row r="411" spans="28:29" x14ac:dyDescent="0.15">
      <c r="AB411" s="28"/>
      <c r="AC411" s="28"/>
    </row>
    <row r="412" spans="28:29" x14ac:dyDescent="0.15">
      <c r="AB412" s="28"/>
      <c r="AC412" s="28"/>
    </row>
    <row r="413" spans="28:29" x14ac:dyDescent="0.15">
      <c r="AB413" s="28"/>
      <c r="AC413" s="28"/>
    </row>
    <row r="414" spans="28:29" x14ac:dyDescent="0.15">
      <c r="AB414" s="28"/>
      <c r="AC414" s="28"/>
    </row>
    <row r="415" spans="28:29" x14ac:dyDescent="0.15">
      <c r="AB415" s="28"/>
      <c r="AC415" s="28"/>
    </row>
    <row r="416" spans="28:29" x14ac:dyDescent="0.15">
      <c r="AB416" s="28"/>
      <c r="AC416" s="28"/>
    </row>
    <row r="417" spans="28:29" x14ac:dyDescent="0.15">
      <c r="AB417" s="28"/>
      <c r="AC417" s="28"/>
    </row>
    <row r="418" spans="28:29" x14ac:dyDescent="0.15">
      <c r="AB418" s="28"/>
      <c r="AC418" s="28"/>
    </row>
    <row r="419" spans="28:29" x14ac:dyDescent="0.15">
      <c r="AB419" s="28"/>
      <c r="AC419" s="28"/>
    </row>
    <row r="420" spans="28:29" x14ac:dyDescent="0.15">
      <c r="AB420" s="28"/>
      <c r="AC420" s="28"/>
    </row>
    <row r="421" spans="28:29" x14ac:dyDescent="0.15">
      <c r="AB421" s="28"/>
      <c r="AC421" s="28"/>
    </row>
    <row r="422" spans="28:29" x14ac:dyDescent="0.15">
      <c r="AB422" s="28"/>
      <c r="AC422" s="28"/>
    </row>
    <row r="423" spans="28:29" x14ac:dyDescent="0.15">
      <c r="AB423" s="28"/>
      <c r="AC423" s="28"/>
    </row>
    <row r="424" spans="28:29" x14ac:dyDescent="0.15">
      <c r="AB424" s="28"/>
      <c r="AC424" s="28"/>
    </row>
    <row r="425" spans="28:29" x14ac:dyDescent="0.15">
      <c r="AB425" s="28"/>
      <c r="AC425" s="28"/>
    </row>
    <row r="426" spans="28:29" x14ac:dyDescent="0.15">
      <c r="AB426" s="28"/>
      <c r="AC426" s="28"/>
    </row>
    <row r="427" spans="28:29" x14ac:dyDescent="0.15">
      <c r="AB427" s="28"/>
      <c r="AC427" s="28"/>
    </row>
    <row r="428" spans="28:29" x14ac:dyDescent="0.15">
      <c r="AB428" s="28"/>
      <c r="AC428" s="28"/>
    </row>
    <row r="429" spans="28:29" x14ac:dyDescent="0.15">
      <c r="AB429" s="28"/>
      <c r="AC429" s="28"/>
    </row>
    <row r="430" spans="28:29" x14ac:dyDescent="0.15">
      <c r="AB430" s="28"/>
      <c r="AC430" s="28"/>
    </row>
    <row r="431" spans="28:29" x14ac:dyDescent="0.15">
      <c r="AB431" s="28"/>
      <c r="AC431" s="28"/>
    </row>
    <row r="432" spans="28:29" x14ac:dyDescent="0.15">
      <c r="AB432" s="28"/>
      <c r="AC432" s="28"/>
    </row>
    <row r="433" spans="28:29" x14ac:dyDescent="0.15">
      <c r="AB433" s="28"/>
      <c r="AC433" s="28"/>
    </row>
    <row r="434" spans="28:29" x14ac:dyDescent="0.15">
      <c r="AB434" s="28"/>
      <c r="AC434" s="28"/>
    </row>
    <row r="435" spans="28:29" x14ac:dyDescent="0.15">
      <c r="AB435" s="28"/>
      <c r="AC435" s="28"/>
    </row>
    <row r="436" spans="28:29" x14ac:dyDescent="0.15">
      <c r="AB436" s="28"/>
      <c r="AC436" s="28"/>
    </row>
    <row r="437" spans="28:29" x14ac:dyDescent="0.15">
      <c r="AB437" s="28"/>
      <c r="AC437" s="28"/>
    </row>
    <row r="438" spans="28:29" x14ac:dyDescent="0.15">
      <c r="AB438" s="28"/>
      <c r="AC438" s="28"/>
    </row>
    <row r="439" spans="28:29" x14ac:dyDescent="0.15">
      <c r="AB439" s="28"/>
      <c r="AC439" s="28"/>
    </row>
    <row r="440" spans="28:29" x14ac:dyDescent="0.15">
      <c r="AB440" s="28"/>
      <c r="AC440" s="28"/>
    </row>
    <row r="441" spans="28:29" x14ac:dyDescent="0.15">
      <c r="AB441" s="28"/>
      <c r="AC441" s="28"/>
    </row>
    <row r="442" spans="28:29" x14ac:dyDescent="0.15">
      <c r="AB442" s="28"/>
      <c r="AC442" s="28"/>
    </row>
    <row r="443" spans="28:29" x14ac:dyDescent="0.15">
      <c r="AB443" s="28"/>
      <c r="AC443" s="28"/>
    </row>
    <row r="444" spans="28:29" x14ac:dyDescent="0.15">
      <c r="AB444" s="28"/>
      <c r="AC444" s="28"/>
    </row>
    <row r="445" spans="28:29" x14ac:dyDescent="0.15">
      <c r="AB445" s="28"/>
      <c r="AC445" s="28"/>
    </row>
    <row r="446" spans="28:29" x14ac:dyDescent="0.15">
      <c r="AB446" s="28"/>
      <c r="AC446" s="28"/>
    </row>
    <row r="447" spans="28:29" x14ac:dyDescent="0.15">
      <c r="AB447" s="28"/>
      <c r="AC447" s="28"/>
    </row>
    <row r="448" spans="28:29" x14ac:dyDescent="0.15">
      <c r="AB448" s="28"/>
      <c r="AC448" s="28"/>
    </row>
    <row r="449" spans="28:29" x14ac:dyDescent="0.15">
      <c r="AB449" s="28"/>
      <c r="AC449" s="28"/>
    </row>
    <row r="450" spans="28:29" x14ac:dyDescent="0.15">
      <c r="AB450" s="28"/>
      <c r="AC450" s="28"/>
    </row>
    <row r="451" spans="28:29" x14ac:dyDescent="0.15">
      <c r="AB451" s="28"/>
      <c r="AC451" s="28"/>
    </row>
    <row r="452" spans="28:29" x14ac:dyDescent="0.15">
      <c r="AB452" s="28"/>
      <c r="AC452" s="28"/>
    </row>
    <row r="453" spans="28:29" x14ac:dyDescent="0.15">
      <c r="AB453" s="28"/>
      <c r="AC453" s="28"/>
    </row>
    <row r="454" spans="28:29" x14ac:dyDescent="0.15">
      <c r="AB454" s="28"/>
      <c r="AC454" s="28"/>
    </row>
    <row r="455" spans="28:29" x14ac:dyDescent="0.15">
      <c r="AB455" s="28"/>
      <c r="AC455" s="28"/>
    </row>
    <row r="456" spans="28:29" x14ac:dyDescent="0.15">
      <c r="AB456" s="28"/>
      <c r="AC456" s="28"/>
    </row>
    <row r="457" spans="28:29" x14ac:dyDescent="0.15">
      <c r="AB457" s="28"/>
      <c r="AC457" s="28"/>
    </row>
    <row r="458" spans="28:29" x14ac:dyDescent="0.15">
      <c r="AB458" s="28"/>
      <c r="AC458" s="28"/>
    </row>
    <row r="459" spans="28:29" x14ac:dyDescent="0.15">
      <c r="AB459" s="28"/>
      <c r="AC459" s="28"/>
    </row>
    <row r="460" spans="28:29" x14ac:dyDescent="0.15">
      <c r="AB460" s="28"/>
      <c r="AC460" s="28"/>
    </row>
    <row r="461" spans="28:29" x14ac:dyDescent="0.15">
      <c r="AB461" s="28"/>
      <c r="AC461" s="28"/>
    </row>
    <row r="462" spans="28:29" x14ac:dyDescent="0.15">
      <c r="AB462" s="28"/>
      <c r="AC462" s="28"/>
    </row>
    <row r="463" spans="28:29" x14ac:dyDescent="0.15">
      <c r="AB463" s="28"/>
      <c r="AC463" s="28"/>
    </row>
    <row r="464" spans="28:29" x14ac:dyDescent="0.15">
      <c r="AB464" s="28"/>
      <c r="AC464" s="28"/>
    </row>
    <row r="465" spans="28:29" x14ac:dyDescent="0.15">
      <c r="AB465" s="28"/>
      <c r="AC465" s="28"/>
    </row>
    <row r="466" spans="28:29" x14ac:dyDescent="0.15">
      <c r="AB466" s="28"/>
      <c r="AC466" s="28"/>
    </row>
    <row r="467" spans="28:29" x14ac:dyDescent="0.15">
      <c r="AB467" s="28"/>
      <c r="AC467" s="28"/>
    </row>
    <row r="468" spans="28:29" x14ac:dyDescent="0.15">
      <c r="AB468" s="28"/>
      <c r="AC468" s="28"/>
    </row>
    <row r="469" spans="28:29" x14ac:dyDescent="0.15">
      <c r="AB469" s="28"/>
      <c r="AC469" s="28"/>
    </row>
    <row r="470" spans="28:29" x14ac:dyDescent="0.15">
      <c r="AB470" s="28"/>
      <c r="AC470" s="28"/>
    </row>
    <row r="471" spans="28:29" x14ac:dyDescent="0.15">
      <c r="AB471" s="28"/>
      <c r="AC471" s="28"/>
    </row>
    <row r="472" spans="28:29" x14ac:dyDescent="0.15">
      <c r="AB472" s="28"/>
      <c r="AC472" s="28"/>
    </row>
    <row r="473" spans="28:29" x14ac:dyDescent="0.15">
      <c r="AB473" s="28"/>
      <c r="AC473" s="28"/>
    </row>
    <row r="474" spans="28:29" x14ac:dyDescent="0.15">
      <c r="AB474" s="28"/>
      <c r="AC474" s="28"/>
    </row>
    <row r="475" spans="28:29" x14ac:dyDescent="0.15">
      <c r="AB475" s="28"/>
      <c r="AC475" s="28"/>
    </row>
    <row r="476" spans="28:29" x14ac:dyDescent="0.15">
      <c r="AB476" s="28"/>
      <c r="AC476" s="28"/>
    </row>
    <row r="477" spans="28:29" x14ac:dyDescent="0.15">
      <c r="AB477" s="28"/>
      <c r="AC477" s="28"/>
    </row>
    <row r="478" spans="28:29" x14ac:dyDescent="0.15">
      <c r="AB478" s="28"/>
      <c r="AC478" s="28"/>
    </row>
    <row r="479" spans="28:29" x14ac:dyDescent="0.15">
      <c r="AB479" s="28"/>
      <c r="AC479" s="28"/>
    </row>
    <row r="480" spans="28:29" x14ac:dyDescent="0.15">
      <c r="AB480" s="28"/>
      <c r="AC480" s="28"/>
    </row>
    <row r="481" spans="28:29" x14ac:dyDescent="0.15">
      <c r="AB481" s="28"/>
      <c r="AC481" s="28"/>
    </row>
    <row r="482" spans="28:29" x14ac:dyDescent="0.15">
      <c r="AB482" s="28"/>
      <c r="AC482" s="28"/>
    </row>
    <row r="483" spans="28:29" x14ac:dyDescent="0.15">
      <c r="AB483" s="28"/>
      <c r="AC483" s="28"/>
    </row>
    <row r="484" spans="28:29" x14ac:dyDescent="0.15">
      <c r="AB484" s="28"/>
      <c r="AC484" s="28"/>
    </row>
    <row r="485" spans="28:29" x14ac:dyDescent="0.15">
      <c r="AB485" s="28"/>
      <c r="AC485" s="28"/>
    </row>
    <row r="486" spans="28:29" x14ac:dyDescent="0.15">
      <c r="AB486" s="28"/>
      <c r="AC486" s="28"/>
    </row>
    <row r="487" spans="28:29" x14ac:dyDescent="0.15">
      <c r="AB487" s="28"/>
      <c r="AC487" s="28"/>
    </row>
    <row r="488" spans="28:29" x14ac:dyDescent="0.15">
      <c r="AB488" s="28"/>
      <c r="AC488" s="28"/>
    </row>
    <row r="489" spans="28:29" x14ac:dyDescent="0.15">
      <c r="AB489" s="28"/>
      <c r="AC489" s="28"/>
    </row>
    <row r="490" spans="28:29" x14ac:dyDescent="0.15">
      <c r="AB490" s="28"/>
      <c r="AC490" s="28"/>
    </row>
    <row r="491" spans="28:29" x14ac:dyDescent="0.15">
      <c r="AB491" s="28"/>
      <c r="AC491" s="28"/>
    </row>
    <row r="492" spans="28:29" x14ac:dyDescent="0.15">
      <c r="AB492" s="28"/>
      <c r="AC492" s="28"/>
    </row>
    <row r="493" spans="28:29" x14ac:dyDescent="0.15">
      <c r="AB493" s="28"/>
      <c r="AC493" s="28"/>
    </row>
    <row r="494" spans="28:29" x14ac:dyDescent="0.15">
      <c r="AB494" s="28"/>
      <c r="AC494" s="28"/>
    </row>
    <row r="495" spans="28:29" x14ac:dyDescent="0.15">
      <c r="AB495" s="28"/>
      <c r="AC495" s="28"/>
    </row>
    <row r="496" spans="28:29" x14ac:dyDescent="0.15">
      <c r="AB496" s="28"/>
      <c r="AC496" s="28"/>
    </row>
    <row r="497" spans="28:29" x14ac:dyDescent="0.15">
      <c r="AB497" s="28"/>
      <c r="AC497" s="28"/>
    </row>
    <row r="498" spans="28:29" x14ac:dyDescent="0.15">
      <c r="AB498" s="28"/>
      <c r="AC498" s="28"/>
    </row>
    <row r="499" spans="28:29" x14ac:dyDescent="0.15">
      <c r="AB499" s="28"/>
      <c r="AC499" s="28"/>
    </row>
    <row r="500" spans="28:29" x14ac:dyDescent="0.15">
      <c r="AB500" s="28"/>
      <c r="AC500" s="28"/>
    </row>
    <row r="501" spans="28:29" x14ac:dyDescent="0.15">
      <c r="AB501" s="28"/>
      <c r="AC501" s="28"/>
    </row>
    <row r="502" spans="28:29" x14ac:dyDescent="0.15">
      <c r="AB502" s="28"/>
      <c r="AC502" s="28"/>
    </row>
    <row r="503" spans="28:29" x14ac:dyDescent="0.15">
      <c r="AB503" s="28"/>
      <c r="AC503" s="28"/>
    </row>
    <row r="504" spans="28:29" x14ac:dyDescent="0.15">
      <c r="AB504" s="28"/>
      <c r="AC504" s="28"/>
    </row>
    <row r="505" spans="28:29" x14ac:dyDescent="0.15">
      <c r="AB505" s="28"/>
      <c r="AC505" s="28"/>
    </row>
    <row r="506" spans="28:29" x14ac:dyDescent="0.15">
      <c r="AB506" s="28"/>
      <c r="AC506" s="28"/>
    </row>
    <row r="507" spans="28:29" x14ac:dyDescent="0.15">
      <c r="AB507" s="28"/>
      <c r="AC507" s="28"/>
    </row>
    <row r="508" spans="28:29" x14ac:dyDescent="0.15">
      <c r="AB508" s="28"/>
      <c r="AC508" s="28"/>
    </row>
    <row r="509" spans="28:29" x14ac:dyDescent="0.15">
      <c r="AB509" s="28"/>
      <c r="AC509" s="28"/>
    </row>
    <row r="510" spans="28:29" x14ac:dyDescent="0.15">
      <c r="AB510" s="28"/>
      <c r="AC510" s="28"/>
    </row>
    <row r="511" spans="28:29" x14ac:dyDescent="0.15">
      <c r="AB511" s="28"/>
      <c r="AC511" s="28"/>
    </row>
    <row r="512" spans="28:29" x14ac:dyDescent="0.15">
      <c r="AB512" s="28"/>
      <c r="AC512" s="28"/>
    </row>
    <row r="513" spans="28:29" x14ac:dyDescent="0.15">
      <c r="AB513" s="28"/>
      <c r="AC513" s="28"/>
    </row>
    <row r="514" spans="28:29" x14ac:dyDescent="0.15">
      <c r="AB514" s="28"/>
      <c r="AC514" s="28"/>
    </row>
    <row r="515" spans="28:29" x14ac:dyDescent="0.15">
      <c r="AB515" s="28"/>
      <c r="AC515" s="28"/>
    </row>
    <row r="516" spans="28:29" x14ac:dyDescent="0.15">
      <c r="AB516" s="28"/>
      <c r="AC516" s="28"/>
    </row>
    <row r="517" spans="28:29" x14ac:dyDescent="0.15">
      <c r="AB517" s="28"/>
      <c r="AC517" s="28"/>
    </row>
    <row r="518" spans="28:29" x14ac:dyDescent="0.15">
      <c r="AB518" s="28"/>
      <c r="AC518" s="28"/>
    </row>
    <row r="519" spans="28:29" x14ac:dyDescent="0.15">
      <c r="AB519" s="28"/>
      <c r="AC519" s="28"/>
    </row>
    <row r="520" spans="28:29" x14ac:dyDescent="0.15">
      <c r="AB520" s="28"/>
      <c r="AC520" s="28"/>
    </row>
    <row r="521" spans="28:29" x14ac:dyDescent="0.15">
      <c r="AB521" s="28"/>
      <c r="AC521" s="28"/>
    </row>
    <row r="522" spans="28:29" x14ac:dyDescent="0.15">
      <c r="AB522" s="28"/>
      <c r="AC522" s="28"/>
    </row>
    <row r="523" spans="28:29" x14ac:dyDescent="0.15">
      <c r="AB523" s="28"/>
      <c r="AC523" s="28"/>
    </row>
    <row r="524" spans="28:29" x14ac:dyDescent="0.15">
      <c r="AB524" s="28"/>
      <c r="AC524" s="28"/>
    </row>
    <row r="525" spans="28:29" x14ac:dyDescent="0.15">
      <c r="AB525" s="28"/>
      <c r="AC525" s="28"/>
    </row>
    <row r="526" spans="28:29" x14ac:dyDescent="0.15">
      <c r="AB526" s="28"/>
      <c r="AC526" s="28"/>
    </row>
    <row r="527" spans="28:29" x14ac:dyDescent="0.15">
      <c r="AB527" s="28"/>
      <c r="AC527" s="28"/>
    </row>
    <row r="528" spans="28:29" x14ac:dyDescent="0.15">
      <c r="AB528" s="28"/>
      <c r="AC528" s="28"/>
    </row>
    <row r="529" spans="28:29" x14ac:dyDescent="0.15">
      <c r="AB529" s="28"/>
      <c r="AC529" s="28"/>
    </row>
    <row r="530" spans="28:29" x14ac:dyDescent="0.15">
      <c r="AB530" s="28"/>
      <c r="AC530" s="28"/>
    </row>
    <row r="531" spans="28:29" x14ac:dyDescent="0.15">
      <c r="AB531" s="28"/>
      <c r="AC531" s="28"/>
    </row>
    <row r="532" spans="28:29" x14ac:dyDescent="0.15">
      <c r="AB532" s="28"/>
      <c r="AC532" s="28"/>
    </row>
    <row r="533" spans="28:29" x14ac:dyDescent="0.15">
      <c r="AB533" s="28"/>
      <c r="AC533" s="28"/>
    </row>
    <row r="534" spans="28:29" x14ac:dyDescent="0.15">
      <c r="AB534" s="28"/>
      <c r="AC534" s="28"/>
    </row>
    <row r="535" spans="28:29" x14ac:dyDescent="0.15">
      <c r="AB535" s="28"/>
      <c r="AC535" s="28"/>
    </row>
    <row r="536" spans="28:29" x14ac:dyDescent="0.15">
      <c r="AB536" s="28"/>
      <c r="AC536" s="28"/>
    </row>
    <row r="537" spans="28:29" x14ac:dyDescent="0.15">
      <c r="AB537" s="28"/>
      <c r="AC537" s="28"/>
    </row>
    <row r="538" spans="28:29" x14ac:dyDescent="0.15">
      <c r="AB538" s="28"/>
      <c r="AC538" s="28"/>
    </row>
    <row r="539" spans="28:29" x14ac:dyDescent="0.15">
      <c r="AB539" s="28"/>
      <c r="AC539" s="28"/>
    </row>
    <row r="540" spans="28:29" x14ac:dyDescent="0.15">
      <c r="AB540" s="28"/>
      <c r="AC540" s="28"/>
    </row>
    <row r="541" spans="28:29" x14ac:dyDescent="0.15">
      <c r="AB541" s="28"/>
      <c r="AC541" s="28"/>
    </row>
    <row r="542" spans="28:29" x14ac:dyDescent="0.15">
      <c r="AB542" s="28"/>
      <c r="AC542" s="28"/>
    </row>
    <row r="543" spans="28:29" x14ac:dyDescent="0.15">
      <c r="AB543" s="28"/>
      <c r="AC543" s="28"/>
    </row>
    <row r="544" spans="28:29" x14ac:dyDescent="0.15">
      <c r="AB544" s="28"/>
      <c r="AC544" s="28"/>
    </row>
    <row r="545" spans="28:29" x14ac:dyDescent="0.15">
      <c r="AB545" s="28"/>
      <c r="AC545" s="28"/>
    </row>
    <row r="546" spans="28:29" x14ac:dyDescent="0.15">
      <c r="AB546" s="28"/>
      <c r="AC546" s="28"/>
    </row>
    <row r="547" spans="28:29" x14ac:dyDescent="0.15">
      <c r="AB547" s="28"/>
      <c r="AC547" s="28"/>
    </row>
    <row r="548" spans="28:29" x14ac:dyDescent="0.15">
      <c r="AB548" s="28"/>
      <c r="AC548" s="28"/>
    </row>
    <row r="549" spans="28:29" x14ac:dyDescent="0.15">
      <c r="AB549" s="28"/>
      <c r="AC549" s="28"/>
    </row>
    <row r="550" spans="28:29" x14ac:dyDescent="0.15">
      <c r="AB550" s="28"/>
      <c r="AC550" s="28"/>
    </row>
    <row r="551" spans="28:29" x14ac:dyDescent="0.15">
      <c r="AB551" s="28"/>
      <c r="AC551" s="28"/>
    </row>
    <row r="552" spans="28:29" x14ac:dyDescent="0.15">
      <c r="AB552" s="28"/>
      <c r="AC552" s="28"/>
    </row>
    <row r="553" spans="28:29" x14ac:dyDescent="0.15">
      <c r="AB553" s="28"/>
      <c r="AC553" s="28"/>
    </row>
    <row r="554" spans="28:29" x14ac:dyDescent="0.15">
      <c r="AB554" s="28"/>
      <c r="AC554" s="28"/>
    </row>
    <row r="555" spans="28:29" x14ac:dyDescent="0.15">
      <c r="AB555" s="28"/>
      <c r="AC555" s="28"/>
    </row>
    <row r="556" spans="28:29" x14ac:dyDescent="0.15">
      <c r="AB556" s="28"/>
      <c r="AC556" s="28"/>
    </row>
    <row r="557" spans="28:29" x14ac:dyDescent="0.15">
      <c r="AB557" s="28"/>
      <c r="AC557" s="28"/>
    </row>
    <row r="558" spans="28:29" x14ac:dyDescent="0.15">
      <c r="AB558" s="28"/>
      <c r="AC558" s="28"/>
    </row>
    <row r="559" spans="28:29" x14ac:dyDescent="0.15">
      <c r="AB559" s="28"/>
      <c r="AC559" s="28"/>
    </row>
    <row r="560" spans="28:29" x14ac:dyDescent="0.15">
      <c r="AB560" s="28"/>
      <c r="AC560" s="28"/>
    </row>
    <row r="561" spans="28:29" x14ac:dyDescent="0.15">
      <c r="AB561" s="28"/>
      <c r="AC561" s="28"/>
    </row>
    <row r="562" spans="28:29" x14ac:dyDescent="0.15">
      <c r="AB562" s="28"/>
      <c r="AC562" s="28"/>
    </row>
    <row r="563" spans="28:29" x14ac:dyDescent="0.15">
      <c r="AB563" s="28"/>
      <c r="AC563" s="28"/>
    </row>
    <row r="564" spans="28:29" x14ac:dyDescent="0.15">
      <c r="AB564" s="28"/>
      <c r="AC564" s="28"/>
    </row>
    <row r="565" spans="28:29" x14ac:dyDescent="0.15">
      <c r="AB565" s="28"/>
      <c r="AC565" s="28"/>
    </row>
    <row r="566" spans="28:29" x14ac:dyDescent="0.15">
      <c r="AB566" s="28"/>
      <c r="AC566" s="28"/>
    </row>
    <row r="567" spans="28:29" x14ac:dyDescent="0.15">
      <c r="AB567" s="28"/>
      <c r="AC567" s="28"/>
    </row>
    <row r="568" spans="28:29" x14ac:dyDescent="0.15">
      <c r="AB568" s="28"/>
      <c r="AC568" s="28"/>
    </row>
    <row r="569" spans="28:29" x14ac:dyDescent="0.15">
      <c r="AB569" s="28"/>
      <c r="AC569" s="28"/>
    </row>
    <row r="570" spans="28:29" x14ac:dyDescent="0.15">
      <c r="AB570" s="28"/>
      <c r="AC570" s="28"/>
    </row>
    <row r="571" spans="28:29" x14ac:dyDescent="0.15">
      <c r="AB571" s="28"/>
      <c r="AC571" s="28"/>
    </row>
    <row r="572" spans="28:29" x14ac:dyDescent="0.15">
      <c r="AB572" s="28"/>
      <c r="AC572" s="28"/>
    </row>
    <row r="573" spans="28:29" x14ac:dyDescent="0.15">
      <c r="AB573" s="28"/>
      <c r="AC573" s="28"/>
    </row>
    <row r="574" spans="28:29" x14ac:dyDescent="0.15">
      <c r="AB574" s="28"/>
      <c r="AC574" s="28"/>
    </row>
    <row r="575" spans="28:29" x14ac:dyDescent="0.15">
      <c r="AB575" s="28"/>
      <c r="AC575" s="28"/>
    </row>
    <row r="576" spans="28:29" x14ac:dyDescent="0.15">
      <c r="AB576" s="28"/>
      <c r="AC576" s="28"/>
    </row>
    <row r="577" spans="28:29" x14ac:dyDescent="0.15">
      <c r="AB577" s="28"/>
      <c r="AC577" s="28"/>
    </row>
    <row r="578" spans="28:29" x14ac:dyDescent="0.15">
      <c r="AB578" s="28"/>
      <c r="AC578" s="28"/>
    </row>
    <row r="579" spans="28:29" x14ac:dyDescent="0.15">
      <c r="AB579" s="28"/>
      <c r="AC579" s="28"/>
    </row>
    <row r="580" spans="28:29" x14ac:dyDescent="0.15">
      <c r="AB580" s="28"/>
      <c r="AC580" s="28"/>
    </row>
    <row r="581" spans="28:29" x14ac:dyDescent="0.15">
      <c r="AB581" s="28"/>
      <c r="AC581" s="28"/>
    </row>
    <row r="582" spans="28:29" x14ac:dyDescent="0.15">
      <c r="AB582" s="28"/>
      <c r="AC582" s="28"/>
    </row>
    <row r="583" spans="28:29" x14ac:dyDescent="0.15">
      <c r="AB583" s="28"/>
      <c r="AC583" s="28"/>
    </row>
    <row r="584" spans="28:29" x14ac:dyDescent="0.15">
      <c r="AB584" s="28"/>
      <c r="AC584" s="28"/>
    </row>
    <row r="585" spans="28:29" x14ac:dyDescent="0.15">
      <c r="AB585" s="28"/>
      <c r="AC585" s="28"/>
    </row>
    <row r="586" spans="28:29" x14ac:dyDescent="0.15">
      <c r="AB586" s="28"/>
      <c r="AC586" s="28"/>
    </row>
    <row r="587" spans="28:29" x14ac:dyDescent="0.15">
      <c r="AB587" s="28"/>
      <c r="AC587" s="28"/>
    </row>
    <row r="588" spans="28:29" x14ac:dyDescent="0.15">
      <c r="AB588" s="28"/>
      <c r="AC588" s="28"/>
    </row>
    <row r="589" spans="28:29" x14ac:dyDescent="0.15">
      <c r="AB589" s="28"/>
      <c r="AC589" s="28"/>
    </row>
    <row r="590" spans="28:29" x14ac:dyDescent="0.15">
      <c r="AB590" s="28"/>
      <c r="AC590" s="28"/>
    </row>
    <row r="591" spans="28:29" x14ac:dyDescent="0.15">
      <c r="AB591" s="28"/>
      <c r="AC591" s="28"/>
    </row>
    <row r="592" spans="28:29" x14ac:dyDescent="0.15">
      <c r="AB592" s="28"/>
      <c r="AC592" s="28"/>
    </row>
    <row r="593" spans="28:29" x14ac:dyDescent="0.15">
      <c r="AB593" s="28"/>
      <c r="AC593" s="28"/>
    </row>
    <row r="594" spans="28:29" x14ac:dyDescent="0.15">
      <c r="AB594" s="28"/>
      <c r="AC594" s="28"/>
    </row>
    <row r="595" spans="28:29" x14ac:dyDescent="0.15">
      <c r="AB595" s="28"/>
      <c r="AC595" s="28"/>
    </row>
    <row r="596" spans="28:29" x14ac:dyDescent="0.15">
      <c r="AB596" s="28"/>
      <c r="AC596" s="28"/>
    </row>
    <row r="597" spans="28:29" x14ac:dyDescent="0.15">
      <c r="AB597" s="28"/>
      <c r="AC597" s="28"/>
    </row>
    <row r="598" spans="28:29" x14ac:dyDescent="0.15">
      <c r="AB598" s="28"/>
      <c r="AC598" s="28"/>
    </row>
    <row r="599" spans="28:29" x14ac:dyDescent="0.15">
      <c r="AB599" s="28"/>
      <c r="AC599" s="28"/>
    </row>
    <row r="600" spans="28:29" x14ac:dyDescent="0.15">
      <c r="AB600" s="28"/>
      <c r="AC600" s="28"/>
    </row>
    <row r="601" spans="28:29" x14ac:dyDescent="0.15">
      <c r="AB601" s="28"/>
      <c r="AC601" s="28"/>
    </row>
    <row r="602" spans="28:29" x14ac:dyDescent="0.15">
      <c r="AB602" s="28"/>
      <c r="AC602" s="28"/>
    </row>
    <row r="603" spans="28:29" x14ac:dyDescent="0.15">
      <c r="AB603" s="28"/>
      <c r="AC603" s="28"/>
    </row>
    <row r="604" spans="28:29" x14ac:dyDescent="0.15">
      <c r="AB604" s="28"/>
      <c r="AC604" s="28"/>
    </row>
    <row r="605" spans="28:29" x14ac:dyDescent="0.15">
      <c r="AB605" s="28"/>
      <c r="AC605" s="28"/>
    </row>
    <row r="606" spans="28:29" x14ac:dyDescent="0.15">
      <c r="AB606" s="28"/>
      <c r="AC606" s="28"/>
    </row>
    <row r="607" spans="28:29" x14ac:dyDescent="0.15">
      <c r="AB607" s="28"/>
      <c r="AC607" s="28"/>
    </row>
    <row r="608" spans="28:29" x14ac:dyDescent="0.15">
      <c r="AB608" s="28"/>
      <c r="AC608" s="28"/>
    </row>
    <row r="609" spans="28:29" x14ac:dyDescent="0.15">
      <c r="AB609" s="28"/>
      <c r="AC609" s="28"/>
    </row>
    <row r="610" spans="28:29" x14ac:dyDescent="0.15">
      <c r="AB610" s="28"/>
      <c r="AC610" s="28"/>
    </row>
    <row r="611" spans="28:29" x14ac:dyDescent="0.15">
      <c r="AB611" s="28"/>
      <c r="AC611" s="28"/>
    </row>
    <row r="612" spans="28:29" x14ac:dyDescent="0.15">
      <c r="AB612" s="28"/>
      <c r="AC612" s="28"/>
    </row>
    <row r="613" spans="28:29" x14ac:dyDescent="0.15">
      <c r="AB613" s="28"/>
      <c r="AC613" s="28"/>
    </row>
    <row r="614" spans="28:29" x14ac:dyDescent="0.15">
      <c r="AB614" s="28"/>
      <c r="AC614" s="28"/>
    </row>
    <row r="615" spans="28:29" x14ac:dyDescent="0.15">
      <c r="AB615" s="28"/>
      <c r="AC615" s="28"/>
    </row>
    <row r="616" spans="28:29" x14ac:dyDescent="0.15">
      <c r="AB616" s="28"/>
      <c r="AC616" s="28"/>
    </row>
    <row r="617" spans="28:29" x14ac:dyDescent="0.15">
      <c r="AB617" s="28"/>
      <c r="AC617" s="28"/>
    </row>
    <row r="618" spans="28:29" x14ac:dyDescent="0.15">
      <c r="AB618" s="28"/>
      <c r="AC618" s="28"/>
    </row>
    <row r="619" spans="28:29" x14ac:dyDescent="0.15">
      <c r="AB619" s="28"/>
      <c r="AC619" s="28"/>
    </row>
    <row r="620" spans="28:29" x14ac:dyDescent="0.15">
      <c r="AB620" s="28"/>
      <c r="AC620" s="28"/>
    </row>
    <row r="621" spans="28:29" x14ac:dyDescent="0.15">
      <c r="AB621" s="28"/>
      <c r="AC621" s="28"/>
    </row>
    <row r="622" spans="28:29" x14ac:dyDescent="0.15">
      <c r="AB622" s="28"/>
      <c r="AC622" s="28"/>
    </row>
    <row r="623" spans="28:29" x14ac:dyDescent="0.15">
      <c r="AB623" s="28"/>
      <c r="AC623" s="28"/>
    </row>
    <row r="624" spans="28:29" x14ac:dyDescent="0.15">
      <c r="AB624" s="28"/>
      <c r="AC624" s="28"/>
    </row>
    <row r="625" spans="28:29" x14ac:dyDescent="0.15">
      <c r="AB625" s="28"/>
      <c r="AC625" s="28"/>
    </row>
    <row r="626" spans="28:29" x14ac:dyDescent="0.15">
      <c r="AB626" s="28"/>
      <c r="AC626" s="28"/>
    </row>
    <row r="627" spans="28:29" x14ac:dyDescent="0.15">
      <c r="AB627" s="28"/>
      <c r="AC627" s="28"/>
    </row>
    <row r="628" spans="28:29" x14ac:dyDescent="0.15">
      <c r="AB628" s="28"/>
      <c r="AC628" s="28"/>
    </row>
    <row r="629" spans="28:29" x14ac:dyDescent="0.15">
      <c r="AB629" s="28"/>
      <c r="AC629" s="28"/>
    </row>
    <row r="630" spans="28:29" x14ac:dyDescent="0.15">
      <c r="AB630" s="28"/>
      <c r="AC630" s="28"/>
    </row>
    <row r="631" spans="28:29" x14ac:dyDescent="0.15">
      <c r="AB631" s="28"/>
      <c r="AC631" s="28"/>
    </row>
    <row r="632" spans="28:29" x14ac:dyDescent="0.15">
      <c r="AB632" s="28"/>
      <c r="AC632" s="28"/>
    </row>
    <row r="633" spans="28:29" x14ac:dyDescent="0.15">
      <c r="AB633" s="28"/>
      <c r="AC633" s="28"/>
    </row>
    <row r="634" spans="28:29" x14ac:dyDescent="0.15">
      <c r="AB634" s="28"/>
      <c r="AC634" s="28"/>
    </row>
    <row r="635" spans="28:29" x14ac:dyDescent="0.15">
      <c r="AB635" s="28"/>
      <c r="AC635" s="28"/>
    </row>
    <row r="636" spans="28:29" x14ac:dyDescent="0.15">
      <c r="AB636" s="28"/>
      <c r="AC636" s="28"/>
    </row>
    <row r="637" spans="28:29" x14ac:dyDescent="0.15">
      <c r="AB637" s="28"/>
      <c r="AC637" s="28"/>
    </row>
    <row r="638" spans="28:29" x14ac:dyDescent="0.15">
      <c r="AB638" s="28"/>
      <c r="AC638" s="28"/>
    </row>
    <row r="639" spans="28:29" x14ac:dyDescent="0.15">
      <c r="AB639" s="28"/>
      <c r="AC639" s="28"/>
    </row>
    <row r="640" spans="28:29" x14ac:dyDescent="0.15">
      <c r="AB640" s="28"/>
      <c r="AC640" s="28"/>
    </row>
    <row r="641" spans="28:29" x14ac:dyDescent="0.15">
      <c r="AB641" s="28"/>
      <c r="AC641" s="28"/>
    </row>
    <row r="642" spans="28:29" x14ac:dyDescent="0.15">
      <c r="AB642" s="28"/>
      <c r="AC642" s="28"/>
    </row>
    <row r="643" spans="28:29" x14ac:dyDescent="0.15">
      <c r="AB643" s="28"/>
      <c r="AC643" s="28"/>
    </row>
    <row r="644" spans="28:29" x14ac:dyDescent="0.15">
      <c r="AB644" s="28"/>
      <c r="AC644" s="28"/>
    </row>
    <row r="645" spans="28:29" x14ac:dyDescent="0.15">
      <c r="AB645" s="28"/>
      <c r="AC645" s="28"/>
    </row>
    <row r="646" spans="28:29" x14ac:dyDescent="0.15">
      <c r="AB646" s="28"/>
      <c r="AC646" s="28"/>
    </row>
    <row r="647" spans="28:29" x14ac:dyDescent="0.15">
      <c r="AB647" s="28"/>
      <c r="AC647" s="28"/>
    </row>
    <row r="648" spans="28:29" x14ac:dyDescent="0.15">
      <c r="AB648" s="28"/>
      <c r="AC648" s="28"/>
    </row>
    <row r="649" spans="28:29" x14ac:dyDescent="0.15">
      <c r="AB649" s="28"/>
      <c r="AC649" s="28"/>
    </row>
    <row r="650" spans="28:29" x14ac:dyDescent="0.15">
      <c r="AB650" s="28"/>
      <c r="AC650" s="28"/>
    </row>
    <row r="651" spans="28:29" x14ac:dyDescent="0.15">
      <c r="AB651" s="28"/>
      <c r="AC651" s="28"/>
    </row>
    <row r="652" spans="28:29" x14ac:dyDescent="0.15">
      <c r="AB652" s="28"/>
      <c r="AC652" s="28"/>
    </row>
    <row r="653" spans="28:29" x14ac:dyDescent="0.15">
      <c r="AB653" s="28"/>
      <c r="AC653" s="28"/>
    </row>
    <row r="654" spans="28:29" x14ac:dyDescent="0.15">
      <c r="AB654" s="28"/>
      <c r="AC654" s="28"/>
    </row>
    <row r="655" spans="28:29" x14ac:dyDescent="0.15">
      <c r="AB655" s="28"/>
      <c r="AC655" s="28"/>
    </row>
    <row r="656" spans="28:29" x14ac:dyDescent="0.15">
      <c r="AB656" s="28"/>
      <c r="AC656" s="28"/>
    </row>
    <row r="657" spans="28:29" x14ac:dyDescent="0.15">
      <c r="AB657" s="28"/>
      <c r="AC657" s="28"/>
    </row>
    <row r="658" spans="28:29" x14ac:dyDescent="0.15">
      <c r="AB658" s="28"/>
      <c r="AC658" s="28"/>
    </row>
    <row r="659" spans="28:29" x14ac:dyDescent="0.15">
      <c r="AB659" s="28"/>
      <c r="AC659" s="28"/>
    </row>
    <row r="660" spans="28:29" x14ac:dyDescent="0.15">
      <c r="AB660" s="28"/>
      <c r="AC660" s="28"/>
    </row>
    <row r="661" spans="28:29" x14ac:dyDescent="0.15">
      <c r="AB661" s="28"/>
      <c r="AC661" s="28"/>
    </row>
    <row r="662" spans="28:29" x14ac:dyDescent="0.15">
      <c r="AB662" s="28"/>
      <c r="AC662" s="28"/>
    </row>
    <row r="663" spans="28:29" x14ac:dyDescent="0.15">
      <c r="AB663" s="28"/>
      <c r="AC663" s="28"/>
    </row>
    <row r="664" spans="28:29" x14ac:dyDescent="0.15">
      <c r="AB664" s="28"/>
      <c r="AC664" s="28"/>
    </row>
    <row r="665" spans="28:29" x14ac:dyDescent="0.15">
      <c r="AB665" s="28"/>
      <c r="AC665" s="28"/>
    </row>
    <row r="666" spans="28:29" x14ac:dyDescent="0.15">
      <c r="AB666" s="28"/>
      <c r="AC666" s="28"/>
    </row>
    <row r="667" spans="28:29" x14ac:dyDescent="0.15">
      <c r="AB667" s="28"/>
      <c r="AC667" s="28"/>
    </row>
    <row r="668" spans="28:29" x14ac:dyDescent="0.15">
      <c r="AB668" s="28"/>
      <c r="AC668" s="28"/>
    </row>
    <row r="669" spans="28:29" x14ac:dyDescent="0.15">
      <c r="AB669" s="28"/>
      <c r="AC669" s="28"/>
    </row>
    <row r="670" spans="28:29" x14ac:dyDescent="0.15">
      <c r="AB670" s="28"/>
      <c r="AC670" s="28"/>
    </row>
    <row r="671" spans="28:29" x14ac:dyDescent="0.15">
      <c r="AB671" s="28"/>
      <c r="AC671" s="28"/>
    </row>
    <row r="672" spans="28:29" x14ac:dyDescent="0.15">
      <c r="AB672" s="28"/>
      <c r="AC672" s="28"/>
    </row>
    <row r="673" spans="28:29" x14ac:dyDescent="0.15">
      <c r="AB673" s="28"/>
      <c r="AC673" s="28"/>
    </row>
    <row r="674" spans="28:29" x14ac:dyDescent="0.15">
      <c r="AB674" s="28"/>
      <c r="AC674" s="28"/>
    </row>
    <row r="675" spans="28:29" x14ac:dyDescent="0.15">
      <c r="AB675" s="28"/>
      <c r="AC675" s="28"/>
    </row>
    <row r="676" spans="28:29" x14ac:dyDescent="0.15">
      <c r="AB676" s="28"/>
      <c r="AC676" s="28"/>
    </row>
    <row r="677" spans="28:29" x14ac:dyDescent="0.15">
      <c r="AB677" s="28"/>
      <c r="AC677" s="28"/>
    </row>
    <row r="678" spans="28:29" x14ac:dyDescent="0.15">
      <c r="AB678" s="28"/>
      <c r="AC678" s="28"/>
    </row>
    <row r="679" spans="28:29" x14ac:dyDescent="0.15">
      <c r="AB679" s="28"/>
      <c r="AC679" s="28"/>
    </row>
    <row r="680" spans="28:29" x14ac:dyDescent="0.15">
      <c r="AB680" s="28"/>
      <c r="AC680" s="28"/>
    </row>
    <row r="681" spans="28:29" x14ac:dyDescent="0.15">
      <c r="AB681" s="28"/>
      <c r="AC681" s="28"/>
    </row>
    <row r="682" spans="28:29" x14ac:dyDescent="0.15">
      <c r="AB682" s="28"/>
      <c r="AC682" s="28"/>
    </row>
    <row r="683" spans="28:29" x14ac:dyDescent="0.15">
      <c r="AB683" s="28"/>
      <c r="AC683" s="28"/>
    </row>
    <row r="684" spans="28:29" x14ac:dyDescent="0.15">
      <c r="AB684" s="28"/>
      <c r="AC684" s="28"/>
    </row>
    <row r="685" spans="28:29" x14ac:dyDescent="0.15">
      <c r="AB685" s="28"/>
      <c r="AC685" s="28"/>
    </row>
    <row r="686" spans="28:29" x14ac:dyDescent="0.15">
      <c r="AB686" s="28"/>
      <c r="AC686" s="28"/>
    </row>
    <row r="687" spans="28:29" x14ac:dyDescent="0.15">
      <c r="AB687" s="28"/>
      <c r="AC687" s="28"/>
    </row>
    <row r="688" spans="28:29" x14ac:dyDescent="0.15">
      <c r="AB688" s="28"/>
      <c r="AC688" s="28"/>
    </row>
    <row r="689" spans="28:29" x14ac:dyDescent="0.15">
      <c r="AB689" s="28"/>
      <c r="AC689" s="28"/>
    </row>
    <row r="690" spans="28:29" x14ac:dyDescent="0.15">
      <c r="AB690" s="28"/>
      <c r="AC690" s="28"/>
    </row>
    <row r="691" spans="28:29" x14ac:dyDescent="0.15">
      <c r="AB691" s="28"/>
      <c r="AC691" s="28"/>
    </row>
    <row r="692" spans="28:29" x14ac:dyDescent="0.15">
      <c r="AB692" s="28"/>
      <c r="AC692" s="28"/>
    </row>
    <row r="693" spans="28:29" x14ac:dyDescent="0.15">
      <c r="AB693" s="28"/>
      <c r="AC693" s="28"/>
    </row>
    <row r="694" spans="28:29" x14ac:dyDescent="0.15">
      <c r="AB694" s="28"/>
      <c r="AC694" s="28"/>
    </row>
    <row r="695" spans="28:29" x14ac:dyDescent="0.15">
      <c r="AB695" s="28"/>
      <c r="AC695" s="28"/>
    </row>
    <row r="696" spans="28:29" x14ac:dyDescent="0.15">
      <c r="AB696" s="28"/>
      <c r="AC696" s="28"/>
    </row>
    <row r="697" spans="28:29" x14ac:dyDescent="0.15">
      <c r="AB697" s="28"/>
      <c r="AC697" s="28"/>
    </row>
    <row r="698" spans="28:29" x14ac:dyDescent="0.15">
      <c r="AB698" s="28"/>
      <c r="AC698" s="28"/>
    </row>
    <row r="699" spans="28:29" x14ac:dyDescent="0.15">
      <c r="AB699" s="28"/>
      <c r="AC699" s="28"/>
    </row>
    <row r="700" spans="28:29" x14ac:dyDescent="0.15">
      <c r="AB700" s="28"/>
      <c r="AC700" s="28"/>
    </row>
    <row r="701" spans="28:29" x14ac:dyDescent="0.15">
      <c r="AB701" s="28"/>
      <c r="AC701" s="28"/>
    </row>
    <row r="702" spans="28:29" x14ac:dyDescent="0.15">
      <c r="AB702" s="28"/>
      <c r="AC702" s="28"/>
    </row>
    <row r="703" spans="28:29" x14ac:dyDescent="0.15">
      <c r="AB703" s="28"/>
      <c r="AC703" s="28"/>
    </row>
    <row r="704" spans="28:29" x14ac:dyDescent="0.15">
      <c r="AB704" s="28"/>
      <c r="AC704" s="28"/>
    </row>
    <row r="705" spans="28:29" x14ac:dyDescent="0.15">
      <c r="AB705" s="28"/>
      <c r="AC705" s="28"/>
    </row>
    <row r="706" spans="28:29" x14ac:dyDescent="0.15">
      <c r="AB706" s="28"/>
      <c r="AC706" s="28"/>
    </row>
    <row r="707" spans="28:29" x14ac:dyDescent="0.15">
      <c r="AB707" s="28"/>
      <c r="AC707" s="28"/>
    </row>
    <row r="708" spans="28:29" x14ac:dyDescent="0.15">
      <c r="AB708" s="28"/>
      <c r="AC708" s="28"/>
    </row>
    <row r="709" spans="28:29" x14ac:dyDescent="0.15">
      <c r="AB709" s="28"/>
      <c r="AC709" s="28"/>
    </row>
    <row r="710" spans="28:29" x14ac:dyDescent="0.15">
      <c r="AB710" s="28"/>
      <c r="AC710" s="28"/>
    </row>
    <row r="711" spans="28:29" x14ac:dyDescent="0.15">
      <c r="AB711" s="28"/>
      <c r="AC711" s="28"/>
    </row>
    <row r="712" spans="28:29" x14ac:dyDescent="0.15">
      <c r="AB712" s="28"/>
      <c r="AC712" s="28"/>
    </row>
    <row r="713" spans="28:29" x14ac:dyDescent="0.15">
      <c r="AB713" s="28"/>
      <c r="AC713" s="28"/>
    </row>
    <row r="714" spans="28:29" x14ac:dyDescent="0.15">
      <c r="AB714" s="28"/>
      <c r="AC714" s="28"/>
    </row>
    <row r="715" spans="28:29" x14ac:dyDescent="0.15">
      <c r="AB715" s="28"/>
      <c r="AC715" s="28"/>
    </row>
    <row r="716" spans="28:29" x14ac:dyDescent="0.15">
      <c r="AB716" s="28"/>
      <c r="AC716" s="28"/>
    </row>
    <row r="717" spans="28:29" x14ac:dyDescent="0.15">
      <c r="AB717" s="28"/>
      <c r="AC717" s="28"/>
    </row>
    <row r="718" spans="28:29" x14ac:dyDescent="0.15">
      <c r="AB718" s="28"/>
      <c r="AC718" s="28"/>
    </row>
    <row r="719" spans="28:29" x14ac:dyDescent="0.15">
      <c r="AB719" s="28"/>
      <c r="AC719" s="28"/>
    </row>
    <row r="720" spans="28:29" x14ac:dyDescent="0.15">
      <c r="AB720" s="28"/>
      <c r="AC720" s="28"/>
    </row>
    <row r="721" spans="28:29" x14ac:dyDescent="0.15">
      <c r="AB721" s="28"/>
      <c r="AC721" s="28"/>
    </row>
    <row r="722" spans="28:29" x14ac:dyDescent="0.15">
      <c r="AB722" s="28"/>
      <c r="AC722" s="28"/>
    </row>
    <row r="723" spans="28:29" x14ac:dyDescent="0.15">
      <c r="AB723" s="28"/>
      <c r="AC723" s="28"/>
    </row>
    <row r="724" spans="28:29" x14ac:dyDescent="0.15">
      <c r="AB724" s="28"/>
      <c r="AC724" s="28"/>
    </row>
    <row r="725" spans="28:29" x14ac:dyDescent="0.15">
      <c r="AB725" s="28"/>
      <c r="AC725" s="28"/>
    </row>
    <row r="726" spans="28:29" x14ac:dyDescent="0.15">
      <c r="AB726" s="28"/>
      <c r="AC726" s="28"/>
    </row>
    <row r="727" spans="28:29" x14ac:dyDescent="0.15">
      <c r="AB727" s="28"/>
      <c r="AC727" s="28"/>
    </row>
    <row r="728" spans="28:29" x14ac:dyDescent="0.15">
      <c r="AB728" s="28"/>
      <c r="AC728" s="28"/>
    </row>
    <row r="729" spans="28:29" x14ac:dyDescent="0.15">
      <c r="AB729" s="28"/>
      <c r="AC729" s="28"/>
    </row>
    <row r="730" spans="28:29" x14ac:dyDescent="0.15">
      <c r="AB730" s="28"/>
      <c r="AC730" s="28"/>
    </row>
    <row r="731" spans="28:29" x14ac:dyDescent="0.15">
      <c r="AB731" s="28"/>
      <c r="AC731" s="28"/>
    </row>
    <row r="732" spans="28:29" x14ac:dyDescent="0.15">
      <c r="AB732" s="28"/>
      <c r="AC732" s="28"/>
    </row>
    <row r="733" spans="28:29" x14ac:dyDescent="0.15">
      <c r="AB733" s="28"/>
      <c r="AC733" s="28"/>
    </row>
    <row r="734" spans="28:29" x14ac:dyDescent="0.15">
      <c r="AB734" s="28"/>
      <c r="AC734" s="28"/>
    </row>
    <row r="735" spans="28:29" x14ac:dyDescent="0.15">
      <c r="AB735" s="28"/>
      <c r="AC735" s="28"/>
    </row>
    <row r="736" spans="28:29" x14ac:dyDescent="0.15">
      <c r="AB736" s="28"/>
      <c r="AC736" s="28"/>
    </row>
    <row r="737" spans="28:29" x14ac:dyDescent="0.15">
      <c r="AB737" s="28"/>
      <c r="AC737" s="28"/>
    </row>
    <row r="738" spans="28:29" x14ac:dyDescent="0.15">
      <c r="AB738" s="28"/>
      <c r="AC738" s="28"/>
    </row>
    <row r="739" spans="28:29" x14ac:dyDescent="0.15">
      <c r="AB739" s="28"/>
      <c r="AC739" s="28"/>
    </row>
    <row r="740" spans="28:29" x14ac:dyDescent="0.15">
      <c r="AB740" s="28"/>
      <c r="AC740" s="28"/>
    </row>
    <row r="741" spans="28:29" x14ac:dyDescent="0.15">
      <c r="AB741" s="28"/>
      <c r="AC741" s="28"/>
    </row>
    <row r="742" spans="28:29" x14ac:dyDescent="0.15">
      <c r="AB742" s="28"/>
      <c r="AC742" s="28"/>
    </row>
    <row r="743" spans="28:29" x14ac:dyDescent="0.15">
      <c r="AB743" s="28"/>
      <c r="AC743" s="28"/>
    </row>
    <row r="744" spans="28:29" x14ac:dyDescent="0.15">
      <c r="AB744" s="28"/>
      <c r="AC744" s="28"/>
    </row>
    <row r="745" spans="28:29" x14ac:dyDescent="0.15">
      <c r="AB745" s="28"/>
      <c r="AC745" s="28"/>
    </row>
    <row r="746" spans="28:29" x14ac:dyDescent="0.15">
      <c r="AB746" s="28"/>
      <c r="AC746" s="28"/>
    </row>
    <row r="747" spans="28:29" x14ac:dyDescent="0.15">
      <c r="AB747" s="28"/>
      <c r="AC747" s="28"/>
    </row>
    <row r="748" spans="28:29" x14ac:dyDescent="0.15">
      <c r="AB748" s="28"/>
      <c r="AC748" s="28"/>
    </row>
    <row r="749" spans="28:29" x14ac:dyDescent="0.15">
      <c r="AB749" s="28"/>
      <c r="AC749" s="28"/>
    </row>
    <row r="750" spans="28:29" x14ac:dyDescent="0.15">
      <c r="AB750" s="28"/>
      <c r="AC750" s="28"/>
    </row>
    <row r="751" spans="28:29" x14ac:dyDescent="0.15">
      <c r="AB751" s="28"/>
      <c r="AC751" s="28"/>
    </row>
    <row r="752" spans="28:29" x14ac:dyDescent="0.15">
      <c r="AB752" s="28"/>
      <c r="AC752" s="28"/>
    </row>
    <row r="753" spans="28:29" x14ac:dyDescent="0.15">
      <c r="AB753" s="28"/>
      <c r="AC753" s="28"/>
    </row>
    <row r="754" spans="28:29" x14ac:dyDescent="0.15">
      <c r="AB754" s="28"/>
      <c r="AC754" s="28"/>
    </row>
    <row r="755" spans="28:29" x14ac:dyDescent="0.15">
      <c r="AB755" s="28"/>
      <c r="AC755" s="28"/>
    </row>
    <row r="756" spans="28:29" x14ac:dyDescent="0.15">
      <c r="AB756" s="28"/>
      <c r="AC756" s="28"/>
    </row>
    <row r="757" spans="28:29" x14ac:dyDescent="0.15">
      <c r="AB757" s="28"/>
      <c r="AC757" s="28"/>
    </row>
    <row r="758" spans="28:29" x14ac:dyDescent="0.15">
      <c r="AB758" s="28"/>
      <c r="AC758" s="28"/>
    </row>
    <row r="759" spans="28:29" x14ac:dyDescent="0.15">
      <c r="AB759" s="28"/>
      <c r="AC759" s="28"/>
    </row>
    <row r="760" spans="28:29" x14ac:dyDescent="0.15">
      <c r="AB760" s="28"/>
      <c r="AC760" s="28"/>
    </row>
    <row r="761" spans="28:29" x14ac:dyDescent="0.15">
      <c r="AB761" s="28"/>
      <c r="AC761" s="28"/>
    </row>
    <row r="762" spans="28:29" x14ac:dyDescent="0.15">
      <c r="AB762" s="28"/>
      <c r="AC762" s="28"/>
    </row>
    <row r="763" spans="28:29" x14ac:dyDescent="0.15">
      <c r="AB763" s="28"/>
      <c r="AC763" s="28"/>
    </row>
    <row r="764" spans="28:29" x14ac:dyDescent="0.15">
      <c r="AB764" s="28"/>
      <c r="AC764" s="28"/>
    </row>
    <row r="765" spans="28:29" x14ac:dyDescent="0.15">
      <c r="AB765" s="28"/>
      <c r="AC765" s="28"/>
    </row>
    <row r="766" spans="28:29" x14ac:dyDescent="0.15">
      <c r="AB766" s="28"/>
      <c r="AC766" s="28"/>
    </row>
    <row r="767" spans="28:29" x14ac:dyDescent="0.15">
      <c r="AB767" s="28"/>
      <c r="AC767" s="28"/>
    </row>
    <row r="768" spans="28:29" x14ac:dyDescent="0.15">
      <c r="AB768" s="28"/>
      <c r="AC768" s="28"/>
    </row>
    <row r="769" spans="28:29" x14ac:dyDescent="0.15">
      <c r="AB769" s="28"/>
      <c r="AC769" s="28"/>
    </row>
    <row r="770" spans="28:29" x14ac:dyDescent="0.15">
      <c r="AB770" s="28"/>
      <c r="AC770" s="28"/>
    </row>
    <row r="771" spans="28:29" x14ac:dyDescent="0.15">
      <c r="AB771" s="28"/>
      <c r="AC771" s="28"/>
    </row>
    <row r="772" spans="28:29" x14ac:dyDescent="0.15">
      <c r="AB772" s="28"/>
      <c r="AC772" s="28"/>
    </row>
    <row r="773" spans="28:29" x14ac:dyDescent="0.15">
      <c r="AB773" s="28"/>
      <c r="AC773" s="28"/>
    </row>
    <row r="774" spans="28:29" x14ac:dyDescent="0.15">
      <c r="AB774" s="28"/>
      <c r="AC774" s="28"/>
    </row>
    <row r="775" spans="28:29" x14ac:dyDescent="0.15">
      <c r="AB775" s="28"/>
      <c r="AC775" s="28"/>
    </row>
    <row r="776" spans="28:29" x14ac:dyDescent="0.15">
      <c r="AB776" s="28"/>
      <c r="AC776" s="28"/>
    </row>
    <row r="777" spans="28:29" x14ac:dyDescent="0.15">
      <c r="AB777" s="28"/>
      <c r="AC777" s="28"/>
    </row>
    <row r="778" spans="28:29" x14ac:dyDescent="0.15">
      <c r="AB778" s="28"/>
      <c r="AC778" s="28"/>
    </row>
    <row r="779" spans="28:29" x14ac:dyDescent="0.15">
      <c r="AB779" s="28"/>
      <c r="AC779" s="28"/>
    </row>
    <row r="780" spans="28:29" x14ac:dyDescent="0.15">
      <c r="AB780" s="28"/>
      <c r="AC780" s="28"/>
    </row>
    <row r="781" spans="28:29" x14ac:dyDescent="0.15">
      <c r="AB781" s="28"/>
      <c r="AC781" s="28"/>
    </row>
    <row r="782" spans="28:29" x14ac:dyDescent="0.15">
      <c r="AB782" s="28"/>
      <c r="AC782" s="28"/>
    </row>
    <row r="783" spans="28:29" x14ac:dyDescent="0.15">
      <c r="AB783" s="28"/>
      <c r="AC783" s="28"/>
    </row>
    <row r="784" spans="28:29" x14ac:dyDescent="0.15">
      <c r="AB784" s="28"/>
      <c r="AC784" s="28"/>
    </row>
    <row r="785" spans="28:29" x14ac:dyDescent="0.15">
      <c r="AB785" s="28"/>
      <c r="AC785" s="28"/>
    </row>
    <row r="786" spans="28:29" x14ac:dyDescent="0.15">
      <c r="AB786" s="28"/>
      <c r="AC786" s="28"/>
    </row>
    <row r="787" spans="28:29" x14ac:dyDescent="0.15">
      <c r="AB787" s="28"/>
      <c r="AC787" s="28"/>
    </row>
    <row r="788" spans="28:29" x14ac:dyDescent="0.15">
      <c r="AB788" s="28"/>
      <c r="AC788" s="28"/>
    </row>
    <row r="789" spans="28:29" x14ac:dyDescent="0.15">
      <c r="AB789" s="28"/>
      <c r="AC789" s="28"/>
    </row>
    <row r="790" spans="28:29" x14ac:dyDescent="0.15">
      <c r="AB790" s="28"/>
      <c r="AC790" s="28"/>
    </row>
    <row r="791" spans="28:29" x14ac:dyDescent="0.15">
      <c r="AB791" s="28"/>
      <c r="AC791" s="28"/>
    </row>
    <row r="792" spans="28:29" x14ac:dyDescent="0.15">
      <c r="AB792" s="28"/>
      <c r="AC792" s="28"/>
    </row>
    <row r="793" spans="28:29" x14ac:dyDescent="0.15">
      <c r="AB793" s="28"/>
      <c r="AC793" s="28"/>
    </row>
    <row r="794" spans="28:29" x14ac:dyDescent="0.15">
      <c r="AB794" s="28"/>
      <c r="AC794" s="28"/>
    </row>
    <row r="795" spans="28:29" x14ac:dyDescent="0.15">
      <c r="AB795" s="28"/>
      <c r="AC795" s="28"/>
    </row>
    <row r="796" spans="28:29" x14ac:dyDescent="0.15">
      <c r="AB796" s="28"/>
      <c r="AC796" s="28"/>
    </row>
    <row r="797" spans="28:29" x14ac:dyDescent="0.15">
      <c r="AB797" s="28"/>
      <c r="AC797" s="28"/>
    </row>
    <row r="798" spans="28:29" x14ac:dyDescent="0.15">
      <c r="AB798" s="28"/>
      <c r="AC798" s="28"/>
    </row>
    <row r="799" spans="28:29" x14ac:dyDescent="0.15">
      <c r="AB799" s="28"/>
      <c r="AC799" s="28"/>
    </row>
    <row r="800" spans="28:29" x14ac:dyDescent="0.15">
      <c r="AB800" s="28"/>
      <c r="AC800" s="28"/>
    </row>
    <row r="801" spans="28:29" x14ac:dyDescent="0.15">
      <c r="AB801" s="28"/>
      <c r="AC801" s="28"/>
    </row>
    <row r="802" spans="28:29" x14ac:dyDescent="0.15">
      <c r="AB802" s="28"/>
      <c r="AC802" s="28"/>
    </row>
    <row r="803" spans="28:29" x14ac:dyDescent="0.15">
      <c r="AB803" s="28"/>
      <c r="AC803" s="28"/>
    </row>
    <row r="804" spans="28:29" x14ac:dyDescent="0.15">
      <c r="AB804" s="28"/>
      <c r="AC804" s="28"/>
    </row>
    <row r="805" spans="28:29" x14ac:dyDescent="0.15">
      <c r="AB805" s="28"/>
      <c r="AC805" s="28"/>
    </row>
    <row r="806" spans="28:29" x14ac:dyDescent="0.15">
      <c r="AB806" s="28"/>
      <c r="AC806" s="28"/>
    </row>
    <row r="807" spans="28:29" x14ac:dyDescent="0.15">
      <c r="AB807" s="28"/>
      <c r="AC807" s="28"/>
    </row>
    <row r="808" spans="28:29" x14ac:dyDescent="0.15">
      <c r="AB808" s="28"/>
      <c r="AC808" s="28"/>
    </row>
    <row r="809" spans="28:29" x14ac:dyDescent="0.15">
      <c r="AB809" s="28"/>
      <c r="AC809" s="28"/>
    </row>
    <row r="810" spans="28:29" x14ac:dyDescent="0.15">
      <c r="AB810" s="28"/>
      <c r="AC810" s="28"/>
    </row>
    <row r="811" spans="28:29" x14ac:dyDescent="0.15">
      <c r="AB811" s="28"/>
      <c r="AC811" s="28"/>
    </row>
    <row r="812" spans="28:29" x14ac:dyDescent="0.15">
      <c r="AB812" s="28"/>
      <c r="AC812" s="28"/>
    </row>
    <row r="813" spans="28:29" x14ac:dyDescent="0.15">
      <c r="AB813" s="28"/>
      <c r="AC813" s="28"/>
    </row>
    <row r="814" spans="28:29" x14ac:dyDescent="0.15">
      <c r="AB814" s="28"/>
      <c r="AC814" s="28"/>
    </row>
    <row r="815" spans="28:29" x14ac:dyDescent="0.15">
      <c r="AB815" s="28"/>
      <c r="AC815" s="28"/>
    </row>
    <row r="816" spans="28:29" x14ac:dyDescent="0.15">
      <c r="AB816" s="28"/>
      <c r="AC816" s="28"/>
    </row>
    <row r="817" spans="28:29" x14ac:dyDescent="0.15">
      <c r="AB817" s="28"/>
      <c r="AC817" s="28"/>
    </row>
    <row r="818" spans="28:29" x14ac:dyDescent="0.15">
      <c r="AB818" s="28"/>
      <c r="AC818" s="28"/>
    </row>
    <row r="819" spans="28:29" x14ac:dyDescent="0.15">
      <c r="AB819" s="28"/>
      <c r="AC819" s="28"/>
    </row>
    <row r="820" spans="28:29" x14ac:dyDescent="0.15">
      <c r="AB820" s="28"/>
      <c r="AC820" s="28"/>
    </row>
    <row r="821" spans="28:29" x14ac:dyDescent="0.15">
      <c r="AB821" s="28"/>
      <c r="AC821" s="28"/>
    </row>
    <row r="822" spans="28:29" x14ac:dyDescent="0.15">
      <c r="AB822" s="28"/>
      <c r="AC822" s="28"/>
    </row>
    <row r="823" spans="28:29" x14ac:dyDescent="0.15">
      <c r="AB823" s="28"/>
      <c r="AC823" s="28"/>
    </row>
    <row r="824" spans="28:29" x14ac:dyDescent="0.15">
      <c r="AB824" s="28"/>
      <c r="AC824" s="28"/>
    </row>
    <row r="825" spans="28:29" x14ac:dyDescent="0.15">
      <c r="AB825" s="28"/>
      <c r="AC825" s="28"/>
    </row>
    <row r="826" spans="28:29" x14ac:dyDescent="0.15">
      <c r="AB826" s="28"/>
      <c r="AC826" s="28"/>
    </row>
    <row r="827" spans="28:29" x14ac:dyDescent="0.15">
      <c r="AB827" s="28"/>
      <c r="AC827" s="28"/>
    </row>
    <row r="828" spans="28:29" x14ac:dyDescent="0.15">
      <c r="AB828" s="28"/>
      <c r="AC828" s="28"/>
    </row>
    <row r="829" spans="28:29" x14ac:dyDescent="0.15">
      <c r="AB829" s="28"/>
      <c r="AC829" s="28"/>
    </row>
    <row r="830" spans="28:29" x14ac:dyDescent="0.15">
      <c r="AB830" s="28"/>
      <c r="AC830" s="28"/>
    </row>
    <row r="831" spans="28:29" x14ac:dyDescent="0.15">
      <c r="AB831" s="28"/>
      <c r="AC831" s="28"/>
    </row>
    <row r="832" spans="28:29" x14ac:dyDescent="0.15">
      <c r="AB832" s="28"/>
      <c r="AC832" s="28"/>
    </row>
    <row r="833" spans="28:29" x14ac:dyDescent="0.15">
      <c r="AB833" s="28"/>
      <c r="AC833" s="28"/>
    </row>
    <row r="834" spans="28:29" x14ac:dyDescent="0.15">
      <c r="AB834" s="28"/>
      <c r="AC834" s="28"/>
    </row>
    <row r="835" spans="28:29" x14ac:dyDescent="0.15">
      <c r="AB835" s="28"/>
      <c r="AC835" s="28"/>
    </row>
    <row r="836" spans="28:29" x14ac:dyDescent="0.15">
      <c r="AB836" s="28"/>
      <c r="AC836" s="28"/>
    </row>
    <row r="837" spans="28:29" x14ac:dyDescent="0.15">
      <c r="AB837" s="28"/>
      <c r="AC837" s="28"/>
    </row>
    <row r="838" spans="28:29" x14ac:dyDescent="0.15">
      <c r="AB838" s="28"/>
      <c r="AC838" s="28"/>
    </row>
    <row r="839" spans="28:29" x14ac:dyDescent="0.15">
      <c r="AB839" s="28"/>
      <c r="AC839" s="28"/>
    </row>
    <row r="840" spans="28:29" x14ac:dyDescent="0.15">
      <c r="AB840" s="28"/>
      <c r="AC840" s="28"/>
    </row>
    <row r="841" spans="28:29" x14ac:dyDescent="0.15">
      <c r="AB841" s="28"/>
      <c r="AC841" s="28"/>
    </row>
    <row r="842" spans="28:29" x14ac:dyDescent="0.15">
      <c r="AB842" s="28"/>
      <c r="AC842" s="28"/>
    </row>
    <row r="843" spans="28:29" x14ac:dyDescent="0.15">
      <c r="AB843" s="28"/>
      <c r="AC843" s="28"/>
    </row>
    <row r="844" spans="28:29" x14ac:dyDescent="0.15">
      <c r="AB844" s="28"/>
      <c r="AC844" s="28"/>
    </row>
    <row r="845" spans="28:29" x14ac:dyDescent="0.15">
      <c r="AB845" s="28"/>
      <c r="AC845" s="28"/>
    </row>
    <row r="846" spans="28:29" x14ac:dyDescent="0.15">
      <c r="AB846" s="28"/>
      <c r="AC846" s="28"/>
    </row>
    <row r="847" spans="28:29" x14ac:dyDescent="0.15">
      <c r="AB847" s="28"/>
      <c r="AC847" s="28"/>
    </row>
    <row r="848" spans="28:29" x14ac:dyDescent="0.15">
      <c r="AB848" s="28"/>
      <c r="AC848" s="28"/>
    </row>
    <row r="849" spans="28:29" x14ac:dyDescent="0.15">
      <c r="AB849" s="28"/>
      <c r="AC849" s="28"/>
    </row>
    <row r="850" spans="28:29" x14ac:dyDescent="0.15">
      <c r="AB850" s="28"/>
      <c r="AC850" s="28"/>
    </row>
    <row r="851" spans="28:29" x14ac:dyDescent="0.15">
      <c r="AB851" s="28"/>
      <c r="AC851" s="28"/>
    </row>
    <row r="852" spans="28:29" x14ac:dyDescent="0.15">
      <c r="AB852" s="28"/>
      <c r="AC852" s="28"/>
    </row>
    <row r="853" spans="28:29" x14ac:dyDescent="0.15">
      <c r="AB853" s="28"/>
      <c r="AC853" s="28"/>
    </row>
    <row r="854" spans="28:29" x14ac:dyDescent="0.15">
      <c r="AB854" s="28"/>
      <c r="AC854" s="28"/>
    </row>
    <row r="855" spans="28:29" x14ac:dyDescent="0.15">
      <c r="AB855" s="28"/>
      <c r="AC855" s="28"/>
    </row>
    <row r="856" spans="28:29" x14ac:dyDescent="0.15">
      <c r="AB856" s="28"/>
      <c r="AC856" s="28"/>
    </row>
    <row r="857" spans="28:29" x14ac:dyDescent="0.15">
      <c r="AB857" s="28"/>
      <c r="AC857" s="28"/>
    </row>
    <row r="858" spans="28:29" x14ac:dyDescent="0.15">
      <c r="AB858" s="28"/>
      <c r="AC858" s="28"/>
    </row>
    <row r="859" spans="28:29" x14ac:dyDescent="0.15">
      <c r="AB859" s="28"/>
      <c r="AC859" s="28"/>
    </row>
    <row r="860" spans="28:29" x14ac:dyDescent="0.15">
      <c r="AB860" s="28"/>
      <c r="AC860" s="28"/>
    </row>
    <row r="861" spans="28:29" x14ac:dyDescent="0.15">
      <c r="AB861" s="28"/>
      <c r="AC861" s="28"/>
    </row>
    <row r="862" spans="28:29" x14ac:dyDescent="0.15">
      <c r="AB862" s="28"/>
      <c r="AC862" s="28"/>
    </row>
    <row r="863" spans="28:29" x14ac:dyDescent="0.15">
      <c r="AB863" s="28"/>
      <c r="AC863" s="28"/>
    </row>
    <row r="864" spans="28:29" x14ac:dyDescent="0.15">
      <c r="AB864" s="28"/>
      <c r="AC864" s="28"/>
    </row>
    <row r="865" spans="28:29" x14ac:dyDescent="0.15">
      <c r="AB865" s="28"/>
      <c r="AC865" s="28"/>
    </row>
    <row r="866" spans="28:29" x14ac:dyDescent="0.15">
      <c r="AB866" s="28"/>
      <c r="AC866" s="28"/>
    </row>
    <row r="867" spans="28:29" x14ac:dyDescent="0.15">
      <c r="AB867" s="28"/>
      <c r="AC867" s="28"/>
    </row>
    <row r="868" spans="28:29" x14ac:dyDescent="0.15">
      <c r="AB868" s="28"/>
      <c r="AC868" s="28"/>
    </row>
    <row r="869" spans="28:29" x14ac:dyDescent="0.15">
      <c r="AB869" s="28"/>
      <c r="AC869" s="28"/>
    </row>
    <row r="870" spans="28:29" x14ac:dyDescent="0.15">
      <c r="AB870" s="28"/>
      <c r="AC870" s="28"/>
    </row>
    <row r="871" spans="28:29" x14ac:dyDescent="0.15">
      <c r="AB871" s="28"/>
      <c r="AC871" s="28"/>
    </row>
    <row r="872" spans="28:29" x14ac:dyDescent="0.15">
      <c r="AB872" s="28"/>
      <c r="AC872" s="28"/>
    </row>
    <row r="873" spans="28:29" x14ac:dyDescent="0.15">
      <c r="AB873" s="28"/>
      <c r="AC873" s="28"/>
    </row>
    <row r="874" spans="28:29" x14ac:dyDescent="0.15">
      <c r="AB874" s="28"/>
      <c r="AC874" s="28"/>
    </row>
    <row r="875" spans="28:29" x14ac:dyDescent="0.15">
      <c r="AB875" s="28"/>
      <c r="AC875" s="28"/>
    </row>
    <row r="876" spans="28:29" x14ac:dyDescent="0.15">
      <c r="AB876" s="28"/>
      <c r="AC876" s="28"/>
    </row>
    <row r="877" spans="28:29" x14ac:dyDescent="0.15">
      <c r="AB877" s="28"/>
      <c r="AC877" s="28"/>
    </row>
    <row r="878" spans="28:29" x14ac:dyDescent="0.15">
      <c r="AB878" s="28"/>
      <c r="AC878" s="28"/>
    </row>
    <row r="879" spans="28:29" x14ac:dyDescent="0.15">
      <c r="AB879" s="28"/>
      <c r="AC879" s="28"/>
    </row>
    <row r="880" spans="28:29" x14ac:dyDescent="0.15">
      <c r="AB880" s="28"/>
      <c r="AC880" s="28"/>
    </row>
    <row r="881" spans="28:29" x14ac:dyDescent="0.15">
      <c r="AB881" s="28"/>
      <c r="AC881" s="28"/>
    </row>
    <row r="882" spans="28:29" x14ac:dyDescent="0.15">
      <c r="AB882" s="28"/>
      <c r="AC882" s="28"/>
    </row>
    <row r="883" spans="28:29" x14ac:dyDescent="0.15">
      <c r="AB883" s="28"/>
      <c r="AC883" s="28"/>
    </row>
    <row r="884" spans="28:29" x14ac:dyDescent="0.15">
      <c r="AB884" s="28"/>
      <c r="AC884" s="28"/>
    </row>
    <row r="885" spans="28:29" x14ac:dyDescent="0.15">
      <c r="AB885" s="28"/>
      <c r="AC885" s="28"/>
    </row>
    <row r="886" spans="28:29" x14ac:dyDescent="0.15">
      <c r="AB886" s="28"/>
      <c r="AC886" s="28"/>
    </row>
    <row r="887" spans="28:29" x14ac:dyDescent="0.15">
      <c r="AB887" s="28"/>
      <c r="AC887" s="28"/>
    </row>
    <row r="888" spans="28:29" x14ac:dyDescent="0.15">
      <c r="AB888" s="28"/>
      <c r="AC888" s="28"/>
    </row>
    <row r="889" spans="28:29" x14ac:dyDescent="0.15">
      <c r="AB889" s="28"/>
      <c r="AC889" s="28"/>
    </row>
    <row r="890" spans="28:29" x14ac:dyDescent="0.15">
      <c r="AB890" s="28"/>
      <c r="AC890" s="28"/>
    </row>
    <row r="891" spans="28:29" x14ac:dyDescent="0.15">
      <c r="AB891" s="28"/>
      <c r="AC891" s="28"/>
    </row>
    <row r="892" spans="28:29" x14ac:dyDescent="0.15">
      <c r="AB892" s="28"/>
      <c r="AC892" s="28"/>
    </row>
    <row r="893" spans="28:29" x14ac:dyDescent="0.15">
      <c r="AB893" s="28"/>
      <c r="AC893" s="28"/>
    </row>
    <row r="894" spans="28:29" x14ac:dyDescent="0.15">
      <c r="AB894" s="28"/>
      <c r="AC894" s="28"/>
    </row>
    <row r="895" spans="28:29" x14ac:dyDescent="0.15">
      <c r="AB895" s="28"/>
      <c r="AC895" s="28"/>
    </row>
    <row r="896" spans="28:29" x14ac:dyDescent="0.15">
      <c r="AB896" s="28"/>
      <c r="AC896" s="28"/>
    </row>
    <row r="897" spans="28:29" x14ac:dyDescent="0.15">
      <c r="AB897" s="28"/>
      <c r="AC897" s="28"/>
    </row>
    <row r="898" spans="28:29" x14ac:dyDescent="0.15">
      <c r="AB898" s="28"/>
      <c r="AC898" s="28"/>
    </row>
    <row r="899" spans="28:29" x14ac:dyDescent="0.15">
      <c r="AB899" s="28"/>
      <c r="AC899" s="28"/>
    </row>
    <row r="900" spans="28:29" x14ac:dyDescent="0.15">
      <c r="AB900" s="28"/>
      <c r="AC900" s="28"/>
    </row>
    <row r="901" spans="28:29" x14ac:dyDescent="0.15">
      <c r="AB901" s="28"/>
      <c r="AC901" s="28"/>
    </row>
    <row r="902" spans="28:29" x14ac:dyDescent="0.15">
      <c r="AB902" s="28"/>
      <c r="AC902" s="28"/>
    </row>
    <row r="903" spans="28:29" x14ac:dyDescent="0.15">
      <c r="AB903" s="28"/>
      <c r="AC903" s="28"/>
    </row>
    <row r="904" spans="28:29" x14ac:dyDescent="0.15">
      <c r="AB904" s="28"/>
      <c r="AC904" s="28"/>
    </row>
    <row r="905" spans="28:29" x14ac:dyDescent="0.15">
      <c r="AB905" s="28"/>
      <c r="AC905" s="28"/>
    </row>
    <row r="906" spans="28:29" x14ac:dyDescent="0.15">
      <c r="AB906" s="28"/>
      <c r="AC906" s="28"/>
    </row>
    <row r="907" spans="28:29" x14ac:dyDescent="0.15">
      <c r="AB907" s="28"/>
      <c r="AC907" s="28"/>
    </row>
    <row r="908" spans="28:29" x14ac:dyDescent="0.15">
      <c r="AB908" s="28"/>
      <c r="AC908" s="28"/>
    </row>
    <row r="909" spans="28:29" x14ac:dyDescent="0.15">
      <c r="AB909" s="28"/>
      <c r="AC909" s="28"/>
    </row>
    <row r="910" spans="28:29" x14ac:dyDescent="0.15">
      <c r="AB910" s="28"/>
      <c r="AC910" s="28"/>
    </row>
    <row r="911" spans="28:29" x14ac:dyDescent="0.15">
      <c r="AB911" s="28"/>
      <c r="AC911" s="28"/>
    </row>
    <row r="912" spans="28:29" x14ac:dyDescent="0.15">
      <c r="AB912" s="28"/>
      <c r="AC912" s="28"/>
    </row>
    <row r="913" spans="28:29" x14ac:dyDescent="0.15">
      <c r="AB913" s="28"/>
      <c r="AC913" s="28"/>
    </row>
    <row r="914" spans="28:29" x14ac:dyDescent="0.15">
      <c r="AB914" s="28"/>
      <c r="AC914" s="28"/>
    </row>
    <row r="915" spans="28:29" x14ac:dyDescent="0.15">
      <c r="AB915" s="28"/>
      <c r="AC915" s="28"/>
    </row>
    <row r="916" spans="28:29" x14ac:dyDescent="0.15">
      <c r="AB916" s="28"/>
      <c r="AC916" s="28"/>
    </row>
    <row r="917" spans="28:29" x14ac:dyDescent="0.15">
      <c r="AB917" s="28"/>
      <c r="AC917" s="28"/>
    </row>
    <row r="918" spans="28:29" x14ac:dyDescent="0.15">
      <c r="AB918" s="28"/>
      <c r="AC918" s="28"/>
    </row>
    <row r="919" spans="28:29" x14ac:dyDescent="0.15">
      <c r="AB919" s="28"/>
      <c r="AC919" s="28"/>
    </row>
    <row r="920" spans="28:29" x14ac:dyDescent="0.15">
      <c r="AB920" s="28"/>
      <c r="AC920" s="28"/>
    </row>
    <row r="921" spans="28:29" x14ac:dyDescent="0.15">
      <c r="AB921" s="28"/>
      <c r="AC921" s="28"/>
    </row>
    <row r="922" spans="28:29" x14ac:dyDescent="0.15">
      <c r="AB922" s="28"/>
      <c r="AC922" s="28"/>
    </row>
    <row r="923" spans="28:29" x14ac:dyDescent="0.15">
      <c r="AB923" s="28"/>
      <c r="AC923" s="28"/>
    </row>
    <row r="924" spans="28:29" x14ac:dyDescent="0.15">
      <c r="AB924" s="28"/>
      <c r="AC924" s="28"/>
    </row>
    <row r="925" spans="28:29" x14ac:dyDescent="0.15">
      <c r="AB925" s="28"/>
      <c r="AC925" s="28"/>
    </row>
    <row r="926" spans="28:29" x14ac:dyDescent="0.15">
      <c r="AB926" s="28"/>
      <c r="AC926" s="28"/>
    </row>
    <row r="927" spans="28:29" x14ac:dyDescent="0.15">
      <c r="AB927" s="28"/>
      <c r="AC927" s="28"/>
    </row>
    <row r="928" spans="28:29" x14ac:dyDescent="0.15">
      <c r="AB928" s="28"/>
      <c r="AC928" s="28"/>
    </row>
    <row r="929" spans="28:29" x14ac:dyDescent="0.15">
      <c r="AB929" s="28"/>
      <c r="AC929" s="28"/>
    </row>
    <row r="930" spans="28:29" x14ac:dyDescent="0.15">
      <c r="AB930" s="28"/>
      <c r="AC930" s="28"/>
    </row>
    <row r="931" spans="28:29" x14ac:dyDescent="0.15">
      <c r="AB931" s="28"/>
      <c r="AC931" s="28"/>
    </row>
    <row r="932" spans="28:29" x14ac:dyDescent="0.15">
      <c r="AB932" s="28"/>
      <c r="AC932" s="28"/>
    </row>
    <row r="933" spans="28:29" x14ac:dyDescent="0.15">
      <c r="AB933" s="28"/>
      <c r="AC933" s="28"/>
    </row>
    <row r="934" spans="28:29" x14ac:dyDescent="0.15">
      <c r="AB934" s="28"/>
      <c r="AC934" s="28"/>
    </row>
    <row r="935" spans="28:29" x14ac:dyDescent="0.15">
      <c r="AB935" s="28"/>
      <c r="AC935" s="28"/>
    </row>
    <row r="936" spans="28:29" x14ac:dyDescent="0.15">
      <c r="AB936" s="28"/>
      <c r="AC936" s="28"/>
    </row>
    <row r="937" spans="28:29" x14ac:dyDescent="0.15">
      <c r="AB937" s="28"/>
      <c r="AC937" s="28"/>
    </row>
    <row r="938" spans="28:29" x14ac:dyDescent="0.15">
      <c r="AB938" s="28"/>
      <c r="AC938" s="28"/>
    </row>
    <row r="939" spans="28:29" x14ac:dyDescent="0.15">
      <c r="AB939" s="28"/>
      <c r="AC939" s="28"/>
    </row>
    <row r="940" spans="28:29" x14ac:dyDescent="0.15">
      <c r="AB940" s="28"/>
      <c r="AC940" s="28"/>
    </row>
    <row r="941" spans="28:29" x14ac:dyDescent="0.15">
      <c r="AB941" s="28"/>
      <c r="AC941" s="28"/>
    </row>
    <row r="942" spans="28:29" x14ac:dyDescent="0.15">
      <c r="AB942" s="28"/>
      <c r="AC942" s="28"/>
    </row>
    <row r="943" spans="28:29" x14ac:dyDescent="0.15">
      <c r="AB943" s="28"/>
      <c r="AC943" s="28"/>
    </row>
    <row r="944" spans="28:29" x14ac:dyDescent="0.15">
      <c r="AB944" s="28"/>
      <c r="AC944" s="28"/>
    </row>
    <row r="945" spans="28:29" x14ac:dyDescent="0.15">
      <c r="AB945" s="28"/>
      <c r="AC945" s="28"/>
    </row>
    <row r="946" spans="28:29" x14ac:dyDescent="0.15">
      <c r="AB946" s="28"/>
      <c r="AC946" s="28"/>
    </row>
    <row r="947" spans="28:29" x14ac:dyDescent="0.15">
      <c r="AB947" s="28"/>
      <c r="AC947" s="28"/>
    </row>
    <row r="948" spans="28:29" x14ac:dyDescent="0.15">
      <c r="AB948" s="28"/>
      <c r="AC948" s="28"/>
    </row>
    <row r="949" spans="28:29" x14ac:dyDescent="0.15">
      <c r="AB949" s="28"/>
      <c r="AC949" s="28"/>
    </row>
    <row r="950" spans="28:29" x14ac:dyDescent="0.15">
      <c r="AB950" s="28"/>
      <c r="AC950" s="28"/>
    </row>
    <row r="951" spans="28:29" x14ac:dyDescent="0.15">
      <c r="AB951" s="28"/>
      <c r="AC951" s="28"/>
    </row>
    <row r="952" spans="28:29" x14ac:dyDescent="0.15">
      <c r="AB952" s="28"/>
      <c r="AC952" s="28"/>
    </row>
    <row r="953" spans="28:29" x14ac:dyDescent="0.15">
      <c r="AB953" s="28"/>
      <c r="AC953" s="28"/>
    </row>
    <row r="954" spans="28:29" x14ac:dyDescent="0.15">
      <c r="AB954" s="28"/>
      <c r="AC954" s="28"/>
    </row>
    <row r="955" spans="28:29" x14ac:dyDescent="0.15">
      <c r="AB955" s="28"/>
      <c r="AC955" s="28"/>
    </row>
    <row r="956" spans="28:29" x14ac:dyDescent="0.15">
      <c r="AB956" s="28"/>
      <c r="AC956" s="28"/>
    </row>
    <row r="957" spans="28:29" x14ac:dyDescent="0.15">
      <c r="AB957" s="28"/>
      <c r="AC957" s="28"/>
    </row>
    <row r="958" spans="28:29" x14ac:dyDescent="0.15">
      <c r="AB958" s="28"/>
      <c r="AC958" s="28"/>
    </row>
    <row r="959" spans="28:29" x14ac:dyDescent="0.15">
      <c r="AB959" s="28"/>
      <c r="AC959" s="28"/>
    </row>
    <row r="960" spans="28:29" x14ac:dyDescent="0.15">
      <c r="AB960" s="28"/>
      <c r="AC960" s="28"/>
    </row>
    <row r="961" spans="28:29" x14ac:dyDescent="0.15">
      <c r="AB961" s="28"/>
      <c r="AC961" s="28"/>
    </row>
    <row r="962" spans="28:29" x14ac:dyDescent="0.15">
      <c r="AB962" s="28"/>
      <c r="AC962" s="28"/>
    </row>
    <row r="963" spans="28:29" x14ac:dyDescent="0.15">
      <c r="AB963" s="28"/>
      <c r="AC963" s="28"/>
    </row>
    <row r="964" spans="28:29" x14ac:dyDescent="0.15">
      <c r="AB964" s="28"/>
      <c r="AC964" s="28"/>
    </row>
    <row r="965" spans="28:29" x14ac:dyDescent="0.15">
      <c r="AB965" s="28"/>
      <c r="AC965" s="28"/>
    </row>
    <row r="966" spans="28:29" x14ac:dyDescent="0.15">
      <c r="AB966" s="28"/>
      <c r="AC966" s="28"/>
    </row>
    <row r="967" spans="28:29" x14ac:dyDescent="0.15">
      <c r="AB967" s="28"/>
      <c r="AC967" s="28"/>
    </row>
    <row r="968" spans="28:29" x14ac:dyDescent="0.15">
      <c r="AB968" s="28"/>
      <c r="AC968" s="28"/>
    </row>
    <row r="969" spans="28:29" x14ac:dyDescent="0.15">
      <c r="AB969" s="28"/>
      <c r="AC969" s="28"/>
    </row>
    <row r="970" spans="28:29" x14ac:dyDescent="0.15">
      <c r="AB970" s="28"/>
      <c r="AC970" s="28"/>
    </row>
    <row r="971" spans="28:29" x14ac:dyDescent="0.15">
      <c r="AB971" s="28"/>
      <c r="AC971" s="28"/>
    </row>
    <row r="972" spans="28:29" x14ac:dyDescent="0.15">
      <c r="AB972" s="28"/>
      <c r="AC972" s="28"/>
    </row>
    <row r="973" spans="28:29" x14ac:dyDescent="0.15">
      <c r="AB973" s="28"/>
      <c r="AC973" s="28"/>
    </row>
    <row r="974" spans="28:29" x14ac:dyDescent="0.15">
      <c r="AB974" s="28"/>
      <c r="AC974" s="28"/>
    </row>
    <row r="975" spans="28:29" x14ac:dyDescent="0.15">
      <c r="AB975" s="28"/>
      <c r="AC975" s="28"/>
    </row>
    <row r="976" spans="28:29" x14ac:dyDescent="0.15">
      <c r="AB976" s="28"/>
      <c r="AC976" s="28"/>
    </row>
    <row r="977" spans="28:29" x14ac:dyDescent="0.15">
      <c r="AB977" s="28"/>
      <c r="AC977" s="28"/>
    </row>
    <row r="978" spans="28:29" x14ac:dyDescent="0.15">
      <c r="AB978" s="28"/>
      <c r="AC978" s="28"/>
    </row>
    <row r="979" spans="28:29" x14ac:dyDescent="0.15">
      <c r="AB979" s="28"/>
      <c r="AC979" s="28"/>
    </row>
    <row r="980" spans="28:29" x14ac:dyDescent="0.15">
      <c r="AB980" s="28"/>
      <c r="AC980" s="28"/>
    </row>
    <row r="981" spans="28:29" x14ac:dyDescent="0.15">
      <c r="AB981" s="28"/>
      <c r="AC981" s="28"/>
    </row>
    <row r="982" spans="28:29" x14ac:dyDescent="0.15">
      <c r="AB982" s="28"/>
      <c r="AC982" s="28"/>
    </row>
    <row r="983" spans="28:29" x14ac:dyDescent="0.15">
      <c r="AB983" s="28"/>
      <c r="AC983" s="28"/>
    </row>
    <row r="984" spans="28:29" x14ac:dyDescent="0.15">
      <c r="AB984" s="28"/>
      <c r="AC984" s="28"/>
    </row>
    <row r="985" spans="28:29" x14ac:dyDescent="0.15">
      <c r="AB985" s="28"/>
      <c r="AC985" s="28"/>
    </row>
    <row r="986" spans="28:29" x14ac:dyDescent="0.15">
      <c r="AB986" s="28"/>
      <c r="AC986" s="28"/>
    </row>
    <row r="987" spans="28:29" x14ac:dyDescent="0.15">
      <c r="AB987" s="28"/>
      <c r="AC987" s="28"/>
    </row>
    <row r="988" spans="28:29" x14ac:dyDescent="0.15">
      <c r="AB988" s="28"/>
      <c r="AC988" s="28"/>
    </row>
    <row r="989" spans="28:29" x14ac:dyDescent="0.15">
      <c r="AB989" s="28"/>
      <c r="AC989" s="28"/>
    </row>
    <row r="990" spans="28:29" x14ac:dyDescent="0.15">
      <c r="AB990" s="28"/>
      <c r="AC990" s="28"/>
    </row>
    <row r="991" spans="28:29" x14ac:dyDescent="0.15">
      <c r="AB991" s="28"/>
      <c r="AC991" s="28"/>
    </row>
    <row r="992" spans="28:29" x14ac:dyDescent="0.15">
      <c r="AB992" s="28"/>
      <c r="AC992" s="28"/>
    </row>
    <row r="993" spans="28:29" x14ac:dyDescent="0.15">
      <c r="AB993" s="28"/>
      <c r="AC993" s="28"/>
    </row>
    <row r="994" spans="28:29" x14ac:dyDescent="0.15">
      <c r="AB994" s="28"/>
      <c r="AC994" s="28"/>
    </row>
    <row r="995" spans="28:29" x14ac:dyDescent="0.15">
      <c r="AB995" s="28"/>
      <c r="AC995" s="28"/>
    </row>
    <row r="996" spans="28:29" x14ac:dyDescent="0.15">
      <c r="AB996" s="28"/>
      <c r="AC996" s="28"/>
    </row>
    <row r="997" spans="28:29" x14ac:dyDescent="0.15">
      <c r="AB997" s="28"/>
      <c r="AC997" s="28"/>
    </row>
    <row r="998" spans="28:29" x14ac:dyDescent="0.15">
      <c r="AB998" s="28"/>
      <c r="AC998" s="28"/>
    </row>
    <row r="999" spans="28:29" x14ac:dyDescent="0.15">
      <c r="AB999" s="28"/>
      <c r="AC999" s="28"/>
    </row>
    <row r="1000" spans="28:29" x14ac:dyDescent="0.15">
      <c r="AB1000" s="28"/>
      <c r="AC1000" s="28"/>
    </row>
    <row r="1001" spans="28:29" x14ac:dyDescent="0.15">
      <c r="AB1001" s="28"/>
      <c r="AC1001" s="28"/>
    </row>
    <row r="1002" spans="28:29" x14ac:dyDescent="0.15">
      <c r="AB1002" s="28"/>
      <c r="AC1002" s="28"/>
    </row>
    <row r="1003" spans="28:29" x14ac:dyDescent="0.15">
      <c r="AB1003" s="28"/>
      <c r="AC1003" s="28"/>
    </row>
    <row r="1004" spans="28:29" x14ac:dyDescent="0.15">
      <c r="AB1004" s="28"/>
      <c r="AC1004" s="28"/>
    </row>
    <row r="1005" spans="28:29" x14ac:dyDescent="0.15">
      <c r="AB1005" s="28"/>
      <c r="AC1005" s="28"/>
    </row>
    <row r="1006" spans="28:29" x14ac:dyDescent="0.15">
      <c r="AB1006" s="28"/>
      <c r="AC1006" s="28"/>
    </row>
    <row r="1007" spans="28:29" x14ac:dyDescent="0.15">
      <c r="AB1007" s="28"/>
      <c r="AC1007" s="28"/>
    </row>
    <row r="1008" spans="28:29" x14ac:dyDescent="0.15">
      <c r="AB1008" s="28"/>
      <c r="AC1008" s="28"/>
    </row>
    <row r="1009" spans="28:29" x14ac:dyDescent="0.15">
      <c r="AB1009" s="28"/>
      <c r="AC1009" s="28"/>
    </row>
    <row r="1010" spans="28:29" x14ac:dyDescent="0.15">
      <c r="AB1010" s="28"/>
      <c r="AC1010" s="28"/>
    </row>
    <row r="1011" spans="28:29" x14ac:dyDescent="0.15">
      <c r="AB1011" s="28"/>
      <c r="AC1011" s="28"/>
    </row>
    <row r="1012" spans="28:29" x14ac:dyDescent="0.15">
      <c r="AB1012" s="28"/>
      <c r="AC1012" s="28"/>
    </row>
    <row r="1013" spans="28:29" x14ac:dyDescent="0.15">
      <c r="AB1013" s="28"/>
      <c r="AC1013" s="28"/>
    </row>
    <row r="1014" spans="28:29" x14ac:dyDescent="0.15">
      <c r="AB1014" s="28"/>
      <c r="AC1014" s="28"/>
    </row>
    <row r="1015" spans="28:29" x14ac:dyDescent="0.15">
      <c r="AB1015" s="28"/>
      <c r="AC1015" s="28"/>
    </row>
    <row r="1016" spans="28:29" x14ac:dyDescent="0.15">
      <c r="AB1016" s="28"/>
      <c r="AC1016" s="28"/>
    </row>
    <row r="1017" spans="28:29" x14ac:dyDescent="0.15">
      <c r="AB1017" s="28"/>
      <c r="AC1017" s="28"/>
    </row>
    <row r="1018" spans="28:29" x14ac:dyDescent="0.15">
      <c r="AB1018" s="28"/>
      <c r="AC1018" s="28"/>
    </row>
    <row r="1019" spans="28:29" x14ac:dyDescent="0.15">
      <c r="AB1019" s="28"/>
      <c r="AC1019" s="28"/>
    </row>
    <row r="1020" spans="28:29" x14ac:dyDescent="0.15">
      <c r="AB1020" s="28"/>
      <c r="AC1020" s="28"/>
    </row>
    <row r="1021" spans="28:29" x14ac:dyDescent="0.15">
      <c r="AB1021" s="28"/>
      <c r="AC1021" s="28"/>
    </row>
    <row r="1022" spans="28:29" x14ac:dyDescent="0.15">
      <c r="AB1022" s="28"/>
      <c r="AC1022" s="28"/>
    </row>
    <row r="1023" spans="28:29" x14ac:dyDescent="0.15">
      <c r="AB1023" s="28"/>
      <c r="AC1023" s="28"/>
    </row>
    <row r="1024" spans="28:29" x14ac:dyDescent="0.15">
      <c r="AB1024" s="28"/>
      <c r="AC1024" s="28"/>
    </row>
    <row r="1025" spans="28:29" x14ac:dyDescent="0.15">
      <c r="AB1025" s="28"/>
      <c r="AC1025" s="28"/>
    </row>
    <row r="1026" spans="28:29" x14ac:dyDescent="0.15">
      <c r="AB1026" s="28"/>
      <c r="AC1026" s="28"/>
    </row>
    <row r="1027" spans="28:29" x14ac:dyDescent="0.15">
      <c r="AB1027" s="28"/>
      <c r="AC1027" s="28"/>
    </row>
    <row r="1028" spans="28:29" x14ac:dyDescent="0.15">
      <c r="AB1028" s="28"/>
      <c r="AC1028" s="28"/>
    </row>
    <row r="1029" spans="28:29" x14ac:dyDescent="0.15">
      <c r="AB1029" s="28"/>
      <c r="AC1029" s="28"/>
    </row>
    <row r="1030" spans="28:29" x14ac:dyDescent="0.15">
      <c r="AB1030" s="28"/>
      <c r="AC1030" s="28"/>
    </row>
    <row r="1031" spans="28:29" x14ac:dyDescent="0.15">
      <c r="AB1031" s="28"/>
      <c r="AC1031" s="28"/>
    </row>
    <row r="1032" spans="28:29" x14ac:dyDescent="0.15">
      <c r="AB1032" s="28"/>
      <c r="AC1032" s="28"/>
    </row>
    <row r="1033" spans="28:29" x14ac:dyDescent="0.15">
      <c r="AB1033" s="28"/>
      <c r="AC1033" s="28"/>
    </row>
    <row r="1034" spans="28:29" x14ac:dyDescent="0.15">
      <c r="AB1034" s="28"/>
      <c r="AC1034" s="28"/>
    </row>
    <row r="1035" spans="28:29" x14ac:dyDescent="0.15">
      <c r="AB1035" s="28"/>
      <c r="AC1035" s="28"/>
    </row>
    <row r="1036" spans="28:29" x14ac:dyDescent="0.15">
      <c r="AB1036" s="28"/>
      <c r="AC1036" s="28"/>
    </row>
    <row r="1037" spans="28:29" x14ac:dyDescent="0.15">
      <c r="AB1037" s="28"/>
      <c r="AC1037" s="28"/>
    </row>
    <row r="1038" spans="28:29" x14ac:dyDescent="0.15">
      <c r="AB1038" s="28"/>
      <c r="AC1038" s="28"/>
    </row>
    <row r="1039" spans="28:29" x14ac:dyDescent="0.15">
      <c r="AB1039" s="28"/>
      <c r="AC1039" s="28"/>
    </row>
    <row r="1040" spans="28:29" x14ac:dyDescent="0.15">
      <c r="AB1040" s="28"/>
      <c r="AC1040" s="28"/>
    </row>
    <row r="1041" spans="28:29" x14ac:dyDescent="0.15">
      <c r="AB1041" s="28"/>
      <c r="AC1041" s="28"/>
    </row>
    <row r="1042" spans="28:29" x14ac:dyDescent="0.15">
      <c r="AB1042" s="28"/>
      <c r="AC1042" s="28"/>
    </row>
    <row r="1043" spans="28:29" x14ac:dyDescent="0.15">
      <c r="AB1043" s="28"/>
      <c r="AC1043" s="28"/>
    </row>
    <row r="1044" spans="28:29" x14ac:dyDescent="0.15">
      <c r="AB1044" s="28"/>
      <c r="AC1044" s="28"/>
    </row>
    <row r="1045" spans="28:29" x14ac:dyDescent="0.15">
      <c r="AB1045" s="28"/>
      <c r="AC1045" s="28"/>
    </row>
    <row r="1046" spans="28:29" x14ac:dyDescent="0.15">
      <c r="AB1046" s="28"/>
      <c r="AC1046" s="28"/>
    </row>
    <row r="1047" spans="28:29" x14ac:dyDescent="0.15">
      <c r="AB1047" s="28"/>
      <c r="AC1047" s="28"/>
    </row>
    <row r="1048" spans="28:29" x14ac:dyDescent="0.15">
      <c r="AB1048" s="28"/>
      <c r="AC1048" s="28"/>
    </row>
    <row r="1049" spans="28:29" x14ac:dyDescent="0.15">
      <c r="AB1049" s="28"/>
      <c r="AC1049" s="28"/>
    </row>
    <row r="1050" spans="28:29" x14ac:dyDescent="0.15">
      <c r="AB1050" s="28"/>
      <c r="AC1050" s="28"/>
    </row>
    <row r="1051" spans="28:29" x14ac:dyDescent="0.15">
      <c r="AB1051" s="28"/>
      <c r="AC1051" s="28"/>
    </row>
    <row r="1052" spans="28:29" x14ac:dyDescent="0.15">
      <c r="AB1052" s="28"/>
      <c r="AC1052" s="28"/>
    </row>
    <row r="1053" spans="28:29" x14ac:dyDescent="0.15">
      <c r="AB1053" s="28"/>
      <c r="AC1053" s="28"/>
    </row>
    <row r="1054" spans="28:29" x14ac:dyDescent="0.15">
      <c r="AB1054" s="28"/>
      <c r="AC1054" s="28"/>
    </row>
    <row r="1055" spans="28:29" x14ac:dyDescent="0.15">
      <c r="AB1055" s="28"/>
      <c r="AC1055" s="28"/>
    </row>
    <row r="1056" spans="28:29" x14ac:dyDescent="0.15">
      <c r="AB1056" s="28"/>
      <c r="AC1056" s="28"/>
    </row>
    <row r="1057" spans="28:29" x14ac:dyDescent="0.15">
      <c r="AB1057" s="28"/>
      <c r="AC1057" s="28"/>
    </row>
    <row r="1058" spans="28:29" x14ac:dyDescent="0.15">
      <c r="AB1058" s="28"/>
      <c r="AC1058" s="28"/>
    </row>
    <row r="1059" spans="28:29" x14ac:dyDescent="0.15">
      <c r="AB1059" s="28"/>
      <c r="AC1059" s="28"/>
    </row>
    <row r="1060" spans="28:29" x14ac:dyDescent="0.15">
      <c r="AB1060" s="28"/>
      <c r="AC1060" s="28"/>
    </row>
    <row r="1061" spans="28:29" x14ac:dyDescent="0.15">
      <c r="AB1061" s="28"/>
      <c r="AC1061" s="28"/>
    </row>
    <row r="1062" spans="28:29" x14ac:dyDescent="0.15">
      <c r="AB1062" s="28"/>
      <c r="AC1062" s="28"/>
    </row>
    <row r="1063" spans="28:29" x14ac:dyDescent="0.15">
      <c r="AB1063" s="28"/>
      <c r="AC1063" s="28"/>
    </row>
    <row r="1064" spans="28:29" x14ac:dyDescent="0.15">
      <c r="AB1064" s="28"/>
      <c r="AC1064" s="28"/>
    </row>
    <row r="1065" spans="28:29" x14ac:dyDescent="0.15">
      <c r="AB1065" s="28"/>
      <c r="AC1065" s="28"/>
    </row>
    <row r="1066" spans="28:29" x14ac:dyDescent="0.15">
      <c r="AB1066" s="28"/>
      <c r="AC1066" s="28"/>
    </row>
    <row r="1067" spans="28:29" x14ac:dyDescent="0.15">
      <c r="AB1067" s="28"/>
      <c r="AC1067" s="28"/>
    </row>
    <row r="1068" spans="28:29" x14ac:dyDescent="0.15">
      <c r="AB1068" s="28"/>
      <c r="AC1068" s="28"/>
    </row>
    <row r="1069" spans="28:29" x14ac:dyDescent="0.15">
      <c r="AB1069" s="28"/>
      <c r="AC1069" s="28"/>
    </row>
    <row r="1070" spans="28:29" x14ac:dyDescent="0.15">
      <c r="AB1070" s="28"/>
      <c r="AC1070" s="28"/>
    </row>
    <row r="1071" spans="28:29" x14ac:dyDescent="0.15">
      <c r="AB1071" s="28"/>
      <c r="AC1071" s="28"/>
    </row>
    <row r="1072" spans="28:29" x14ac:dyDescent="0.15">
      <c r="AB1072" s="28"/>
      <c r="AC1072" s="28"/>
    </row>
    <row r="1073" spans="28:29" x14ac:dyDescent="0.15">
      <c r="AB1073" s="28"/>
      <c r="AC1073" s="28"/>
    </row>
    <row r="1074" spans="28:29" x14ac:dyDescent="0.15">
      <c r="AB1074" s="28"/>
      <c r="AC1074" s="28"/>
    </row>
    <row r="1075" spans="28:29" x14ac:dyDescent="0.15">
      <c r="AB1075" s="28"/>
      <c r="AC1075" s="28"/>
    </row>
    <row r="1076" spans="28:29" x14ac:dyDescent="0.15">
      <c r="AB1076" s="28"/>
      <c r="AC1076" s="28"/>
    </row>
    <row r="1077" spans="28:29" x14ac:dyDescent="0.15">
      <c r="AB1077" s="28"/>
      <c r="AC1077" s="28"/>
    </row>
    <row r="1078" spans="28:29" x14ac:dyDescent="0.15">
      <c r="AB1078" s="28"/>
      <c r="AC1078" s="28"/>
    </row>
    <row r="1079" spans="28:29" x14ac:dyDescent="0.15">
      <c r="AB1079" s="28"/>
      <c r="AC1079" s="28"/>
    </row>
    <row r="1080" spans="28:29" x14ac:dyDescent="0.15">
      <c r="AB1080" s="28"/>
      <c r="AC1080" s="28"/>
    </row>
    <row r="1081" spans="28:29" x14ac:dyDescent="0.15">
      <c r="AB1081" s="28"/>
      <c r="AC1081" s="28"/>
    </row>
    <row r="1082" spans="28:29" x14ac:dyDescent="0.15">
      <c r="AB1082" s="28"/>
      <c r="AC1082" s="28"/>
    </row>
    <row r="1083" spans="28:29" x14ac:dyDescent="0.15">
      <c r="AB1083" s="28"/>
      <c r="AC1083" s="28"/>
    </row>
    <row r="1084" spans="28:29" x14ac:dyDescent="0.15">
      <c r="AB1084" s="28"/>
      <c r="AC1084" s="28"/>
    </row>
    <row r="1085" spans="28:29" x14ac:dyDescent="0.15">
      <c r="AB1085" s="28"/>
      <c r="AC1085" s="28"/>
    </row>
    <row r="1086" spans="28:29" x14ac:dyDescent="0.15">
      <c r="AB1086" s="28"/>
      <c r="AC1086" s="28"/>
    </row>
    <row r="1087" spans="28:29" x14ac:dyDescent="0.15">
      <c r="AB1087" s="28"/>
      <c r="AC1087" s="28"/>
    </row>
    <row r="1088" spans="28:29" x14ac:dyDescent="0.15">
      <c r="AB1088" s="28"/>
      <c r="AC1088" s="28"/>
    </row>
    <row r="1089" spans="28:29" x14ac:dyDescent="0.15">
      <c r="AB1089" s="28"/>
      <c r="AC1089" s="28"/>
    </row>
    <row r="1090" spans="28:29" x14ac:dyDescent="0.15">
      <c r="AB1090" s="28"/>
      <c r="AC1090" s="28"/>
    </row>
    <row r="1091" spans="28:29" x14ac:dyDescent="0.15">
      <c r="AB1091" s="28"/>
      <c r="AC1091" s="28"/>
    </row>
    <row r="1092" spans="28:29" x14ac:dyDescent="0.15">
      <c r="AB1092" s="28"/>
      <c r="AC1092" s="28"/>
    </row>
    <row r="1093" spans="28:29" x14ac:dyDescent="0.15">
      <c r="AB1093" s="28"/>
      <c r="AC1093" s="28"/>
    </row>
    <row r="1094" spans="28:29" x14ac:dyDescent="0.15">
      <c r="AB1094" s="28"/>
      <c r="AC1094" s="28"/>
    </row>
    <row r="1095" spans="28:29" x14ac:dyDescent="0.15">
      <c r="AB1095" s="28"/>
      <c r="AC1095" s="28"/>
    </row>
    <row r="1096" spans="28:29" x14ac:dyDescent="0.15">
      <c r="AB1096" s="28"/>
      <c r="AC1096" s="28"/>
    </row>
    <row r="1097" spans="28:29" x14ac:dyDescent="0.15">
      <c r="AB1097" s="28"/>
      <c r="AC1097" s="28"/>
    </row>
    <row r="1098" spans="28:29" x14ac:dyDescent="0.15">
      <c r="AB1098" s="28"/>
      <c r="AC1098" s="28"/>
    </row>
    <row r="1099" spans="28:29" x14ac:dyDescent="0.15">
      <c r="AB1099" s="28"/>
      <c r="AC1099" s="28"/>
    </row>
    <row r="1100" spans="28:29" x14ac:dyDescent="0.15">
      <c r="AB1100" s="28"/>
      <c r="AC1100" s="28"/>
    </row>
    <row r="1101" spans="28:29" x14ac:dyDescent="0.15">
      <c r="AB1101" s="28"/>
      <c r="AC1101" s="28"/>
    </row>
    <row r="1102" spans="28:29" x14ac:dyDescent="0.15">
      <c r="AB1102" s="28"/>
      <c r="AC1102" s="28"/>
    </row>
    <row r="1103" spans="28:29" x14ac:dyDescent="0.15">
      <c r="AB1103" s="28"/>
      <c r="AC1103" s="28"/>
    </row>
    <row r="1104" spans="28:29" x14ac:dyDescent="0.15">
      <c r="AB1104" s="28"/>
      <c r="AC1104" s="28"/>
    </row>
    <row r="1105" spans="28:29" x14ac:dyDescent="0.15">
      <c r="AB1105" s="28"/>
      <c r="AC1105" s="28"/>
    </row>
    <row r="1106" spans="28:29" x14ac:dyDescent="0.15">
      <c r="AB1106" s="28"/>
      <c r="AC1106" s="28"/>
    </row>
    <row r="1107" spans="28:29" x14ac:dyDescent="0.15">
      <c r="AB1107" s="28"/>
      <c r="AC1107" s="28"/>
    </row>
    <row r="1108" spans="28:29" x14ac:dyDescent="0.15">
      <c r="AB1108" s="28"/>
      <c r="AC1108" s="28"/>
    </row>
    <row r="1109" spans="28:29" x14ac:dyDescent="0.15">
      <c r="AB1109" s="28"/>
      <c r="AC1109" s="28"/>
    </row>
    <row r="1110" spans="28:29" x14ac:dyDescent="0.15">
      <c r="AB1110" s="28"/>
      <c r="AC1110" s="28"/>
    </row>
    <row r="1111" spans="28:29" x14ac:dyDescent="0.15">
      <c r="AB1111" s="28"/>
      <c r="AC1111" s="28"/>
    </row>
    <row r="1112" spans="28:29" x14ac:dyDescent="0.15">
      <c r="AB1112" s="28"/>
      <c r="AC1112" s="28"/>
    </row>
    <row r="1113" spans="28:29" x14ac:dyDescent="0.15">
      <c r="AB1113" s="28"/>
      <c r="AC1113" s="28"/>
    </row>
    <row r="1114" spans="28:29" x14ac:dyDescent="0.15">
      <c r="AB1114" s="28"/>
      <c r="AC1114" s="28"/>
    </row>
    <row r="1115" spans="28:29" x14ac:dyDescent="0.15">
      <c r="AB1115" s="28"/>
      <c r="AC1115" s="28"/>
    </row>
    <row r="1116" spans="28:29" x14ac:dyDescent="0.15">
      <c r="AB1116" s="28"/>
      <c r="AC1116" s="28"/>
    </row>
    <row r="1117" spans="28:29" x14ac:dyDescent="0.15">
      <c r="AB1117" s="28"/>
      <c r="AC1117" s="28"/>
    </row>
    <row r="1118" spans="28:29" x14ac:dyDescent="0.15">
      <c r="AB1118" s="28"/>
      <c r="AC1118" s="28"/>
    </row>
    <row r="1119" spans="28:29" x14ac:dyDescent="0.15">
      <c r="AB1119" s="28"/>
      <c r="AC1119" s="28"/>
    </row>
    <row r="1120" spans="28:29" x14ac:dyDescent="0.15">
      <c r="AB1120" s="28"/>
      <c r="AC1120" s="28"/>
    </row>
    <row r="1121" spans="28:29" x14ac:dyDescent="0.15">
      <c r="AB1121" s="28"/>
      <c r="AC1121" s="28"/>
    </row>
    <row r="1122" spans="28:29" x14ac:dyDescent="0.15">
      <c r="AB1122" s="28"/>
      <c r="AC1122" s="28"/>
    </row>
    <row r="1123" spans="28:29" x14ac:dyDescent="0.15">
      <c r="AB1123" s="28"/>
      <c r="AC1123" s="28"/>
    </row>
    <row r="1124" spans="28:29" x14ac:dyDescent="0.15">
      <c r="AB1124" s="28"/>
      <c r="AC1124" s="28"/>
    </row>
    <row r="1125" spans="28:29" x14ac:dyDescent="0.15">
      <c r="AB1125" s="28"/>
      <c r="AC1125" s="28"/>
    </row>
    <row r="1126" spans="28:29" x14ac:dyDescent="0.15">
      <c r="AB1126" s="28"/>
      <c r="AC1126" s="28"/>
    </row>
    <row r="1127" spans="28:29" x14ac:dyDescent="0.15">
      <c r="AB1127" s="28"/>
      <c r="AC1127" s="28"/>
    </row>
    <row r="1128" spans="28:29" x14ac:dyDescent="0.15">
      <c r="AB1128" s="28"/>
      <c r="AC1128" s="28"/>
    </row>
    <row r="1129" spans="28:29" x14ac:dyDescent="0.15">
      <c r="AB1129" s="28"/>
      <c r="AC1129" s="28"/>
    </row>
    <row r="1130" spans="28:29" x14ac:dyDescent="0.15">
      <c r="AB1130" s="28"/>
      <c r="AC1130" s="28"/>
    </row>
    <row r="1131" spans="28:29" x14ac:dyDescent="0.15">
      <c r="AB1131" s="28"/>
      <c r="AC1131" s="28"/>
    </row>
    <row r="1132" spans="28:29" x14ac:dyDescent="0.15">
      <c r="AB1132" s="28"/>
      <c r="AC1132" s="28"/>
    </row>
    <row r="1133" spans="28:29" x14ac:dyDescent="0.15">
      <c r="AB1133" s="28"/>
      <c r="AC1133" s="28"/>
    </row>
    <row r="1134" spans="28:29" x14ac:dyDescent="0.15">
      <c r="AB1134" s="28"/>
      <c r="AC1134" s="28"/>
    </row>
    <row r="1135" spans="28:29" x14ac:dyDescent="0.15">
      <c r="AB1135" s="28"/>
      <c r="AC1135" s="28"/>
    </row>
    <row r="1136" spans="28:29" x14ac:dyDescent="0.15">
      <c r="AB1136" s="28"/>
      <c r="AC1136" s="28"/>
    </row>
    <row r="1137" spans="28:29" x14ac:dyDescent="0.15">
      <c r="AB1137" s="28"/>
      <c r="AC1137" s="28"/>
    </row>
    <row r="1138" spans="28:29" x14ac:dyDescent="0.15">
      <c r="AB1138" s="28"/>
      <c r="AC1138" s="28"/>
    </row>
    <row r="1139" spans="28:29" x14ac:dyDescent="0.15">
      <c r="AB1139" s="28"/>
      <c r="AC1139" s="28"/>
    </row>
    <row r="1140" spans="28:29" x14ac:dyDescent="0.15">
      <c r="AB1140" s="28"/>
      <c r="AC1140" s="28"/>
    </row>
    <row r="1141" spans="28:29" x14ac:dyDescent="0.15">
      <c r="AB1141" s="28"/>
      <c r="AC1141" s="28"/>
    </row>
    <row r="1142" spans="28:29" x14ac:dyDescent="0.15">
      <c r="AB1142" s="28"/>
      <c r="AC1142" s="28"/>
    </row>
    <row r="1143" spans="28:29" x14ac:dyDescent="0.15">
      <c r="AB1143" s="28"/>
      <c r="AC1143" s="28"/>
    </row>
    <row r="1144" spans="28:29" x14ac:dyDescent="0.15">
      <c r="AB1144" s="28"/>
      <c r="AC1144" s="28"/>
    </row>
    <row r="1145" spans="28:29" x14ac:dyDescent="0.15">
      <c r="AB1145" s="28"/>
      <c r="AC1145" s="28"/>
    </row>
    <row r="1146" spans="28:29" x14ac:dyDescent="0.15">
      <c r="AB1146" s="28"/>
      <c r="AC1146" s="28"/>
    </row>
    <row r="1147" spans="28:29" x14ac:dyDescent="0.15">
      <c r="AB1147" s="28"/>
      <c r="AC1147" s="28"/>
    </row>
    <row r="1148" spans="28:29" x14ac:dyDescent="0.15">
      <c r="AB1148" s="28"/>
      <c r="AC1148" s="28"/>
    </row>
    <row r="1149" spans="28:29" x14ac:dyDescent="0.15">
      <c r="AB1149" s="28"/>
      <c r="AC1149" s="28"/>
    </row>
    <row r="1150" spans="28:29" x14ac:dyDescent="0.15">
      <c r="AB1150" s="28"/>
      <c r="AC1150" s="28"/>
    </row>
    <row r="1151" spans="28:29" x14ac:dyDescent="0.15">
      <c r="AB1151" s="28"/>
      <c r="AC1151" s="28"/>
    </row>
    <row r="1152" spans="28:29" x14ac:dyDescent="0.15">
      <c r="AB1152" s="28"/>
      <c r="AC1152" s="28"/>
    </row>
    <row r="1153" spans="28:29" x14ac:dyDescent="0.15">
      <c r="AB1153" s="28"/>
      <c r="AC1153" s="28"/>
    </row>
    <row r="1154" spans="28:29" x14ac:dyDescent="0.15">
      <c r="AB1154" s="28"/>
      <c r="AC1154" s="28"/>
    </row>
    <row r="1155" spans="28:29" x14ac:dyDescent="0.15">
      <c r="AB1155" s="28"/>
      <c r="AC1155" s="28"/>
    </row>
    <row r="1156" spans="28:29" x14ac:dyDescent="0.15">
      <c r="AB1156" s="28"/>
      <c r="AC1156" s="28"/>
    </row>
    <row r="1157" spans="28:29" x14ac:dyDescent="0.15">
      <c r="AB1157" s="28"/>
      <c r="AC1157" s="28"/>
    </row>
    <row r="1158" spans="28:29" x14ac:dyDescent="0.15">
      <c r="AB1158" s="28"/>
      <c r="AC1158" s="28"/>
    </row>
    <row r="1159" spans="28:29" x14ac:dyDescent="0.15">
      <c r="AB1159" s="28"/>
      <c r="AC1159" s="28"/>
    </row>
    <row r="1160" spans="28:29" x14ac:dyDescent="0.15">
      <c r="AB1160" s="28"/>
      <c r="AC1160" s="28"/>
    </row>
    <row r="1161" spans="28:29" x14ac:dyDescent="0.15">
      <c r="AB1161" s="28"/>
      <c r="AC1161" s="28"/>
    </row>
    <row r="1162" spans="28:29" x14ac:dyDescent="0.15">
      <c r="AB1162" s="28"/>
      <c r="AC1162" s="28"/>
    </row>
    <row r="1163" spans="28:29" x14ac:dyDescent="0.15">
      <c r="AB1163" s="28"/>
      <c r="AC1163" s="28"/>
    </row>
    <row r="1164" spans="28:29" x14ac:dyDescent="0.15">
      <c r="AB1164" s="28"/>
      <c r="AC1164" s="28"/>
    </row>
    <row r="1165" spans="28:29" x14ac:dyDescent="0.15">
      <c r="AB1165" s="28"/>
      <c r="AC1165" s="28"/>
    </row>
    <row r="1166" spans="28:29" x14ac:dyDescent="0.15">
      <c r="AB1166" s="28"/>
      <c r="AC1166" s="28"/>
    </row>
    <row r="1167" spans="28:29" x14ac:dyDescent="0.15">
      <c r="AB1167" s="28"/>
      <c r="AC1167" s="28"/>
    </row>
    <row r="1168" spans="28:29" x14ac:dyDescent="0.15">
      <c r="AB1168" s="28"/>
      <c r="AC1168" s="28"/>
    </row>
    <row r="1169" spans="28:29" x14ac:dyDescent="0.15">
      <c r="AB1169" s="28"/>
      <c r="AC1169" s="28"/>
    </row>
    <row r="1170" spans="28:29" x14ac:dyDescent="0.15">
      <c r="AB1170" s="28"/>
      <c r="AC1170" s="28"/>
    </row>
    <row r="1171" spans="28:29" x14ac:dyDescent="0.15">
      <c r="AB1171" s="28"/>
      <c r="AC1171" s="28"/>
    </row>
    <row r="1172" spans="28:29" x14ac:dyDescent="0.15">
      <c r="AB1172" s="28"/>
      <c r="AC1172" s="28"/>
    </row>
    <row r="1173" spans="28:29" x14ac:dyDescent="0.15">
      <c r="AB1173" s="28"/>
      <c r="AC1173" s="28"/>
    </row>
    <row r="1174" spans="28:29" x14ac:dyDescent="0.15">
      <c r="AB1174" s="28"/>
      <c r="AC1174" s="28"/>
    </row>
    <row r="1175" spans="28:29" x14ac:dyDescent="0.15">
      <c r="AB1175" s="28"/>
      <c r="AC1175" s="28"/>
    </row>
    <row r="1176" spans="28:29" x14ac:dyDescent="0.15">
      <c r="AB1176" s="28"/>
      <c r="AC1176" s="28"/>
    </row>
    <row r="1177" spans="28:29" x14ac:dyDescent="0.15">
      <c r="AB1177" s="28"/>
      <c r="AC1177" s="28"/>
    </row>
    <row r="1178" spans="28:29" x14ac:dyDescent="0.15">
      <c r="AB1178" s="28"/>
      <c r="AC1178" s="28"/>
    </row>
    <row r="1179" spans="28:29" x14ac:dyDescent="0.15">
      <c r="AB1179" s="28"/>
      <c r="AC1179" s="28"/>
    </row>
    <row r="1180" spans="28:29" x14ac:dyDescent="0.15">
      <c r="AB1180" s="28"/>
      <c r="AC1180" s="28"/>
    </row>
    <row r="1181" spans="28:29" x14ac:dyDescent="0.15">
      <c r="AB1181" s="28"/>
      <c r="AC1181" s="28"/>
    </row>
    <row r="1182" spans="28:29" x14ac:dyDescent="0.15">
      <c r="AB1182" s="28"/>
      <c r="AC1182" s="28"/>
    </row>
    <row r="1183" spans="28:29" x14ac:dyDescent="0.15">
      <c r="AB1183" s="28"/>
      <c r="AC1183" s="28"/>
    </row>
    <row r="1184" spans="28:29" x14ac:dyDescent="0.15">
      <c r="AB1184" s="28"/>
      <c r="AC1184" s="28"/>
    </row>
    <row r="1185" spans="28:29" x14ac:dyDescent="0.15">
      <c r="AB1185" s="28"/>
      <c r="AC1185" s="28"/>
    </row>
    <row r="1186" spans="28:29" x14ac:dyDescent="0.15">
      <c r="AB1186" s="28"/>
      <c r="AC1186" s="28"/>
    </row>
    <row r="1187" spans="28:29" x14ac:dyDescent="0.15">
      <c r="AB1187" s="28"/>
      <c r="AC1187" s="28"/>
    </row>
    <row r="1188" spans="28:29" x14ac:dyDescent="0.15">
      <c r="AB1188" s="28"/>
      <c r="AC1188" s="28"/>
    </row>
    <row r="1189" spans="28:29" x14ac:dyDescent="0.15">
      <c r="AB1189" s="28"/>
      <c r="AC1189" s="28"/>
    </row>
    <row r="1190" spans="28:29" x14ac:dyDescent="0.15">
      <c r="AB1190" s="28"/>
      <c r="AC1190" s="28"/>
    </row>
    <row r="1191" spans="28:29" x14ac:dyDescent="0.15">
      <c r="AB1191" s="28"/>
      <c r="AC1191" s="28"/>
    </row>
    <row r="1192" spans="28:29" x14ac:dyDescent="0.15">
      <c r="AB1192" s="28"/>
      <c r="AC1192" s="28"/>
    </row>
    <row r="1193" spans="28:29" x14ac:dyDescent="0.15">
      <c r="AB1193" s="28"/>
      <c r="AC1193" s="28"/>
    </row>
    <row r="1194" spans="28:29" x14ac:dyDescent="0.15">
      <c r="AB1194" s="28"/>
      <c r="AC1194" s="28"/>
    </row>
    <row r="1195" spans="28:29" x14ac:dyDescent="0.15">
      <c r="AB1195" s="28"/>
      <c r="AC1195" s="28"/>
    </row>
    <row r="1196" spans="28:29" x14ac:dyDescent="0.15">
      <c r="AB1196" s="28"/>
      <c r="AC1196" s="28"/>
    </row>
    <row r="1197" spans="28:29" x14ac:dyDescent="0.15">
      <c r="AB1197" s="28"/>
      <c r="AC1197" s="28"/>
    </row>
    <row r="1198" spans="28:29" x14ac:dyDescent="0.15">
      <c r="AB1198" s="28"/>
      <c r="AC1198" s="28"/>
    </row>
    <row r="1199" spans="28:29" x14ac:dyDescent="0.15">
      <c r="AB1199" s="28"/>
      <c r="AC1199" s="28"/>
    </row>
    <row r="1200" spans="28:29" x14ac:dyDescent="0.15">
      <c r="AB1200" s="28"/>
      <c r="AC1200" s="28"/>
    </row>
    <row r="1201" spans="28:29" x14ac:dyDescent="0.15">
      <c r="AB1201" s="28"/>
      <c r="AC1201" s="28"/>
    </row>
    <row r="1202" spans="28:29" x14ac:dyDescent="0.15">
      <c r="AB1202" s="28"/>
      <c r="AC1202" s="28"/>
    </row>
    <row r="1203" spans="28:29" x14ac:dyDescent="0.15">
      <c r="AB1203" s="28"/>
      <c r="AC1203" s="28"/>
    </row>
    <row r="1204" spans="28:29" x14ac:dyDescent="0.15">
      <c r="AB1204" s="28"/>
      <c r="AC1204" s="28"/>
    </row>
    <row r="1205" spans="28:29" x14ac:dyDescent="0.15">
      <c r="AB1205" s="28"/>
      <c r="AC1205" s="28"/>
    </row>
    <row r="1206" spans="28:29" x14ac:dyDescent="0.15">
      <c r="AB1206" s="28"/>
      <c r="AC1206" s="28"/>
    </row>
    <row r="1207" spans="28:29" x14ac:dyDescent="0.15">
      <c r="AB1207" s="28"/>
      <c r="AC1207" s="28"/>
    </row>
    <row r="1208" spans="28:29" x14ac:dyDescent="0.15">
      <c r="AB1208" s="28"/>
      <c r="AC1208" s="28"/>
    </row>
    <row r="1209" spans="28:29" x14ac:dyDescent="0.15">
      <c r="AB1209" s="28"/>
      <c r="AC1209" s="28"/>
    </row>
    <row r="1210" spans="28:29" x14ac:dyDescent="0.15">
      <c r="AB1210" s="28"/>
      <c r="AC1210" s="28"/>
    </row>
    <row r="1211" spans="28:29" x14ac:dyDescent="0.15">
      <c r="AB1211" s="28"/>
      <c r="AC1211" s="28"/>
    </row>
    <row r="1212" spans="28:29" x14ac:dyDescent="0.15">
      <c r="AB1212" s="28"/>
      <c r="AC1212" s="28"/>
    </row>
    <row r="1213" spans="28:29" x14ac:dyDescent="0.15">
      <c r="AB1213" s="28"/>
      <c r="AC1213" s="28"/>
    </row>
    <row r="1214" spans="28:29" x14ac:dyDescent="0.15">
      <c r="AB1214" s="28"/>
      <c r="AC1214" s="28"/>
    </row>
    <row r="1215" spans="28:29" x14ac:dyDescent="0.15">
      <c r="AB1215" s="28"/>
      <c r="AC1215" s="28"/>
    </row>
    <row r="1216" spans="28:29" x14ac:dyDescent="0.15">
      <c r="AB1216" s="28"/>
      <c r="AC1216" s="28"/>
    </row>
    <row r="1217" spans="28:29" x14ac:dyDescent="0.15">
      <c r="AB1217" s="28"/>
      <c r="AC1217" s="28"/>
    </row>
    <row r="1218" spans="28:29" x14ac:dyDescent="0.15">
      <c r="AB1218" s="28"/>
      <c r="AC1218" s="28"/>
    </row>
    <row r="1219" spans="28:29" x14ac:dyDescent="0.15">
      <c r="AB1219" s="28"/>
      <c r="AC1219" s="28"/>
    </row>
    <row r="1220" spans="28:29" x14ac:dyDescent="0.15">
      <c r="AB1220" s="28"/>
      <c r="AC1220" s="28"/>
    </row>
    <row r="1221" spans="28:29" x14ac:dyDescent="0.15">
      <c r="AB1221" s="28"/>
      <c r="AC1221" s="28"/>
    </row>
    <row r="1222" spans="28:29" x14ac:dyDescent="0.15">
      <c r="AB1222" s="28"/>
      <c r="AC1222" s="28"/>
    </row>
    <row r="1223" spans="28:29" x14ac:dyDescent="0.15">
      <c r="AB1223" s="28"/>
      <c r="AC1223" s="28"/>
    </row>
    <row r="1224" spans="28:29" x14ac:dyDescent="0.15">
      <c r="AB1224" s="28"/>
      <c r="AC1224" s="28"/>
    </row>
    <row r="1225" spans="28:29" x14ac:dyDescent="0.15">
      <c r="AB1225" s="28"/>
      <c r="AC1225" s="28"/>
    </row>
    <row r="1226" spans="28:29" x14ac:dyDescent="0.15">
      <c r="AB1226" s="28"/>
      <c r="AC1226" s="28"/>
    </row>
    <row r="1227" spans="28:29" x14ac:dyDescent="0.15">
      <c r="AB1227" s="28"/>
      <c r="AC1227" s="28"/>
    </row>
    <row r="1228" spans="28:29" x14ac:dyDescent="0.15">
      <c r="AB1228" s="28"/>
      <c r="AC1228" s="28"/>
    </row>
    <row r="1229" spans="28:29" x14ac:dyDescent="0.15">
      <c r="AB1229" s="28"/>
      <c r="AC1229" s="28"/>
    </row>
    <row r="1230" spans="28:29" x14ac:dyDescent="0.15">
      <c r="AB1230" s="28"/>
      <c r="AC1230" s="28"/>
    </row>
    <row r="1231" spans="28:29" x14ac:dyDescent="0.15">
      <c r="AB1231" s="28"/>
      <c r="AC1231" s="28"/>
    </row>
    <row r="1232" spans="28:29" x14ac:dyDescent="0.15">
      <c r="AB1232" s="28"/>
      <c r="AC1232" s="28"/>
    </row>
    <row r="1233" spans="28:29" x14ac:dyDescent="0.15">
      <c r="AB1233" s="28"/>
      <c r="AC1233" s="28"/>
    </row>
    <row r="1234" spans="28:29" x14ac:dyDescent="0.15">
      <c r="AB1234" s="28"/>
      <c r="AC1234" s="28"/>
    </row>
    <row r="1235" spans="28:29" x14ac:dyDescent="0.15">
      <c r="AB1235" s="28"/>
      <c r="AC1235" s="28"/>
    </row>
    <row r="1236" spans="28:29" x14ac:dyDescent="0.15">
      <c r="AB1236" s="28"/>
      <c r="AC1236" s="28"/>
    </row>
    <row r="1237" spans="28:29" x14ac:dyDescent="0.15">
      <c r="AB1237" s="28"/>
      <c r="AC1237" s="28"/>
    </row>
    <row r="1238" spans="28:29" x14ac:dyDescent="0.15">
      <c r="AB1238" s="28"/>
      <c r="AC1238" s="28"/>
    </row>
    <row r="1239" spans="28:29" x14ac:dyDescent="0.15">
      <c r="AB1239" s="28"/>
      <c r="AC1239" s="28"/>
    </row>
    <row r="1240" spans="28:29" x14ac:dyDescent="0.15">
      <c r="AB1240" s="28"/>
      <c r="AC1240" s="28"/>
    </row>
    <row r="1241" spans="28:29" x14ac:dyDescent="0.15">
      <c r="AB1241" s="28"/>
      <c r="AC1241" s="28"/>
    </row>
    <row r="1242" spans="28:29" x14ac:dyDescent="0.15">
      <c r="AB1242" s="28"/>
      <c r="AC1242" s="28"/>
    </row>
    <row r="1243" spans="28:29" x14ac:dyDescent="0.15">
      <c r="AB1243" s="28"/>
      <c r="AC1243" s="28"/>
    </row>
    <row r="1244" spans="28:29" x14ac:dyDescent="0.15">
      <c r="AB1244" s="28"/>
      <c r="AC1244" s="28"/>
    </row>
    <row r="1245" spans="28:29" x14ac:dyDescent="0.15">
      <c r="AB1245" s="28"/>
      <c r="AC1245" s="28"/>
    </row>
    <row r="1246" spans="28:29" x14ac:dyDescent="0.15">
      <c r="AB1246" s="28"/>
      <c r="AC1246" s="28"/>
    </row>
    <row r="1247" spans="28:29" x14ac:dyDescent="0.15">
      <c r="AB1247" s="28"/>
      <c r="AC1247" s="28"/>
    </row>
    <row r="1248" spans="28:29" x14ac:dyDescent="0.15">
      <c r="AB1248" s="28"/>
      <c r="AC1248" s="28"/>
    </row>
    <row r="1249" spans="28:29" x14ac:dyDescent="0.15">
      <c r="AB1249" s="28"/>
      <c r="AC1249" s="28"/>
    </row>
    <row r="1250" spans="28:29" x14ac:dyDescent="0.15">
      <c r="AB1250" s="28"/>
      <c r="AC1250" s="28"/>
    </row>
    <row r="1251" spans="28:29" x14ac:dyDescent="0.15">
      <c r="AB1251" s="28"/>
      <c r="AC1251" s="28"/>
    </row>
    <row r="1252" spans="28:29" x14ac:dyDescent="0.15">
      <c r="AB1252" s="28"/>
      <c r="AC1252" s="28"/>
    </row>
    <row r="1253" spans="28:29" x14ac:dyDescent="0.15">
      <c r="AB1253" s="28"/>
      <c r="AC1253" s="28"/>
    </row>
    <row r="1254" spans="28:29" x14ac:dyDescent="0.15">
      <c r="AB1254" s="28"/>
      <c r="AC1254" s="28"/>
    </row>
    <row r="1255" spans="28:29" x14ac:dyDescent="0.15">
      <c r="AB1255" s="28"/>
      <c r="AC1255" s="28"/>
    </row>
    <row r="1256" spans="28:29" x14ac:dyDescent="0.15">
      <c r="AB1256" s="28"/>
      <c r="AC1256" s="28"/>
    </row>
    <row r="1257" spans="28:29" x14ac:dyDescent="0.15">
      <c r="AB1257" s="28"/>
      <c r="AC1257" s="28"/>
    </row>
    <row r="1258" spans="28:29" x14ac:dyDescent="0.15">
      <c r="AB1258" s="28"/>
      <c r="AC1258" s="28"/>
    </row>
    <row r="1259" spans="28:29" x14ac:dyDescent="0.15">
      <c r="AB1259" s="28"/>
      <c r="AC1259" s="28"/>
    </row>
    <row r="1260" spans="28:29" x14ac:dyDescent="0.15">
      <c r="AB1260" s="28"/>
      <c r="AC1260" s="28"/>
    </row>
    <row r="1261" spans="28:29" x14ac:dyDescent="0.15">
      <c r="AB1261" s="28"/>
      <c r="AC1261" s="28"/>
    </row>
    <row r="1262" spans="28:29" x14ac:dyDescent="0.15">
      <c r="AB1262" s="28"/>
      <c r="AC1262" s="28"/>
    </row>
    <row r="1263" spans="28:29" x14ac:dyDescent="0.15">
      <c r="AB1263" s="28"/>
      <c r="AC1263" s="28"/>
    </row>
    <row r="1264" spans="28:29" x14ac:dyDescent="0.15">
      <c r="AB1264" s="28"/>
      <c r="AC1264" s="28"/>
    </row>
    <row r="1265" spans="28:29" x14ac:dyDescent="0.15">
      <c r="AB1265" s="28"/>
      <c r="AC1265" s="28"/>
    </row>
    <row r="1266" spans="28:29" x14ac:dyDescent="0.15">
      <c r="AB1266" s="28"/>
      <c r="AC1266" s="28"/>
    </row>
    <row r="1267" spans="28:29" x14ac:dyDescent="0.15">
      <c r="AB1267" s="28"/>
      <c r="AC1267" s="28"/>
    </row>
    <row r="1268" spans="28:29" x14ac:dyDescent="0.15">
      <c r="AB1268" s="28"/>
      <c r="AC1268" s="28"/>
    </row>
    <row r="1269" spans="28:29" x14ac:dyDescent="0.15">
      <c r="AB1269" s="28"/>
      <c r="AC1269" s="28"/>
    </row>
    <row r="1270" spans="28:29" x14ac:dyDescent="0.15">
      <c r="AB1270" s="28"/>
      <c r="AC1270" s="28"/>
    </row>
    <row r="1271" spans="28:29" x14ac:dyDescent="0.15">
      <c r="AB1271" s="28"/>
      <c r="AC1271" s="28"/>
    </row>
    <row r="1272" spans="28:29" x14ac:dyDescent="0.15">
      <c r="AB1272" s="28"/>
      <c r="AC1272" s="28"/>
    </row>
    <row r="1273" spans="28:29" x14ac:dyDescent="0.15">
      <c r="AB1273" s="28"/>
      <c r="AC1273" s="28"/>
    </row>
    <row r="1274" spans="28:29" x14ac:dyDescent="0.15">
      <c r="AB1274" s="28"/>
      <c r="AC1274" s="28"/>
    </row>
    <row r="1275" spans="28:29" x14ac:dyDescent="0.15">
      <c r="AB1275" s="28"/>
      <c r="AC1275" s="28"/>
    </row>
    <row r="1276" spans="28:29" x14ac:dyDescent="0.15">
      <c r="AB1276" s="28"/>
      <c r="AC1276" s="28"/>
    </row>
    <row r="1277" spans="28:29" x14ac:dyDescent="0.15">
      <c r="AB1277" s="28"/>
      <c r="AC1277" s="28"/>
    </row>
    <row r="1278" spans="28:29" x14ac:dyDescent="0.15">
      <c r="AB1278" s="28"/>
      <c r="AC1278" s="28"/>
    </row>
    <row r="1279" spans="28:29" x14ac:dyDescent="0.15">
      <c r="AB1279" s="28"/>
      <c r="AC1279" s="28"/>
    </row>
    <row r="1280" spans="28:29" x14ac:dyDescent="0.15">
      <c r="AB1280" s="28"/>
      <c r="AC1280" s="28"/>
    </row>
    <row r="1281" spans="28:29" x14ac:dyDescent="0.15">
      <c r="AB1281" s="28"/>
      <c r="AC1281" s="28"/>
    </row>
    <row r="1282" spans="28:29" x14ac:dyDescent="0.15">
      <c r="AB1282" s="28"/>
      <c r="AC1282" s="28"/>
    </row>
    <row r="1283" spans="28:29" x14ac:dyDescent="0.15">
      <c r="AB1283" s="28"/>
      <c r="AC1283" s="28"/>
    </row>
    <row r="1284" spans="28:29" x14ac:dyDescent="0.15">
      <c r="AB1284" s="28"/>
      <c r="AC1284" s="28"/>
    </row>
    <row r="1285" spans="28:29" x14ac:dyDescent="0.15">
      <c r="AB1285" s="28"/>
      <c r="AC1285" s="28"/>
    </row>
    <row r="1286" spans="28:29" x14ac:dyDescent="0.15">
      <c r="AB1286" s="28"/>
      <c r="AC1286" s="28"/>
    </row>
    <row r="1287" spans="28:29" x14ac:dyDescent="0.15">
      <c r="AB1287" s="28"/>
      <c r="AC1287" s="28"/>
    </row>
    <row r="1288" spans="28:29" x14ac:dyDescent="0.15">
      <c r="AB1288" s="28"/>
      <c r="AC1288" s="28"/>
    </row>
    <row r="1289" spans="28:29" x14ac:dyDescent="0.15">
      <c r="AB1289" s="28"/>
      <c r="AC1289" s="28"/>
    </row>
    <row r="1290" spans="28:29" x14ac:dyDescent="0.15">
      <c r="AB1290" s="28"/>
      <c r="AC1290" s="28"/>
    </row>
    <row r="1291" spans="28:29" x14ac:dyDescent="0.15">
      <c r="AB1291" s="28"/>
      <c r="AC1291" s="28"/>
    </row>
    <row r="1292" spans="28:29" x14ac:dyDescent="0.15">
      <c r="AB1292" s="28"/>
      <c r="AC1292" s="28"/>
    </row>
    <row r="1293" spans="28:29" x14ac:dyDescent="0.15">
      <c r="AB1293" s="28"/>
      <c r="AC1293" s="28"/>
    </row>
    <row r="1294" spans="28:29" x14ac:dyDescent="0.15">
      <c r="AB1294" s="28"/>
      <c r="AC1294" s="28"/>
    </row>
    <row r="1295" spans="28:29" x14ac:dyDescent="0.15">
      <c r="AB1295" s="28"/>
      <c r="AC1295" s="28"/>
    </row>
    <row r="1296" spans="28:29" x14ac:dyDescent="0.15">
      <c r="AB1296" s="28"/>
      <c r="AC1296" s="28"/>
    </row>
    <row r="1297" spans="28:29" x14ac:dyDescent="0.15">
      <c r="AB1297" s="28"/>
      <c r="AC1297" s="28"/>
    </row>
    <row r="1298" spans="28:29" x14ac:dyDescent="0.15">
      <c r="AB1298" s="28"/>
      <c r="AC1298" s="28"/>
    </row>
    <row r="1299" spans="28:29" x14ac:dyDescent="0.15">
      <c r="AB1299" s="28"/>
      <c r="AC1299" s="28"/>
    </row>
    <row r="1300" spans="28:29" x14ac:dyDescent="0.15">
      <c r="AB1300" s="28"/>
      <c r="AC1300" s="28"/>
    </row>
    <row r="1301" spans="28:29" x14ac:dyDescent="0.15">
      <c r="AB1301" s="28"/>
      <c r="AC1301" s="28"/>
    </row>
    <row r="1302" spans="28:29" x14ac:dyDescent="0.15">
      <c r="AB1302" s="28"/>
      <c r="AC1302" s="28"/>
    </row>
    <row r="1303" spans="28:29" x14ac:dyDescent="0.15">
      <c r="AB1303" s="28"/>
      <c r="AC1303" s="28"/>
    </row>
    <row r="1304" spans="28:29" x14ac:dyDescent="0.15">
      <c r="AB1304" s="28"/>
      <c r="AC1304" s="28"/>
    </row>
    <row r="1305" spans="28:29" x14ac:dyDescent="0.15">
      <c r="AB1305" s="28"/>
      <c r="AC1305" s="28"/>
    </row>
    <row r="1306" spans="28:29" x14ac:dyDescent="0.15">
      <c r="AB1306" s="28"/>
      <c r="AC1306" s="28"/>
    </row>
    <row r="1307" spans="28:29" x14ac:dyDescent="0.15">
      <c r="AB1307" s="28"/>
      <c r="AC1307" s="28"/>
    </row>
    <row r="1308" spans="28:29" x14ac:dyDescent="0.15">
      <c r="AB1308" s="28"/>
      <c r="AC1308" s="28"/>
    </row>
    <row r="1309" spans="28:29" x14ac:dyDescent="0.15">
      <c r="AB1309" s="28"/>
      <c r="AC1309" s="28"/>
    </row>
    <row r="1310" spans="28:29" x14ac:dyDescent="0.15">
      <c r="AB1310" s="28"/>
      <c r="AC1310" s="28"/>
    </row>
    <row r="1311" spans="28:29" x14ac:dyDescent="0.15">
      <c r="AB1311" s="28"/>
      <c r="AC1311" s="28"/>
    </row>
    <row r="1312" spans="28:29" x14ac:dyDescent="0.15">
      <c r="AB1312" s="28"/>
      <c r="AC1312" s="28"/>
    </row>
    <row r="1313" spans="28:29" x14ac:dyDescent="0.15">
      <c r="AB1313" s="28"/>
      <c r="AC1313" s="28"/>
    </row>
    <row r="1314" spans="28:29" x14ac:dyDescent="0.15">
      <c r="AB1314" s="28"/>
      <c r="AC1314" s="28"/>
    </row>
    <row r="1315" spans="28:29" x14ac:dyDescent="0.15">
      <c r="AB1315" s="28"/>
      <c r="AC1315" s="28"/>
    </row>
    <row r="1316" spans="28:29" x14ac:dyDescent="0.15">
      <c r="AB1316" s="28"/>
      <c r="AC1316" s="28"/>
    </row>
    <row r="1317" spans="28:29" x14ac:dyDescent="0.15">
      <c r="AB1317" s="28"/>
      <c r="AC1317" s="28"/>
    </row>
    <row r="1318" spans="28:29" x14ac:dyDescent="0.15">
      <c r="AB1318" s="28"/>
      <c r="AC1318" s="28"/>
    </row>
    <row r="1319" spans="28:29" x14ac:dyDescent="0.15">
      <c r="AB1319" s="28"/>
      <c r="AC1319" s="28"/>
    </row>
    <row r="1320" spans="28:29" x14ac:dyDescent="0.15">
      <c r="AB1320" s="28"/>
      <c r="AC1320" s="28"/>
    </row>
    <row r="1321" spans="28:29" x14ac:dyDescent="0.15">
      <c r="AB1321" s="28"/>
      <c r="AC1321" s="28"/>
    </row>
    <row r="1322" spans="28:29" x14ac:dyDescent="0.15">
      <c r="AB1322" s="28"/>
      <c r="AC1322" s="28"/>
    </row>
    <row r="1323" spans="28:29" x14ac:dyDescent="0.15">
      <c r="AB1323" s="28"/>
      <c r="AC1323" s="28"/>
    </row>
    <row r="1324" spans="28:29" x14ac:dyDescent="0.15">
      <c r="AB1324" s="28"/>
      <c r="AC1324" s="28"/>
    </row>
    <row r="1325" spans="28:29" x14ac:dyDescent="0.15">
      <c r="AB1325" s="28"/>
      <c r="AC1325" s="28"/>
    </row>
    <row r="1326" spans="28:29" x14ac:dyDescent="0.15">
      <c r="AB1326" s="28"/>
      <c r="AC1326" s="28"/>
    </row>
    <row r="1327" spans="28:29" x14ac:dyDescent="0.15">
      <c r="AB1327" s="28"/>
      <c r="AC1327" s="28"/>
    </row>
    <row r="1328" spans="28:29" x14ac:dyDescent="0.15">
      <c r="AB1328" s="28"/>
      <c r="AC1328" s="28"/>
    </row>
    <row r="1329" spans="28:29" x14ac:dyDescent="0.15">
      <c r="AB1329" s="28"/>
      <c r="AC1329" s="28"/>
    </row>
    <row r="1330" spans="28:29" x14ac:dyDescent="0.15">
      <c r="AB1330" s="28"/>
      <c r="AC1330" s="28"/>
    </row>
    <row r="1331" spans="28:29" x14ac:dyDescent="0.15">
      <c r="AB1331" s="28"/>
      <c r="AC1331" s="28"/>
    </row>
    <row r="1332" spans="28:29" x14ac:dyDescent="0.15">
      <c r="AB1332" s="28"/>
      <c r="AC1332" s="28"/>
    </row>
    <row r="1333" spans="28:29" x14ac:dyDescent="0.15">
      <c r="AB1333" s="28"/>
      <c r="AC1333" s="28"/>
    </row>
    <row r="1334" spans="28:29" x14ac:dyDescent="0.15">
      <c r="AB1334" s="28"/>
      <c r="AC1334" s="28"/>
    </row>
    <row r="1335" spans="28:29" x14ac:dyDescent="0.15">
      <c r="AB1335" s="28"/>
      <c r="AC1335" s="28"/>
    </row>
    <row r="1336" spans="28:29" x14ac:dyDescent="0.15">
      <c r="AB1336" s="28"/>
      <c r="AC1336" s="28"/>
    </row>
    <row r="1337" spans="28:29" x14ac:dyDescent="0.15">
      <c r="AB1337" s="28"/>
      <c r="AC1337" s="28"/>
    </row>
    <row r="1338" spans="28:29" x14ac:dyDescent="0.15">
      <c r="AB1338" s="28"/>
      <c r="AC1338" s="28"/>
    </row>
    <row r="1339" spans="28:29" x14ac:dyDescent="0.15">
      <c r="AB1339" s="28"/>
      <c r="AC1339" s="28"/>
    </row>
    <row r="1340" spans="28:29" x14ac:dyDescent="0.15">
      <c r="AB1340" s="28"/>
      <c r="AC1340" s="28"/>
    </row>
    <row r="1341" spans="28:29" x14ac:dyDescent="0.15">
      <c r="AB1341" s="28"/>
      <c r="AC1341" s="28"/>
    </row>
    <row r="1342" spans="28:29" x14ac:dyDescent="0.15">
      <c r="AB1342" s="28"/>
      <c r="AC1342" s="28"/>
    </row>
    <row r="1343" spans="28:29" x14ac:dyDescent="0.15">
      <c r="AB1343" s="28"/>
      <c r="AC1343" s="28"/>
    </row>
    <row r="1344" spans="28:29" x14ac:dyDescent="0.15">
      <c r="AB1344" s="28"/>
      <c r="AC1344" s="28"/>
    </row>
    <row r="1345" spans="28:29" x14ac:dyDescent="0.15">
      <c r="AB1345" s="28"/>
      <c r="AC1345" s="28"/>
    </row>
    <row r="1346" spans="28:29" x14ac:dyDescent="0.15">
      <c r="AB1346" s="28"/>
      <c r="AC1346" s="28"/>
    </row>
    <row r="1347" spans="28:29" x14ac:dyDescent="0.15">
      <c r="AB1347" s="28"/>
      <c r="AC1347" s="28"/>
    </row>
    <row r="1348" spans="28:29" x14ac:dyDescent="0.15">
      <c r="AB1348" s="28"/>
      <c r="AC1348" s="28"/>
    </row>
    <row r="1349" spans="28:29" x14ac:dyDescent="0.15">
      <c r="AB1349" s="28"/>
      <c r="AC1349" s="28"/>
    </row>
    <row r="1350" spans="28:29" x14ac:dyDescent="0.15">
      <c r="AB1350" s="28"/>
      <c r="AC1350" s="28"/>
    </row>
    <row r="1351" spans="28:29" x14ac:dyDescent="0.15">
      <c r="AB1351" s="28"/>
      <c r="AC1351" s="28"/>
    </row>
    <row r="1352" spans="28:29" x14ac:dyDescent="0.15">
      <c r="AB1352" s="28"/>
      <c r="AC1352" s="28"/>
    </row>
    <row r="1353" spans="28:29" x14ac:dyDescent="0.15">
      <c r="AB1353" s="28"/>
      <c r="AC1353" s="28"/>
    </row>
    <row r="1354" spans="28:29" x14ac:dyDescent="0.15">
      <c r="AB1354" s="28"/>
      <c r="AC1354" s="28"/>
    </row>
    <row r="1355" spans="28:29" x14ac:dyDescent="0.15">
      <c r="AB1355" s="28"/>
      <c r="AC1355" s="28"/>
    </row>
    <row r="1356" spans="28:29" x14ac:dyDescent="0.15">
      <c r="AB1356" s="28"/>
      <c r="AC1356" s="28"/>
    </row>
    <row r="1357" spans="28:29" x14ac:dyDescent="0.15">
      <c r="AB1357" s="28"/>
      <c r="AC1357" s="28"/>
    </row>
    <row r="1358" spans="28:29" x14ac:dyDescent="0.15">
      <c r="AB1358" s="28"/>
      <c r="AC1358" s="28"/>
    </row>
    <row r="1359" spans="28:29" x14ac:dyDescent="0.15">
      <c r="AB1359" s="28"/>
      <c r="AC1359" s="28"/>
    </row>
    <row r="1360" spans="28:29" x14ac:dyDescent="0.15">
      <c r="AB1360" s="28"/>
      <c r="AC1360" s="28"/>
    </row>
    <row r="1361" spans="28:29" x14ac:dyDescent="0.15">
      <c r="AB1361" s="28"/>
      <c r="AC1361" s="28"/>
    </row>
    <row r="1362" spans="28:29" x14ac:dyDescent="0.15">
      <c r="AB1362" s="28"/>
      <c r="AC1362" s="28"/>
    </row>
    <row r="1363" spans="28:29" x14ac:dyDescent="0.15">
      <c r="AB1363" s="28"/>
      <c r="AC1363" s="28"/>
    </row>
    <row r="1364" spans="28:29" x14ac:dyDescent="0.15">
      <c r="AB1364" s="28"/>
      <c r="AC1364" s="28"/>
    </row>
    <row r="1365" spans="28:29" x14ac:dyDescent="0.15">
      <c r="AB1365" s="28"/>
      <c r="AC1365" s="28"/>
    </row>
    <row r="1366" spans="28:29" x14ac:dyDescent="0.15">
      <c r="AB1366" s="28"/>
      <c r="AC1366" s="28"/>
    </row>
    <row r="1367" spans="28:29" x14ac:dyDescent="0.15">
      <c r="AB1367" s="28"/>
      <c r="AC1367" s="28"/>
    </row>
    <row r="1368" spans="28:29" x14ac:dyDescent="0.15">
      <c r="AB1368" s="28"/>
      <c r="AC1368" s="28"/>
    </row>
    <row r="1369" spans="28:29" x14ac:dyDescent="0.15">
      <c r="AB1369" s="28"/>
      <c r="AC1369" s="28"/>
    </row>
    <row r="1370" spans="28:29" x14ac:dyDescent="0.15">
      <c r="AB1370" s="28"/>
      <c r="AC1370" s="28"/>
    </row>
    <row r="1371" spans="28:29" x14ac:dyDescent="0.15">
      <c r="AB1371" s="28"/>
      <c r="AC1371" s="28"/>
    </row>
    <row r="1372" spans="28:29" x14ac:dyDescent="0.15">
      <c r="AB1372" s="28"/>
      <c r="AC1372" s="28"/>
    </row>
    <row r="1373" spans="28:29" x14ac:dyDescent="0.15">
      <c r="AB1373" s="28"/>
      <c r="AC1373" s="28"/>
    </row>
    <row r="1374" spans="28:29" x14ac:dyDescent="0.15">
      <c r="AB1374" s="28"/>
      <c r="AC1374" s="28"/>
    </row>
    <row r="1375" spans="28:29" x14ac:dyDescent="0.15">
      <c r="AB1375" s="28"/>
      <c r="AC1375" s="28"/>
    </row>
    <row r="1376" spans="28:29" x14ac:dyDescent="0.15">
      <c r="AB1376" s="28"/>
      <c r="AC1376" s="28"/>
    </row>
    <row r="1377" spans="28:29" x14ac:dyDescent="0.15">
      <c r="AB1377" s="28"/>
      <c r="AC1377" s="28"/>
    </row>
    <row r="1378" spans="28:29" x14ac:dyDescent="0.15">
      <c r="AB1378" s="28"/>
      <c r="AC1378" s="28"/>
    </row>
    <row r="1379" spans="28:29" x14ac:dyDescent="0.15">
      <c r="AB1379" s="28"/>
      <c r="AC1379" s="28"/>
    </row>
    <row r="1380" spans="28:29" x14ac:dyDescent="0.15">
      <c r="AB1380" s="28"/>
      <c r="AC1380" s="28"/>
    </row>
    <row r="1381" spans="28:29" x14ac:dyDescent="0.15">
      <c r="AB1381" s="28"/>
      <c r="AC1381" s="28"/>
    </row>
    <row r="1382" spans="28:29" x14ac:dyDescent="0.15">
      <c r="AB1382" s="28"/>
      <c r="AC1382" s="28"/>
    </row>
    <row r="1383" spans="28:29" x14ac:dyDescent="0.15">
      <c r="AB1383" s="28"/>
      <c r="AC1383" s="28"/>
    </row>
    <row r="1384" spans="28:29" x14ac:dyDescent="0.15">
      <c r="AB1384" s="28"/>
      <c r="AC1384" s="28"/>
    </row>
    <row r="1385" spans="28:29" x14ac:dyDescent="0.15">
      <c r="AB1385" s="28"/>
      <c r="AC1385" s="28"/>
    </row>
    <row r="1386" spans="28:29" x14ac:dyDescent="0.15">
      <c r="AB1386" s="28"/>
      <c r="AC1386" s="28"/>
    </row>
    <row r="1387" spans="28:29" x14ac:dyDescent="0.15">
      <c r="AB1387" s="28"/>
      <c r="AC1387" s="28"/>
    </row>
    <row r="1388" spans="28:29" x14ac:dyDescent="0.15">
      <c r="AB1388" s="28"/>
      <c r="AC1388" s="28"/>
    </row>
    <row r="1389" spans="28:29" x14ac:dyDescent="0.15">
      <c r="AB1389" s="28"/>
      <c r="AC1389" s="28"/>
    </row>
    <row r="1390" spans="28:29" x14ac:dyDescent="0.15">
      <c r="AB1390" s="28"/>
      <c r="AC1390" s="28"/>
    </row>
    <row r="1391" spans="28:29" x14ac:dyDescent="0.15">
      <c r="AB1391" s="28"/>
      <c r="AC1391" s="28"/>
    </row>
    <row r="1392" spans="28:29" x14ac:dyDescent="0.15">
      <c r="AB1392" s="28"/>
      <c r="AC1392" s="28"/>
    </row>
    <row r="1393" spans="28:29" x14ac:dyDescent="0.15">
      <c r="AB1393" s="28"/>
      <c r="AC1393" s="28"/>
    </row>
    <row r="1394" spans="28:29" x14ac:dyDescent="0.15">
      <c r="AB1394" s="28"/>
      <c r="AC1394" s="28"/>
    </row>
    <row r="1395" spans="28:29" x14ac:dyDescent="0.15">
      <c r="AB1395" s="28"/>
      <c r="AC1395" s="28"/>
    </row>
    <row r="1396" spans="28:29" x14ac:dyDescent="0.15">
      <c r="AB1396" s="28"/>
      <c r="AC1396" s="28"/>
    </row>
    <row r="1397" spans="28:29" x14ac:dyDescent="0.15">
      <c r="AB1397" s="28"/>
      <c r="AC1397" s="28"/>
    </row>
    <row r="1398" spans="28:29" x14ac:dyDescent="0.15">
      <c r="AB1398" s="28"/>
      <c r="AC1398" s="28"/>
    </row>
    <row r="1399" spans="28:29" x14ac:dyDescent="0.15">
      <c r="AB1399" s="28"/>
      <c r="AC1399" s="28"/>
    </row>
    <row r="1400" spans="28:29" x14ac:dyDescent="0.15">
      <c r="AB1400" s="28"/>
      <c r="AC1400" s="28"/>
    </row>
    <row r="1401" spans="28:29" x14ac:dyDescent="0.15">
      <c r="AB1401" s="28"/>
      <c r="AC1401" s="28"/>
    </row>
    <row r="1402" spans="28:29" x14ac:dyDescent="0.15">
      <c r="AB1402" s="28"/>
      <c r="AC1402" s="28"/>
    </row>
    <row r="1403" spans="28:29" x14ac:dyDescent="0.15">
      <c r="AB1403" s="28"/>
      <c r="AC1403" s="28"/>
    </row>
    <row r="1404" spans="28:29" x14ac:dyDescent="0.15">
      <c r="AB1404" s="28"/>
      <c r="AC1404" s="28"/>
    </row>
    <row r="1405" spans="28:29" x14ac:dyDescent="0.15">
      <c r="AB1405" s="28"/>
      <c r="AC1405" s="28"/>
    </row>
    <row r="1406" spans="28:29" x14ac:dyDescent="0.15">
      <c r="AB1406" s="28"/>
      <c r="AC1406" s="28"/>
    </row>
    <row r="1407" spans="28:29" x14ac:dyDescent="0.15">
      <c r="AB1407" s="28"/>
      <c r="AC1407" s="28"/>
    </row>
    <row r="1408" spans="28:29" x14ac:dyDescent="0.15">
      <c r="AB1408" s="28"/>
      <c r="AC1408" s="28"/>
    </row>
    <row r="1409" spans="28:29" x14ac:dyDescent="0.15">
      <c r="AB1409" s="28"/>
      <c r="AC1409" s="28"/>
    </row>
    <row r="1410" spans="28:29" x14ac:dyDescent="0.15">
      <c r="AB1410" s="28"/>
      <c r="AC1410" s="28"/>
    </row>
    <row r="1411" spans="28:29" x14ac:dyDescent="0.15">
      <c r="AB1411" s="28"/>
      <c r="AC1411" s="28"/>
    </row>
    <row r="1412" spans="28:29" x14ac:dyDescent="0.15">
      <c r="AB1412" s="28"/>
      <c r="AC1412" s="28"/>
    </row>
    <row r="1413" spans="28:29" x14ac:dyDescent="0.15">
      <c r="AB1413" s="28"/>
      <c r="AC1413" s="28"/>
    </row>
    <row r="1414" spans="28:29" x14ac:dyDescent="0.15">
      <c r="AB1414" s="28"/>
      <c r="AC1414" s="28"/>
    </row>
    <row r="1415" spans="28:29" x14ac:dyDescent="0.15">
      <c r="AB1415" s="28"/>
      <c r="AC1415" s="28"/>
    </row>
    <row r="1416" spans="28:29" x14ac:dyDescent="0.15">
      <c r="AB1416" s="28"/>
      <c r="AC1416" s="28"/>
    </row>
    <row r="1417" spans="28:29" x14ac:dyDescent="0.15">
      <c r="AB1417" s="28"/>
      <c r="AC1417" s="28"/>
    </row>
    <row r="1418" spans="28:29" x14ac:dyDescent="0.15">
      <c r="AB1418" s="28"/>
      <c r="AC1418" s="28"/>
    </row>
    <row r="1419" spans="28:29" x14ac:dyDescent="0.15">
      <c r="AB1419" s="28"/>
      <c r="AC1419" s="28"/>
    </row>
    <row r="1420" spans="28:29" x14ac:dyDescent="0.15">
      <c r="AB1420" s="28"/>
      <c r="AC1420" s="28"/>
    </row>
    <row r="1421" spans="28:29" x14ac:dyDescent="0.15">
      <c r="AB1421" s="28"/>
      <c r="AC1421" s="28"/>
    </row>
    <row r="1422" spans="28:29" x14ac:dyDescent="0.15">
      <c r="AB1422" s="28"/>
      <c r="AC1422" s="28"/>
    </row>
    <row r="1423" spans="28:29" x14ac:dyDescent="0.15">
      <c r="AB1423" s="28"/>
      <c r="AC1423" s="28"/>
    </row>
    <row r="1424" spans="28:29" x14ac:dyDescent="0.15">
      <c r="AB1424" s="28"/>
      <c r="AC1424" s="28"/>
    </row>
    <row r="1425" spans="28:29" x14ac:dyDescent="0.15">
      <c r="AB1425" s="28"/>
      <c r="AC1425" s="28"/>
    </row>
    <row r="1426" spans="28:29" x14ac:dyDescent="0.15">
      <c r="AB1426" s="28"/>
      <c r="AC1426" s="28"/>
    </row>
    <row r="1427" spans="28:29" x14ac:dyDescent="0.15">
      <c r="AB1427" s="28"/>
      <c r="AC1427" s="28"/>
    </row>
    <row r="1428" spans="28:29" x14ac:dyDescent="0.15">
      <c r="AB1428" s="28"/>
      <c r="AC1428" s="28"/>
    </row>
    <row r="1429" spans="28:29" x14ac:dyDescent="0.15">
      <c r="AB1429" s="28"/>
      <c r="AC1429" s="28"/>
    </row>
    <row r="1430" spans="28:29" x14ac:dyDescent="0.15">
      <c r="AB1430" s="28"/>
      <c r="AC1430" s="28"/>
    </row>
    <row r="1431" spans="28:29" x14ac:dyDescent="0.15">
      <c r="AB1431" s="28"/>
      <c r="AC1431" s="28"/>
    </row>
    <row r="1432" spans="28:29" x14ac:dyDescent="0.15">
      <c r="AB1432" s="28"/>
      <c r="AC1432" s="28"/>
    </row>
    <row r="1433" spans="28:29" x14ac:dyDescent="0.15">
      <c r="AB1433" s="28"/>
      <c r="AC1433" s="28"/>
    </row>
    <row r="1434" spans="28:29" x14ac:dyDescent="0.15">
      <c r="AB1434" s="28"/>
      <c r="AC1434" s="28"/>
    </row>
    <row r="1435" spans="28:29" x14ac:dyDescent="0.15">
      <c r="AB1435" s="28"/>
      <c r="AC1435" s="28"/>
    </row>
    <row r="1436" spans="28:29" x14ac:dyDescent="0.15">
      <c r="AB1436" s="28"/>
      <c r="AC1436" s="28"/>
    </row>
    <row r="1437" spans="28:29" x14ac:dyDescent="0.15">
      <c r="AB1437" s="28"/>
      <c r="AC1437" s="28"/>
    </row>
    <row r="1438" spans="28:29" x14ac:dyDescent="0.15">
      <c r="AB1438" s="28"/>
      <c r="AC1438" s="28"/>
    </row>
    <row r="1439" spans="28:29" x14ac:dyDescent="0.15">
      <c r="AB1439" s="28"/>
      <c r="AC1439" s="28"/>
    </row>
    <row r="1440" spans="28:29" x14ac:dyDescent="0.15">
      <c r="AB1440" s="28"/>
      <c r="AC1440" s="28"/>
    </row>
    <row r="1441" spans="28:29" x14ac:dyDescent="0.15">
      <c r="AB1441" s="28"/>
      <c r="AC1441" s="28"/>
    </row>
    <row r="1442" spans="28:29" x14ac:dyDescent="0.15">
      <c r="AB1442" s="28"/>
      <c r="AC1442" s="28"/>
    </row>
    <row r="1443" spans="28:29" x14ac:dyDescent="0.15">
      <c r="AB1443" s="28"/>
      <c r="AC1443" s="28"/>
    </row>
    <row r="1444" spans="28:29" x14ac:dyDescent="0.15">
      <c r="AB1444" s="28"/>
      <c r="AC1444" s="28"/>
    </row>
    <row r="1445" spans="28:29" x14ac:dyDescent="0.15">
      <c r="AB1445" s="28"/>
      <c r="AC1445" s="28"/>
    </row>
    <row r="1446" spans="28:29" x14ac:dyDescent="0.15">
      <c r="AB1446" s="28"/>
      <c r="AC1446" s="28"/>
    </row>
    <row r="1447" spans="28:29" x14ac:dyDescent="0.15">
      <c r="AB1447" s="28"/>
      <c r="AC1447" s="28"/>
    </row>
    <row r="1448" spans="28:29" x14ac:dyDescent="0.15">
      <c r="AB1448" s="28"/>
      <c r="AC1448" s="28"/>
    </row>
    <row r="1449" spans="28:29" x14ac:dyDescent="0.15">
      <c r="AB1449" s="28"/>
      <c r="AC1449" s="28"/>
    </row>
    <row r="1450" spans="28:29" x14ac:dyDescent="0.15">
      <c r="AB1450" s="28"/>
      <c r="AC1450" s="28"/>
    </row>
    <row r="1451" spans="28:29" x14ac:dyDescent="0.15">
      <c r="AB1451" s="28"/>
      <c r="AC1451" s="28"/>
    </row>
    <row r="1452" spans="28:29" x14ac:dyDescent="0.15">
      <c r="AB1452" s="28"/>
      <c r="AC1452" s="28"/>
    </row>
    <row r="1453" spans="28:29" x14ac:dyDescent="0.15">
      <c r="AB1453" s="28"/>
      <c r="AC1453" s="28"/>
    </row>
    <row r="1454" spans="28:29" x14ac:dyDescent="0.15">
      <c r="AB1454" s="28"/>
      <c r="AC1454" s="28"/>
    </row>
    <row r="1455" spans="28:29" x14ac:dyDescent="0.15">
      <c r="AB1455" s="28"/>
      <c r="AC1455" s="28"/>
    </row>
    <row r="1456" spans="28:29" x14ac:dyDescent="0.15">
      <c r="AB1456" s="28"/>
      <c r="AC1456" s="28"/>
    </row>
    <row r="1457" spans="28:29" x14ac:dyDescent="0.15">
      <c r="AB1457" s="28"/>
      <c r="AC1457" s="28"/>
    </row>
    <row r="1458" spans="28:29" x14ac:dyDescent="0.15">
      <c r="AB1458" s="28"/>
      <c r="AC1458" s="28"/>
    </row>
    <row r="1459" spans="28:29" x14ac:dyDescent="0.15">
      <c r="AB1459" s="28"/>
      <c r="AC1459" s="28"/>
    </row>
    <row r="1460" spans="28:29" x14ac:dyDescent="0.15">
      <c r="AB1460" s="28"/>
      <c r="AC1460" s="28"/>
    </row>
    <row r="1461" spans="28:29" x14ac:dyDescent="0.15">
      <c r="AB1461" s="28"/>
      <c r="AC1461" s="28"/>
    </row>
    <row r="1462" spans="28:29" x14ac:dyDescent="0.15">
      <c r="AB1462" s="28"/>
      <c r="AC1462" s="28"/>
    </row>
    <row r="1463" spans="28:29" x14ac:dyDescent="0.15">
      <c r="AB1463" s="28"/>
      <c r="AC1463" s="28"/>
    </row>
    <row r="1464" spans="28:29" x14ac:dyDescent="0.15">
      <c r="AB1464" s="28"/>
      <c r="AC1464" s="28"/>
    </row>
    <row r="1465" spans="28:29" x14ac:dyDescent="0.15">
      <c r="AB1465" s="28"/>
      <c r="AC1465" s="28"/>
    </row>
    <row r="1466" spans="28:29" x14ac:dyDescent="0.15">
      <c r="AB1466" s="28"/>
      <c r="AC1466" s="28"/>
    </row>
    <row r="1467" spans="28:29" x14ac:dyDescent="0.15">
      <c r="AB1467" s="28"/>
      <c r="AC1467" s="28"/>
    </row>
    <row r="1468" spans="28:29" x14ac:dyDescent="0.15">
      <c r="AB1468" s="28"/>
      <c r="AC1468" s="28"/>
    </row>
    <row r="1469" spans="28:29" x14ac:dyDescent="0.15">
      <c r="AB1469" s="28"/>
      <c r="AC1469" s="28"/>
    </row>
    <row r="1470" spans="28:29" x14ac:dyDescent="0.15">
      <c r="AB1470" s="28"/>
      <c r="AC1470" s="28"/>
    </row>
    <row r="1471" spans="28:29" x14ac:dyDescent="0.15">
      <c r="AB1471" s="28"/>
      <c r="AC1471" s="28"/>
    </row>
    <row r="1472" spans="28:29" x14ac:dyDescent="0.15">
      <c r="AB1472" s="28"/>
      <c r="AC1472" s="28"/>
    </row>
    <row r="1473" spans="28:29" x14ac:dyDescent="0.15">
      <c r="AB1473" s="28"/>
      <c r="AC1473" s="28"/>
    </row>
    <row r="1474" spans="28:29" x14ac:dyDescent="0.15">
      <c r="AB1474" s="28"/>
      <c r="AC1474" s="28"/>
    </row>
    <row r="1475" spans="28:29" x14ac:dyDescent="0.15">
      <c r="AB1475" s="28"/>
      <c r="AC1475" s="28"/>
    </row>
    <row r="1476" spans="28:29" x14ac:dyDescent="0.15">
      <c r="AB1476" s="28"/>
      <c r="AC1476" s="28"/>
    </row>
    <row r="1477" spans="28:29" x14ac:dyDescent="0.15">
      <c r="AB1477" s="28"/>
      <c r="AC1477" s="28"/>
    </row>
    <row r="1478" spans="28:29" x14ac:dyDescent="0.15">
      <c r="AB1478" s="28"/>
      <c r="AC1478" s="28"/>
    </row>
    <row r="1479" spans="28:29" x14ac:dyDescent="0.15">
      <c r="AB1479" s="28"/>
      <c r="AC1479" s="28"/>
    </row>
    <row r="1480" spans="28:29" x14ac:dyDescent="0.15">
      <c r="AB1480" s="28"/>
      <c r="AC1480" s="28"/>
    </row>
    <row r="1481" spans="28:29" x14ac:dyDescent="0.15">
      <c r="AB1481" s="28"/>
      <c r="AC1481" s="28"/>
    </row>
    <row r="1482" spans="28:29" x14ac:dyDescent="0.15">
      <c r="AB1482" s="28"/>
      <c r="AC1482" s="28"/>
    </row>
    <row r="1483" spans="28:29" x14ac:dyDescent="0.15">
      <c r="AB1483" s="28"/>
      <c r="AC1483" s="28"/>
    </row>
    <row r="1484" spans="28:29" x14ac:dyDescent="0.15">
      <c r="AB1484" s="28"/>
      <c r="AC1484" s="28"/>
    </row>
    <row r="1485" spans="28:29" x14ac:dyDescent="0.15">
      <c r="AB1485" s="28"/>
      <c r="AC1485" s="28"/>
    </row>
    <row r="1486" spans="28:29" x14ac:dyDescent="0.15">
      <c r="AB1486" s="28"/>
      <c r="AC1486" s="28"/>
    </row>
    <row r="1487" spans="28:29" x14ac:dyDescent="0.15">
      <c r="AB1487" s="28"/>
      <c r="AC1487" s="28"/>
    </row>
    <row r="1488" spans="28:29" x14ac:dyDescent="0.15">
      <c r="AB1488" s="28"/>
      <c r="AC1488" s="28"/>
    </row>
    <row r="1489" spans="28:29" x14ac:dyDescent="0.15">
      <c r="AB1489" s="28"/>
      <c r="AC1489" s="28"/>
    </row>
    <row r="1490" spans="28:29" x14ac:dyDescent="0.15">
      <c r="AB1490" s="28"/>
      <c r="AC1490" s="28"/>
    </row>
    <row r="1491" spans="28:29" x14ac:dyDescent="0.15">
      <c r="AB1491" s="28"/>
      <c r="AC1491" s="28"/>
    </row>
    <row r="1492" spans="28:29" x14ac:dyDescent="0.15">
      <c r="AB1492" s="28"/>
      <c r="AC1492" s="28"/>
    </row>
    <row r="1493" spans="28:29" x14ac:dyDescent="0.15">
      <c r="AB1493" s="28"/>
      <c r="AC1493" s="28"/>
    </row>
    <row r="1494" spans="28:29" x14ac:dyDescent="0.15">
      <c r="AB1494" s="28"/>
      <c r="AC1494" s="28"/>
    </row>
    <row r="1495" spans="28:29" x14ac:dyDescent="0.15">
      <c r="AB1495" s="28"/>
      <c r="AC1495" s="28"/>
    </row>
    <row r="1496" spans="28:29" x14ac:dyDescent="0.15">
      <c r="AB1496" s="28"/>
      <c r="AC1496" s="28"/>
    </row>
    <row r="1497" spans="28:29" x14ac:dyDescent="0.15">
      <c r="AB1497" s="28"/>
      <c r="AC1497" s="28"/>
    </row>
    <row r="1498" spans="28:29" x14ac:dyDescent="0.15">
      <c r="AB1498" s="28"/>
      <c r="AC1498" s="28"/>
    </row>
    <row r="1499" spans="28:29" x14ac:dyDescent="0.15">
      <c r="AB1499" s="28"/>
      <c r="AC1499" s="28"/>
    </row>
    <row r="1500" spans="28:29" x14ac:dyDescent="0.15">
      <c r="AB1500" s="28"/>
      <c r="AC1500" s="28"/>
    </row>
    <row r="1501" spans="28:29" x14ac:dyDescent="0.15">
      <c r="AB1501" s="28"/>
      <c r="AC1501" s="28"/>
    </row>
    <row r="1502" spans="28:29" x14ac:dyDescent="0.15">
      <c r="AB1502" s="28"/>
      <c r="AC1502" s="28"/>
    </row>
    <row r="1503" spans="28:29" x14ac:dyDescent="0.15">
      <c r="AB1503" s="28"/>
      <c r="AC1503" s="28"/>
    </row>
    <row r="1504" spans="28:29" x14ac:dyDescent="0.15">
      <c r="AB1504" s="28"/>
      <c r="AC1504" s="28"/>
    </row>
    <row r="1505" spans="28:29" x14ac:dyDescent="0.15">
      <c r="AB1505" s="28"/>
      <c r="AC1505" s="28"/>
    </row>
    <row r="1506" spans="28:29" x14ac:dyDescent="0.15">
      <c r="AB1506" s="28"/>
      <c r="AC1506" s="28"/>
    </row>
    <row r="1507" spans="28:29" x14ac:dyDescent="0.15">
      <c r="AB1507" s="28"/>
      <c r="AC1507" s="28"/>
    </row>
    <row r="1508" spans="28:29" x14ac:dyDescent="0.15">
      <c r="AB1508" s="28"/>
      <c r="AC1508" s="28"/>
    </row>
    <row r="1509" spans="28:29" x14ac:dyDescent="0.15">
      <c r="AB1509" s="28"/>
      <c r="AC1509" s="28"/>
    </row>
    <row r="1510" spans="28:29" x14ac:dyDescent="0.15">
      <c r="AB1510" s="28"/>
      <c r="AC1510" s="28"/>
    </row>
    <row r="1511" spans="28:29" x14ac:dyDescent="0.15">
      <c r="AB1511" s="28"/>
      <c r="AC1511" s="28"/>
    </row>
    <row r="1512" spans="28:29" x14ac:dyDescent="0.15">
      <c r="AB1512" s="28"/>
      <c r="AC1512" s="28"/>
    </row>
    <row r="1513" spans="28:29" x14ac:dyDescent="0.15">
      <c r="AB1513" s="28"/>
      <c r="AC1513" s="28"/>
    </row>
    <row r="1514" spans="28:29" x14ac:dyDescent="0.15">
      <c r="AB1514" s="28"/>
      <c r="AC1514" s="28"/>
    </row>
    <row r="1515" spans="28:29" x14ac:dyDescent="0.15">
      <c r="AB1515" s="28"/>
      <c r="AC1515" s="28"/>
    </row>
    <row r="1516" spans="28:29" x14ac:dyDescent="0.15">
      <c r="AB1516" s="28"/>
      <c r="AC1516" s="28"/>
    </row>
    <row r="1517" spans="28:29" x14ac:dyDescent="0.15">
      <c r="AB1517" s="28"/>
      <c r="AC1517" s="28"/>
    </row>
    <row r="1518" spans="28:29" x14ac:dyDescent="0.15">
      <c r="AB1518" s="28"/>
      <c r="AC1518" s="28"/>
    </row>
    <row r="1519" spans="28:29" x14ac:dyDescent="0.15">
      <c r="AB1519" s="28"/>
      <c r="AC1519" s="28"/>
    </row>
    <row r="1520" spans="28:29" x14ac:dyDescent="0.15">
      <c r="AB1520" s="28"/>
      <c r="AC1520" s="28"/>
    </row>
    <row r="1521" spans="28:29" x14ac:dyDescent="0.15">
      <c r="AB1521" s="28"/>
      <c r="AC1521" s="28"/>
    </row>
    <row r="1522" spans="28:29" x14ac:dyDescent="0.15">
      <c r="AB1522" s="28"/>
      <c r="AC1522" s="28"/>
    </row>
    <row r="1523" spans="28:29" x14ac:dyDescent="0.15">
      <c r="AB1523" s="28"/>
      <c r="AC1523" s="28"/>
    </row>
    <row r="1524" spans="28:29" x14ac:dyDescent="0.15">
      <c r="AB1524" s="28"/>
      <c r="AC1524" s="28"/>
    </row>
    <row r="1525" spans="28:29" x14ac:dyDescent="0.15">
      <c r="AB1525" s="28"/>
      <c r="AC1525" s="28"/>
    </row>
    <row r="1526" spans="28:29" x14ac:dyDescent="0.15">
      <c r="AB1526" s="28"/>
      <c r="AC1526" s="28"/>
    </row>
    <row r="1527" spans="28:29" x14ac:dyDescent="0.15">
      <c r="AB1527" s="28"/>
      <c r="AC1527" s="28"/>
    </row>
    <row r="1528" spans="28:29" x14ac:dyDescent="0.15">
      <c r="AB1528" s="28"/>
      <c r="AC1528" s="28"/>
    </row>
    <row r="1529" spans="28:29" x14ac:dyDescent="0.15">
      <c r="AB1529" s="28"/>
      <c r="AC1529" s="28"/>
    </row>
    <row r="1530" spans="28:29" x14ac:dyDescent="0.15">
      <c r="AB1530" s="28"/>
      <c r="AC1530" s="28"/>
    </row>
    <row r="1531" spans="28:29" x14ac:dyDescent="0.15">
      <c r="AB1531" s="28"/>
      <c r="AC1531" s="28"/>
    </row>
    <row r="1532" spans="28:29" x14ac:dyDescent="0.15">
      <c r="AB1532" s="28"/>
      <c r="AC1532" s="28"/>
    </row>
    <row r="1533" spans="28:29" x14ac:dyDescent="0.15">
      <c r="AB1533" s="28"/>
      <c r="AC1533" s="28"/>
    </row>
    <row r="1534" spans="28:29" x14ac:dyDescent="0.15">
      <c r="AB1534" s="28"/>
      <c r="AC1534" s="28"/>
    </row>
    <row r="1535" spans="28:29" x14ac:dyDescent="0.15">
      <c r="AB1535" s="28"/>
      <c r="AC1535" s="28"/>
    </row>
    <row r="1536" spans="28:29" x14ac:dyDescent="0.15">
      <c r="AB1536" s="28"/>
      <c r="AC1536" s="28"/>
    </row>
    <row r="1537" spans="28:29" x14ac:dyDescent="0.15">
      <c r="AB1537" s="28"/>
      <c r="AC1537" s="28"/>
    </row>
    <row r="1538" spans="28:29" x14ac:dyDescent="0.15">
      <c r="AB1538" s="28"/>
      <c r="AC1538" s="28"/>
    </row>
    <row r="1539" spans="28:29" x14ac:dyDescent="0.15">
      <c r="AB1539" s="28"/>
      <c r="AC1539" s="28"/>
    </row>
    <row r="1540" spans="28:29" x14ac:dyDescent="0.15">
      <c r="AB1540" s="28"/>
      <c r="AC1540" s="28"/>
    </row>
    <row r="1541" spans="28:29" x14ac:dyDescent="0.15">
      <c r="AB1541" s="28"/>
      <c r="AC1541" s="28"/>
    </row>
    <row r="1542" spans="28:29" x14ac:dyDescent="0.15">
      <c r="AB1542" s="28"/>
      <c r="AC1542" s="28"/>
    </row>
    <row r="1543" spans="28:29" x14ac:dyDescent="0.15">
      <c r="AB1543" s="28"/>
      <c r="AC1543" s="28"/>
    </row>
    <row r="1544" spans="28:29" x14ac:dyDescent="0.15">
      <c r="AB1544" s="28"/>
      <c r="AC1544" s="28"/>
    </row>
    <row r="1545" spans="28:29" x14ac:dyDescent="0.15">
      <c r="AB1545" s="28"/>
      <c r="AC1545" s="28"/>
    </row>
    <row r="1546" spans="28:29" x14ac:dyDescent="0.15">
      <c r="AB1546" s="28"/>
      <c r="AC1546" s="28"/>
    </row>
    <row r="1547" spans="28:29" x14ac:dyDescent="0.15">
      <c r="AB1547" s="28"/>
      <c r="AC1547" s="28"/>
    </row>
    <row r="1548" spans="28:29" x14ac:dyDescent="0.15">
      <c r="AB1548" s="28"/>
      <c r="AC1548" s="28"/>
    </row>
    <row r="1549" spans="28:29" x14ac:dyDescent="0.15">
      <c r="AB1549" s="28"/>
      <c r="AC1549" s="28"/>
    </row>
    <row r="1550" spans="28:29" x14ac:dyDescent="0.15">
      <c r="AB1550" s="28"/>
      <c r="AC1550" s="28"/>
    </row>
    <row r="1551" spans="28:29" x14ac:dyDescent="0.15">
      <c r="AB1551" s="28"/>
      <c r="AC1551" s="28"/>
    </row>
    <row r="1552" spans="28:29" x14ac:dyDescent="0.15">
      <c r="AB1552" s="28"/>
      <c r="AC1552" s="28"/>
    </row>
    <row r="1553" spans="28:29" x14ac:dyDescent="0.15">
      <c r="AB1553" s="28"/>
      <c r="AC1553" s="28"/>
    </row>
    <row r="1554" spans="28:29" x14ac:dyDescent="0.15">
      <c r="AB1554" s="28"/>
      <c r="AC1554" s="28"/>
    </row>
    <row r="1555" spans="28:29" x14ac:dyDescent="0.15">
      <c r="AB1555" s="28"/>
      <c r="AC1555" s="28"/>
    </row>
    <row r="1556" spans="28:29" x14ac:dyDescent="0.15">
      <c r="AB1556" s="28"/>
      <c r="AC1556" s="28"/>
    </row>
    <row r="1557" spans="28:29" x14ac:dyDescent="0.15">
      <c r="AB1557" s="28"/>
      <c r="AC1557" s="28"/>
    </row>
    <row r="1558" spans="28:29" x14ac:dyDescent="0.15">
      <c r="AB1558" s="28"/>
      <c r="AC1558" s="28"/>
    </row>
    <row r="1559" spans="28:29" x14ac:dyDescent="0.15">
      <c r="AB1559" s="28"/>
      <c r="AC1559" s="28"/>
    </row>
    <row r="1560" spans="28:29" x14ac:dyDescent="0.15">
      <c r="AB1560" s="28"/>
      <c r="AC1560" s="28"/>
    </row>
    <row r="1561" spans="28:29" x14ac:dyDescent="0.15">
      <c r="AB1561" s="28"/>
      <c r="AC1561" s="28"/>
    </row>
    <row r="1562" spans="28:29" x14ac:dyDescent="0.15">
      <c r="AB1562" s="28"/>
      <c r="AC1562" s="28"/>
    </row>
    <row r="1563" spans="28:29" x14ac:dyDescent="0.15">
      <c r="AB1563" s="28"/>
      <c r="AC1563" s="28"/>
    </row>
    <row r="1564" spans="28:29" x14ac:dyDescent="0.15">
      <c r="AB1564" s="28"/>
      <c r="AC1564" s="28"/>
    </row>
    <row r="1565" spans="28:29" x14ac:dyDescent="0.15">
      <c r="AB1565" s="28"/>
      <c r="AC1565" s="28"/>
    </row>
    <row r="1566" spans="28:29" x14ac:dyDescent="0.15">
      <c r="AB1566" s="28"/>
      <c r="AC1566" s="28"/>
    </row>
    <row r="1567" spans="28:29" x14ac:dyDescent="0.15">
      <c r="AB1567" s="28"/>
      <c r="AC1567" s="28"/>
    </row>
    <row r="1568" spans="28:29" x14ac:dyDescent="0.15">
      <c r="AB1568" s="28"/>
      <c r="AC1568" s="28"/>
    </row>
    <row r="1569" spans="28:29" x14ac:dyDescent="0.15">
      <c r="AB1569" s="28"/>
      <c r="AC1569" s="28"/>
    </row>
    <row r="1570" spans="28:29" x14ac:dyDescent="0.15">
      <c r="AB1570" s="28"/>
      <c r="AC1570" s="28"/>
    </row>
    <row r="1571" spans="28:29" x14ac:dyDescent="0.15">
      <c r="AB1571" s="28"/>
      <c r="AC1571" s="28"/>
    </row>
    <row r="1572" spans="28:29" x14ac:dyDescent="0.15">
      <c r="AB1572" s="28"/>
      <c r="AC1572" s="28"/>
    </row>
    <row r="1573" spans="28:29" x14ac:dyDescent="0.15">
      <c r="AB1573" s="28"/>
      <c r="AC1573" s="28"/>
    </row>
    <row r="1574" spans="28:29" x14ac:dyDescent="0.15">
      <c r="AB1574" s="28"/>
      <c r="AC1574" s="28"/>
    </row>
    <row r="1575" spans="28:29" x14ac:dyDescent="0.15">
      <c r="AB1575" s="28"/>
      <c r="AC1575" s="28"/>
    </row>
    <row r="1576" spans="28:29" x14ac:dyDescent="0.15">
      <c r="AB1576" s="28"/>
      <c r="AC1576" s="28"/>
    </row>
    <row r="1577" spans="28:29" x14ac:dyDescent="0.15">
      <c r="AB1577" s="28"/>
      <c r="AC1577" s="28"/>
    </row>
    <row r="1578" spans="28:29" x14ac:dyDescent="0.15">
      <c r="AB1578" s="28"/>
      <c r="AC1578" s="28"/>
    </row>
    <row r="1579" spans="28:29" x14ac:dyDescent="0.15">
      <c r="AB1579" s="28"/>
      <c r="AC1579" s="28"/>
    </row>
    <row r="1580" spans="28:29" x14ac:dyDescent="0.15">
      <c r="AB1580" s="28"/>
      <c r="AC1580" s="28"/>
    </row>
    <row r="1581" spans="28:29" x14ac:dyDescent="0.15">
      <c r="AB1581" s="28"/>
      <c r="AC1581" s="28"/>
    </row>
    <row r="1582" spans="28:29" x14ac:dyDescent="0.15">
      <c r="AB1582" s="28"/>
      <c r="AC1582" s="28"/>
    </row>
    <row r="1583" spans="28:29" x14ac:dyDescent="0.15">
      <c r="AB1583" s="28"/>
      <c r="AC1583" s="28"/>
    </row>
    <row r="1584" spans="28:29" x14ac:dyDescent="0.15">
      <c r="AB1584" s="28"/>
      <c r="AC1584" s="28"/>
    </row>
    <row r="1585" spans="28:29" x14ac:dyDescent="0.15">
      <c r="AB1585" s="28"/>
      <c r="AC1585" s="28"/>
    </row>
    <row r="1586" spans="28:29" x14ac:dyDescent="0.15">
      <c r="AB1586" s="28"/>
      <c r="AC1586" s="28"/>
    </row>
    <row r="1587" spans="28:29" x14ac:dyDescent="0.15">
      <c r="AB1587" s="28"/>
      <c r="AC1587" s="28"/>
    </row>
    <row r="1588" spans="28:29" x14ac:dyDescent="0.15">
      <c r="AB1588" s="28"/>
      <c r="AC1588" s="28"/>
    </row>
    <row r="1589" spans="28:29" x14ac:dyDescent="0.15">
      <c r="AB1589" s="28"/>
      <c r="AC1589" s="28"/>
    </row>
    <row r="1590" spans="28:29" x14ac:dyDescent="0.15">
      <c r="AB1590" s="28"/>
      <c r="AC1590" s="28"/>
    </row>
    <row r="1591" spans="28:29" x14ac:dyDescent="0.15">
      <c r="AB1591" s="28"/>
      <c r="AC1591" s="28"/>
    </row>
    <row r="1592" spans="28:29" x14ac:dyDescent="0.15">
      <c r="AB1592" s="28"/>
      <c r="AC1592" s="28"/>
    </row>
    <row r="1593" spans="28:29" x14ac:dyDescent="0.15">
      <c r="AB1593" s="28"/>
      <c r="AC1593" s="28"/>
    </row>
    <row r="1594" spans="28:29" x14ac:dyDescent="0.15">
      <c r="AB1594" s="28"/>
      <c r="AC1594" s="28"/>
    </row>
    <row r="1595" spans="28:29" x14ac:dyDescent="0.15">
      <c r="AB1595" s="28"/>
      <c r="AC1595" s="28"/>
    </row>
    <row r="1596" spans="28:29" x14ac:dyDescent="0.15">
      <c r="AB1596" s="28"/>
      <c r="AC1596" s="28"/>
    </row>
    <row r="1597" spans="28:29" x14ac:dyDescent="0.15">
      <c r="AB1597" s="28"/>
      <c r="AC1597" s="28"/>
    </row>
    <row r="1598" spans="28:29" x14ac:dyDescent="0.15">
      <c r="AB1598" s="28"/>
      <c r="AC1598" s="28"/>
    </row>
    <row r="1599" spans="28:29" x14ac:dyDescent="0.15">
      <c r="AB1599" s="28"/>
      <c r="AC1599" s="28"/>
    </row>
    <row r="1600" spans="28:29" x14ac:dyDescent="0.15">
      <c r="AB1600" s="28"/>
      <c r="AC1600" s="28"/>
    </row>
    <row r="1601" spans="28:29" x14ac:dyDescent="0.15">
      <c r="AB1601" s="28"/>
      <c r="AC1601" s="28"/>
    </row>
    <row r="1602" spans="28:29" x14ac:dyDescent="0.15">
      <c r="AB1602" s="28"/>
      <c r="AC1602" s="28"/>
    </row>
    <row r="1603" spans="28:29" x14ac:dyDescent="0.15">
      <c r="AB1603" s="28"/>
      <c r="AC1603" s="28"/>
    </row>
    <row r="1604" spans="28:29" x14ac:dyDescent="0.15">
      <c r="AB1604" s="28"/>
      <c r="AC1604" s="28"/>
    </row>
    <row r="1605" spans="28:29" x14ac:dyDescent="0.15">
      <c r="AB1605" s="28"/>
      <c r="AC1605" s="28"/>
    </row>
    <row r="1606" spans="28:29" x14ac:dyDescent="0.15">
      <c r="AB1606" s="28"/>
      <c r="AC1606" s="28"/>
    </row>
    <row r="1607" spans="28:29" x14ac:dyDescent="0.15">
      <c r="AB1607" s="28"/>
      <c r="AC1607" s="28"/>
    </row>
    <row r="1608" spans="28:29" x14ac:dyDescent="0.15">
      <c r="AB1608" s="28"/>
      <c r="AC1608" s="28"/>
    </row>
    <row r="1609" spans="28:29" x14ac:dyDescent="0.15">
      <c r="AB1609" s="28"/>
      <c r="AC1609" s="28"/>
    </row>
    <row r="1610" spans="28:29" x14ac:dyDescent="0.15">
      <c r="AB1610" s="28"/>
      <c r="AC1610" s="28"/>
    </row>
    <row r="1611" spans="28:29" x14ac:dyDescent="0.15">
      <c r="AB1611" s="28"/>
      <c r="AC1611" s="28"/>
    </row>
    <row r="1612" spans="28:29" x14ac:dyDescent="0.15">
      <c r="AB1612" s="28"/>
      <c r="AC1612" s="28"/>
    </row>
    <row r="1613" spans="28:29" x14ac:dyDescent="0.15">
      <c r="AB1613" s="28"/>
      <c r="AC1613" s="28"/>
    </row>
    <row r="1614" spans="28:29" x14ac:dyDescent="0.15">
      <c r="AB1614" s="28"/>
      <c r="AC1614" s="28"/>
    </row>
    <row r="1615" spans="28:29" x14ac:dyDescent="0.15">
      <c r="AB1615" s="28"/>
      <c r="AC1615" s="28"/>
    </row>
    <row r="1616" spans="28:29" x14ac:dyDescent="0.15">
      <c r="AB1616" s="28"/>
      <c r="AC1616" s="28"/>
    </row>
    <row r="1617" spans="28:29" x14ac:dyDescent="0.15">
      <c r="AB1617" s="28"/>
      <c r="AC1617" s="28"/>
    </row>
    <row r="1618" spans="28:29" x14ac:dyDescent="0.15">
      <c r="AB1618" s="28"/>
      <c r="AC1618" s="28"/>
    </row>
    <row r="1619" spans="28:29" x14ac:dyDescent="0.15">
      <c r="AB1619" s="28"/>
      <c r="AC1619" s="28"/>
    </row>
    <row r="1620" spans="28:29" x14ac:dyDescent="0.15">
      <c r="AB1620" s="28"/>
      <c r="AC1620" s="28"/>
    </row>
    <row r="1621" spans="28:29" x14ac:dyDescent="0.15">
      <c r="AB1621" s="28"/>
      <c r="AC1621" s="28"/>
    </row>
    <row r="1622" spans="28:29" x14ac:dyDescent="0.15">
      <c r="AB1622" s="28"/>
      <c r="AC1622" s="28"/>
    </row>
    <row r="1623" spans="28:29" x14ac:dyDescent="0.15">
      <c r="AB1623" s="28"/>
      <c r="AC1623" s="28"/>
    </row>
    <row r="1624" spans="28:29" x14ac:dyDescent="0.15">
      <c r="AB1624" s="28"/>
      <c r="AC1624" s="28"/>
    </row>
    <row r="1625" spans="28:29" x14ac:dyDescent="0.15">
      <c r="AB1625" s="28"/>
      <c r="AC1625" s="28"/>
    </row>
    <row r="1626" spans="28:29" x14ac:dyDescent="0.15">
      <c r="AB1626" s="28"/>
      <c r="AC1626" s="28"/>
    </row>
    <row r="1627" spans="28:29" x14ac:dyDescent="0.15">
      <c r="AB1627" s="28"/>
      <c r="AC1627" s="28"/>
    </row>
    <row r="1628" spans="28:29" x14ac:dyDescent="0.15">
      <c r="AB1628" s="28"/>
      <c r="AC1628" s="28"/>
    </row>
    <row r="1629" spans="28:29" x14ac:dyDescent="0.15">
      <c r="AB1629" s="28"/>
      <c r="AC1629" s="28"/>
    </row>
    <row r="1630" spans="28:29" x14ac:dyDescent="0.15">
      <c r="AB1630" s="28"/>
      <c r="AC1630" s="28"/>
    </row>
    <row r="1631" spans="28:29" x14ac:dyDescent="0.15">
      <c r="AB1631" s="28"/>
      <c r="AC1631" s="28"/>
    </row>
    <row r="1632" spans="28:29" x14ac:dyDescent="0.15">
      <c r="AB1632" s="28"/>
      <c r="AC1632" s="28"/>
    </row>
    <row r="1633" spans="28:29" x14ac:dyDescent="0.15">
      <c r="AB1633" s="28"/>
      <c r="AC1633" s="28"/>
    </row>
    <row r="1634" spans="28:29" x14ac:dyDescent="0.15">
      <c r="AB1634" s="28"/>
      <c r="AC1634" s="28"/>
    </row>
    <row r="1635" spans="28:29" x14ac:dyDescent="0.15">
      <c r="AB1635" s="28"/>
      <c r="AC1635" s="28"/>
    </row>
    <row r="1636" spans="28:29" x14ac:dyDescent="0.15">
      <c r="AB1636" s="28"/>
      <c r="AC1636" s="28"/>
    </row>
    <row r="1637" spans="28:29" x14ac:dyDescent="0.15">
      <c r="AB1637" s="28"/>
      <c r="AC1637" s="28"/>
    </row>
    <row r="1638" spans="28:29" x14ac:dyDescent="0.15">
      <c r="AB1638" s="28"/>
      <c r="AC1638" s="28"/>
    </row>
    <row r="1639" spans="28:29" x14ac:dyDescent="0.15">
      <c r="AB1639" s="28"/>
      <c r="AC1639" s="28"/>
    </row>
    <row r="1640" spans="28:29" x14ac:dyDescent="0.15">
      <c r="AB1640" s="28"/>
      <c r="AC1640" s="28"/>
    </row>
    <row r="1641" spans="28:29" x14ac:dyDescent="0.15">
      <c r="AB1641" s="28"/>
      <c r="AC1641" s="28"/>
    </row>
    <row r="1642" spans="28:29" x14ac:dyDescent="0.15">
      <c r="AB1642" s="28"/>
      <c r="AC1642" s="28"/>
    </row>
    <row r="1643" spans="28:29" x14ac:dyDescent="0.15">
      <c r="AB1643" s="28"/>
      <c r="AC1643" s="28"/>
    </row>
    <row r="1644" spans="28:29" x14ac:dyDescent="0.15">
      <c r="AB1644" s="28"/>
      <c r="AC1644" s="28"/>
    </row>
    <row r="1645" spans="28:29" x14ac:dyDescent="0.15">
      <c r="AB1645" s="28"/>
      <c r="AC1645" s="28"/>
    </row>
    <row r="1646" spans="28:29" x14ac:dyDescent="0.15">
      <c r="AB1646" s="28"/>
      <c r="AC1646" s="28"/>
    </row>
    <row r="1647" spans="28:29" x14ac:dyDescent="0.15">
      <c r="AB1647" s="28"/>
      <c r="AC1647" s="28"/>
    </row>
    <row r="1648" spans="28:29" x14ac:dyDescent="0.15">
      <c r="AB1648" s="28"/>
      <c r="AC1648" s="28"/>
    </row>
    <row r="1649" spans="28:29" x14ac:dyDescent="0.15">
      <c r="AB1649" s="28"/>
      <c r="AC1649" s="28"/>
    </row>
    <row r="1650" spans="28:29" x14ac:dyDescent="0.15">
      <c r="AB1650" s="28"/>
      <c r="AC1650" s="28"/>
    </row>
    <row r="1651" spans="28:29" x14ac:dyDescent="0.15">
      <c r="AB1651" s="28"/>
      <c r="AC1651" s="28"/>
    </row>
    <row r="1652" spans="28:29" x14ac:dyDescent="0.15">
      <c r="AB1652" s="28"/>
      <c r="AC1652" s="28"/>
    </row>
    <row r="1653" spans="28:29" x14ac:dyDescent="0.15">
      <c r="AB1653" s="28"/>
      <c r="AC1653" s="28"/>
    </row>
    <row r="1654" spans="28:29" x14ac:dyDescent="0.15">
      <c r="AB1654" s="28"/>
      <c r="AC1654" s="28"/>
    </row>
    <row r="1655" spans="28:29" x14ac:dyDescent="0.15">
      <c r="AB1655" s="28"/>
      <c r="AC1655" s="28"/>
    </row>
    <row r="1656" spans="28:29" x14ac:dyDescent="0.15">
      <c r="AB1656" s="28"/>
      <c r="AC1656" s="28"/>
    </row>
    <row r="1657" spans="28:29" x14ac:dyDescent="0.15">
      <c r="AB1657" s="28"/>
      <c r="AC1657" s="28"/>
    </row>
    <row r="1658" spans="28:29" x14ac:dyDescent="0.15">
      <c r="AB1658" s="28"/>
      <c r="AC1658" s="28"/>
    </row>
    <row r="1659" spans="28:29" x14ac:dyDescent="0.15">
      <c r="AB1659" s="28"/>
      <c r="AC1659" s="28"/>
    </row>
    <row r="1660" spans="28:29" x14ac:dyDescent="0.15">
      <c r="AB1660" s="28"/>
      <c r="AC1660" s="28"/>
    </row>
    <row r="1661" spans="28:29" x14ac:dyDescent="0.15">
      <c r="AB1661" s="28"/>
      <c r="AC1661" s="28"/>
    </row>
    <row r="1662" spans="28:29" x14ac:dyDescent="0.15">
      <c r="AB1662" s="28"/>
      <c r="AC1662" s="28"/>
    </row>
    <row r="1663" spans="28:29" x14ac:dyDescent="0.15">
      <c r="AB1663" s="28"/>
      <c r="AC1663" s="28"/>
    </row>
    <row r="1664" spans="28:29" x14ac:dyDescent="0.15">
      <c r="AB1664" s="28"/>
      <c r="AC1664" s="28"/>
    </row>
    <row r="1665" spans="28:29" x14ac:dyDescent="0.15">
      <c r="AB1665" s="28"/>
      <c r="AC1665" s="28"/>
    </row>
    <row r="1666" spans="28:29" x14ac:dyDescent="0.15">
      <c r="AB1666" s="28"/>
      <c r="AC1666" s="28"/>
    </row>
    <row r="1667" spans="28:29" x14ac:dyDescent="0.15">
      <c r="AB1667" s="28"/>
      <c r="AC1667" s="28"/>
    </row>
    <row r="1668" spans="28:29" x14ac:dyDescent="0.15">
      <c r="AB1668" s="28"/>
      <c r="AC1668" s="28"/>
    </row>
    <row r="1669" spans="28:29" x14ac:dyDescent="0.15">
      <c r="AB1669" s="28"/>
      <c r="AC1669" s="28"/>
    </row>
    <row r="1670" spans="28:29" x14ac:dyDescent="0.15">
      <c r="AB1670" s="28"/>
      <c r="AC1670" s="28"/>
    </row>
    <row r="1671" spans="28:29" x14ac:dyDescent="0.15">
      <c r="AB1671" s="28"/>
      <c r="AC1671" s="28"/>
    </row>
    <row r="1672" spans="28:29" x14ac:dyDescent="0.15">
      <c r="AB1672" s="28"/>
      <c r="AC1672" s="28"/>
    </row>
    <row r="1673" spans="28:29" x14ac:dyDescent="0.15">
      <c r="AB1673" s="28"/>
      <c r="AC1673" s="28"/>
    </row>
    <row r="1674" spans="28:29" x14ac:dyDescent="0.15">
      <c r="AB1674" s="28"/>
      <c r="AC1674" s="28"/>
    </row>
    <row r="1675" spans="28:29" x14ac:dyDescent="0.15">
      <c r="AB1675" s="28"/>
      <c r="AC1675" s="28"/>
    </row>
    <row r="1676" spans="28:29" x14ac:dyDescent="0.15">
      <c r="AB1676" s="28"/>
      <c r="AC1676" s="28"/>
    </row>
    <row r="1677" spans="28:29" x14ac:dyDescent="0.15">
      <c r="AB1677" s="28"/>
      <c r="AC1677" s="28"/>
    </row>
    <row r="1678" spans="28:29" x14ac:dyDescent="0.15">
      <c r="AB1678" s="28"/>
      <c r="AC1678" s="28"/>
    </row>
    <row r="1679" spans="28:29" x14ac:dyDescent="0.15">
      <c r="AB1679" s="28"/>
      <c r="AC1679" s="28"/>
    </row>
    <row r="1680" spans="28:29" x14ac:dyDescent="0.15">
      <c r="AB1680" s="28"/>
      <c r="AC1680" s="28"/>
    </row>
    <row r="1681" spans="28:29" x14ac:dyDescent="0.15">
      <c r="AB1681" s="28"/>
      <c r="AC1681" s="28"/>
    </row>
    <row r="1682" spans="28:29" x14ac:dyDescent="0.15">
      <c r="AB1682" s="28"/>
      <c r="AC1682" s="28"/>
    </row>
    <row r="1683" spans="28:29" x14ac:dyDescent="0.15">
      <c r="AB1683" s="28"/>
      <c r="AC1683" s="28"/>
    </row>
    <row r="1684" spans="28:29" x14ac:dyDescent="0.15">
      <c r="AB1684" s="28"/>
      <c r="AC1684" s="28"/>
    </row>
    <row r="1685" spans="28:29" x14ac:dyDescent="0.15">
      <c r="AB1685" s="28"/>
      <c r="AC1685" s="28"/>
    </row>
    <row r="1686" spans="28:29" x14ac:dyDescent="0.15">
      <c r="AB1686" s="28"/>
      <c r="AC1686" s="28"/>
    </row>
    <row r="1687" spans="28:29" x14ac:dyDescent="0.15">
      <c r="AB1687" s="28"/>
      <c r="AC1687" s="28"/>
    </row>
    <row r="1688" spans="28:29" x14ac:dyDescent="0.15">
      <c r="AB1688" s="28"/>
      <c r="AC1688" s="28"/>
    </row>
    <row r="1689" spans="28:29" x14ac:dyDescent="0.15">
      <c r="AB1689" s="28"/>
      <c r="AC1689" s="28"/>
    </row>
    <row r="1690" spans="28:29" x14ac:dyDescent="0.15">
      <c r="AB1690" s="28"/>
      <c r="AC1690" s="28"/>
    </row>
    <row r="1691" spans="28:29" x14ac:dyDescent="0.15">
      <c r="AB1691" s="28"/>
      <c r="AC1691" s="28"/>
    </row>
    <row r="1692" spans="28:29" x14ac:dyDescent="0.15">
      <c r="AB1692" s="28"/>
      <c r="AC1692" s="28"/>
    </row>
    <row r="1693" spans="28:29" x14ac:dyDescent="0.15">
      <c r="AB1693" s="28"/>
      <c r="AC1693" s="28"/>
    </row>
    <row r="1694" spans="28:29" x14ac:dyDescent="0.15">
      <c r="AB1694" s="28"/>
      <c r="AC1694" s="28"/>
    </row>
    <row r="1695" spans="28:29" x14ac:dyDescent="0.15">
      <c r="AB1695" s="28"/>
      <c r="AC1695" s="28"/>
    </row>
    <row r="1696" spans="28:29" x14ac:dyDescent="0.15">
      <c r="AB1696" s="28"/>
      <c r="AC1696" s="28"/>
    </row>
    <row r="1697" spans="28:29" x14ac:dyDescent="0.15">
      <c r="AB1697" s="28"/>
      <c r="AC1697" s="28"/>
    </row>
    <row r="1698" spans="28:29" x14ac:dyDescent="0.15">
      <c r="AB1698" s="28"/>
      <c r="AC1698" s="28"/>
    </row>
    <row r="1699" spans="28:29" x14ac:dyDescent="0.15">
      <c r="AB1699" s="28"/>
      <c r="AC1699" s="28"/>
    </row>
    <row r="1700" spans="28:29" x14ac:dyDescent="0.15">
      <c r="AB1700" s="28"/>
      <c r="AC1700" s="28"/>
    </row>
    <row r="1701" spans="28:29" x14ac:dyDescent="0.15">
      <c r="AB1701" s="28"/>
      <c r="AC1701" s="28"/>
    </row>
    <row r="1702" spans="28:29" x14ac:dyDescent="0.15">
      <c r="AB1702" s="28"/>
      <c r="AC1702" s="28"/>
    </row>
    <row r="1703" spans="28:29" x14ac:dyDescent="0.15">
      <c r="AB1703" s="28"/>
      <c r="AC1703" s="28"/>
    </row>
    <row r="1704" spans="28:29" x14ac:dyDescent="0.15">
      <c r="AB1704" s="28"/>
      <c r="AC1704" s="28"/>
    </row>
    <row r="1705" spans="28:29" x14ac:dyDescent="0.15">
      <c r="AB1705" s="28"/>
      <c r="AC1705" s="28"/>
    </row>
    <row r="1706" spans="28:29" x14ac:dyDescent="0.15">
      <c r="AB1706" s="28"/>
      <c r="AC1706" s="28"/>
    </row>
    <row r="1707" spans="28:29" x14ac:dyDescent="0.15">
      <c r="AB1707" s="28"/>
      <c r="AC1707" s="28"/>
    </row>
    <row r="1708" spans="28:29" x14ac:dyDescent="0.15">
      <c r="AB1708" s="28"/>
      <c r="AC1708" s="28"/>
    </row>
    <row r="1709" spans="28:29" x14ac:dyDescent="0.15">
      <c r="AB1709" s="28"/>
      <c r="AC1709" s="28"/>
    </row>
    <row r="1710" spans="28:29" x14ac:dyDescent="0.15">
      <c r="AB1710" s="28"/>
      <c r="AC1710" s="28"/>
    </row>
    <row r="1711" spans="28:29" x14ac:dyDescent="0.15">
      <c r="AB1711" s="28"/>
      <c r="AC1711" s="28"/>
    </row>
    <row r="1712" spans="28:29" x14ac:dyDescent="0.15">
      <c r="AB1712" s="28"/>
      <c r="AC1712" s="28"/>
    </row>
    <row r="1713" spans="28:29" x14ac:dyDescent="0.15">
      <c r="AB1713" s="28"/>
      <c r="AC1713" s="28"/>
    </row>
    <row r="1714" spans="28:29" x14ac:dyDescent="0.15">
      <c r="AB1714" s="28"/>
      <c r="AC1714" s="28"/>
    </row>
    <row r="1715" spans="28:29" x14ac:dyDescent="0.15">
      <c r="AB1715" s="28"/>
      <c r="AC1715" s="28"/>
    </row>
    <row r="1716" spans="28:29" x14ac:dyDescent="0.15">
      <c r="AB1716" s="28"/>
      <c r="AC1716" s="28"/>
    </row>
    <row r="1717" spans="28:29" x14ac:dyDescent="0.15">
      <c r="AB1717" s="28"/>
      <c r="AC1717" s="28"/>
    </row>
    <row r="1718" spans="28:29" x14ac:dyDescent="0.15">
      <c r="AB1718" s="28"/>
      <c r="AC1718" s="28"/>
    </row>
    <row r="1719" spans="28:29" x14ac:dyDescent="0.15">
      <c r="AB1719" s="28"/>
      <c r="AC1719" s="28"/>
    </row>
    <row r="1720" spans="28:29" x14ac:dyDescent="0.15">
      <c r="AB1720" s="28"/>
      <c r="AC1720" s="28"/>
    </row>
    <row r="1721" spans="28:29" x14ac:dyDescent="0.15">
      <c r="AB1721" s="28"/>
      <c r="AC1721" s="28"/>
    </row>
    <row r="1722" spans="28:29" x14ac:dyDescent="0.15">
      <c r="AB1722" s="28"/>
      <c r="AC1722" s="28"/>
    </row>
    <row r="1723" spans="28:29" x14ac:dyDescent="0.15">
      <c r="AB1723" s="28"/>
      <c r="AC1723" s="28"/>
    </row>
    <row r="1724" spans="28:29" x14ac:dyDescent="0.15">
      <c r="AB1724" s="28"/>
      <c r="AC1724" s="28"/>
    </row>
    <row r="1725" spans="28:29" x14ac:dyDescent="0.15">
      <c r="AB1725" s="28"/>
      <c r="AC1725" s="28"/>
    </row>
    <row r="1726" spans="28:29" x14ac:dyDescent="0.15">
      <c r="AB1726" s="28"/>
      <c r="AC1726" s="28"/>
    </row>
    <row r="1727" spans="28:29" x14ac:dyDescent="0.15">
      <c r="AB1727" s="28"/>
      <c r="AC1727" s="28"/>
    </row>
    <row r="1728" spans="28:29" x14ac:dyDescent="0.15">
      <c r="AB1728" s="28"/>
      <c r="AC1728" s="28"/>
    </row>
    <row r="1729" spans="28:29" x14ac:dyDescent="0.15">
      <c r="AB1729" s="28"/>
      <c r="AC1729" s="28"/>
    </row>
    <row r="1730" spans="28:29" x14ac:dyDescent="0.15">
      <c r="AB1730" s="28"/>
      <c r="AC1730" s="28"/>
    </row>
    <row r="1731" spans="28:29" x14ac:dyDescent="0.15">
      <c r="AB1731" s="28"/>
      <c r="AC1731" s="28"/>
    </row>
    <row r="1732" spans="28:29" x14ac:dyDescent="0.15">
      <c r="AB1732" s="28"/>
      <c r="AC1732" s="28"/>
    </row>
    <row r="1733" spans="28:29" x14ac:dyDescent="0.15">
      <c r="AB1733" s="28"/>
      <c r="AC1733" s="28"/>
    </row>
    <row r="1734" spans="28:29" x14ac:dyDescent="0.15">
      <c r="AB1734" s="28"/>
      <c r="AC1734" s="28"/>
    </row>
    <row r="1735" spans="28:29" x14ac:dyDescent="0.15">
      <c r="AB1735" s="28"/>
      <c r="AC1735" s="28"/>
    </row>
    <row r="1736" spans="28:29" x14ac:dyDescent="0.15">
      <c r="AB1736" s="28"/>
      <c r="AC1736" s="28"/>
    </row>
    <row r="1737" spans="28:29" x14ac:dyDescent="0.15">
      <c r="AB1737" s="28"/>
      <c r="AC1737" s="28"/>
    </row>
    <row r="1738" spans="28:29" x14ac:dyDescent="0.15">
      <c r="AB1738" s="28"/>
      <c r="AC1738" s="28"/>
    </row>
    <row r="1739" spans="28:29" x14ac:dyDescent="0.15">
      <c r="AB1739" s="28"/>
      <c r="AC1739" s="28"/>
    </row>
    <row r="1740" spans="28:29" x14ac:dyDescent="0.15">
      <c r="AB1740" s="28"/>
      <c r="AC1740" s="28"/>
    </row>
    <row r="1741" spans="28:29" x14ac:dyDescent="0.15">
      <c r="AB1741" s="28"/>
      <c r="AC1741" s="28"/>
    </row>
    <row r="1742" spans="28:29" x14ac:dyDescent="0.15">
      <c r="AB1742" s="28"/>
      <c r="AC1742" s="28"/>
    </row>
    <row r="1743" spans="28:29" x14ac:dyDescent="0.15">
      <c r="AB1743" s="28"/>
      <c r="AC1743" s="28"/>
    </row>
    <row r="1744" spans="28:29" x14ac:dyDescent="0.15">
      <c r="AB1744" s="28"/>
      <c r="AC1744" s="28"/>
    </row>
    <row r="1745" spans="28:29" x14ac:dyDescent="0.15">
      <c r="AB1745" s="28"/>
      <c r="AC1745" s="28"/>
    </row>
    <row r="1746" spans="28:29" x14ac:dyDescent="0.15">
      <c r="AB1746" s="28"/>
      <c r="AC1746" s="28"/>
    </row>
    <row r="1747" spans="28:29" x14ac:dyDescent="0.15">
      <c r="AB1747" s="28"/>
      <c r="AC1747" s="28"/>
    </row>
    <row r="1748" spans="28:29" x14ac:dyDescent="0.15">
      <c r="AB1748" s="28"/>
      <c r="AC1748" s="28"/>
    </row>
    <row r="1749" spans="28:29" x14ac:dyDescent="0.15">
      <c r="AB1749" s="28"/>
      <c r="AC1749" s="28"/>
    </row>
    <row r="1750" spans="28:29" x14ac:dyDescent="0.15">
      <c r="AB1750" s="28"/>
      <c r="AC1750" s="28"/>
    </row>
    <row r="1751" spans="28:29" x14ac:dyDescent="0.15">
      <c r="AB1751" s="28"/>
      <c r="AC1751" s="28"/>
    </row>
    <row r="1752" spans="28:29" x14ac:dyDescent="0.15">
      <c r="AB1752" s="28"/>
      <c r="AC1752" s="28"/>
    </row>
    <row r="1753" spans="28:29" x14ac:dyDescent="0.15">
      <c r="AB1753" s="28"/>
      <c r="AC1753" s="28"/>
    </row>
    <row r="1754" spans="28:29" x14ac:dyDescent="0.15">
      <c r="AB1754" s="28"/>
      <c r="AC1754" s="28"/>
    </row>
    <row r="1755" spans="28:29" x14ac:dyDescent="0.15">
      <c r="AB1755" s="28"/>
      <c r="AC1755" s="28"/>
    </row>
    <row r="1756" spans="28:29" x14ac:dyDescent="0.15">
      <c r="AB1756" s="28"/>
      <c r="AC1756" s="28"/>
    </row>
    <row r="1757" spans="28:29" x14ac:dyDescent="0.15">
      <c r="AB1757" s="28"/>
      <c r="AC1757" s="28"/>
    </row>
    <row r="1758" spans="28:29" x14ac:dyDescent="0.15">
      <c r="AB1758" s="28"/>
      <c r="AC1758" s="28"/>
    </row>
    <row r="1759" spans="28:29" x14ac:dyDescent="0.15">
      <c r="AB1759" s="28"/>
      <c r="AC1759" s="28"/>
    </row>
    <row r="1760" spans="28:29" x14ac:dyDescent="0.15">
      <c r="AB1760" s="28"/>
      <c r="AC1760" s="28"/>
    </row>
    <row r="1761" spans="28:29" x14ac:dyDescent="0.15">
      <c r="AB1761" s="28"/>
      <c r="AC1761" s="28"/>
    </row>
    <row r="1762" spans="28:29" x14ac:dyDescent="0.15">
      <c r="AB1762" s="28"/>
      <c r="AC1762" s="28"/>
    </row>
    <row r="1763" spans="28:29" x14ac:dyDescent="0.15">
      <c r="AB1763" s="28"/>
      <c r="AC1763" s="28"/>
    </row>
    <row r="1764" spans="28:29" x14ac:dyDescent="0.15">
      <c r="AB1764" s="28"/>
      <c r="AC1764" s="28"/>
    </row>
    <row r="1765" spans="28:29" x14ac:dyDescent="0.15">
      <c r="AB1765" s="28"/>
      <c r="AC1765" s="28"/>
    </row>
    <row r="1766" spans="28:29" x14ac:dyDescent="0.15">
      <c r="AB1766" s="28"/>
      <c r="AC1766" s="28"/>
    </row>
    <row r="1767" spans="28:29" x14ac:dyDescent="0.15">
      <c r="AB1767" s="28"/>
      <c r="AC1767" s="28"/>
    </row>
    <row r="1768" spans="28:29" x14ac:dyDescent="0.15">
      <c r="AB1768" s="28"/>
      <c r="AC1768" s="28"/>
    </row>
    <row r="1769" spans="28:29" x14ac:dyDescent="0.15">
      <c r="AB1769" s="28"/>
      <c r="AC1769" s="28"/>
    </row>
    <row r="1770" spans="28:29" x14ac:dyDescent="0.15">
      <c r="AB1770" s="28"/>
      <c r="AC1770" s="28"/>
    </row>
    <row r="1771" spans="28:29" x14ac:dyDescent="0.15">
      <c r="AB1771" s="28"/>
      <c r="AC1771" s="28"/>
    </row>
    <row r="1772" spans="28:29" x14ac:dyDescent="0.15">
      <c r="AB1772" s="28"/>
      <c r="AC1772" s="28"/>
    </row>
    <row r="1773" spans="28:29" x14ac:dyDescent="0.15">
      <c r="AB1773" s="28"/>
      <c r="AC1773" s="28"/>
    </row>
    <row r="1774" spans="28:29" x14ac:dyDescent="0.15">
      <c r="AB1774" s="28"/>
      <c r="AC1774" s="28"/>
    </row>
    <row r="1775" spans="28:29" x14ac:dyDescent="0.15">
      <c r="AB1775" s="28"/>
      <c r="AC1775" s="28"/>
    </row>
    <row r="1776" spans="28:29" x14ac:dyDescent="0.15">
      <c r="AB1776" s="28"/>
      <c r="AC1776" s="28"/>
    </row>
    <row r="1777" spans="28:29" x14ac:dyDescent="0.15">
      <c r="AB1777" s="28"/>
      <c r="AC1777" s="28"/>
    </row>
    <row r="1778" spans="28:29" x14ac:dyDescent="0.15">
      <c r="AB1778" s="28"/>
      <c r="AC1778" s="28"/>
    </row>
    <row r="1779" spans="28:29" x14ac:dyDescent="0.15">
      <c r="AB1779" s="28"/>
      <c r="AC1779" s="28"/>
    </row>
    <row r="1780" spans="28:29" x14ac:dyDescent="0.15">
      <c r="AB1780" s="28"/>
      <c r="AC1780" s="28"/>
    </row>
    <row r="1781" spans="28:29" x14ac:dyDescent="0.15">
      <c r="AB1781" s="28"/>
      <c r="AC1781" s="28"/>
    </row>
    <row r="1782" spans="28:29" x14ac:dyDescent="0.15">
      <c r="AB1782" s="28"/>
      <c r="AC1782" s="28"/>
    </row>
    <row r="1783" spans="28:29" x14ac:dyDescent="0.15">
      <c r="AB1783" s="28"/>
      <c r="AC1783" s="28"/>
    </row>
    <row r="1784" spans="28:29" x14ac:dyDescent="0.15">
      <c r="AB1784" s="28"/>
      <c r="AC1784" s="28"/>
    </row>
    <row r="1785" spans="28:29" x14ac:dyDescent="0.15">
      <c r="AB1785" s="28"/>
      <c r="AC1785" s="28"/>
    </row>
    <row r="1786" spans="28:29" x14ac:dyDescent="0.15">
      <c r="AB1786" s="28"/>
      <c r="AC1786" s="28"/>
    </row>
    <row r="1787" spans="28:29" x14ac:dyDescent="0.15">
      <c r="AB1787" s="28"/>
      <c r="AC1787" s="28"/>
    </row>
    <row r="1788" spans="28:29" x14ac:dyDescent="0.15">
      <c r="AB1788" s="28"/>
      <c r="AC1788" s="28"/>
    </row>
    <row r="1789" spans="28:29" x14ac:dyDescent="0.15">
      <c r="AB1789" s="28"/>
      <c r="AC1789" s="28"/>
    </row>
    <row r="1790" spans="28:29" x14ac:dyDescent="0.15">
      <c r="AB1790" s="28"/>
      <c r="AC1790" s="28"/>
    </row>
    <row r="1791" spans="28:29" x14ac:dyDescent="0.15">
      <c r="AB1791" s="28"/>
      <c r="AC1791" s="28"/>
    </row>
    <row r="1792" spans="28:29" x14ac:dyDescent="0.15">
      <c r="AB1792" s="28"/>
      <c r="AC1792" s="28"/>
    </row>
    <row r="1793" spans="28:29" x14ac:dyDescent="0.15">
      <c r="AB1793" s="28"/>
      <c r="AC1793" s="28"/>
    </row>
    <row r="1794" spans="28:29" x14ac:dyDescent="0.15">
      <c r="AB1794" s="28"/>
      <c r="AC1794" s="28"/>
    </row>
    <row r="1795" spans="28:29" x14ac:dyDescent="0.15">
      <c r="AB1795" s="28"/>
      <c r="AC1795" s="28"/>
    </row>
    <row r="1796" spans="28:29" x14ac:dyDescent="0.15">
      <c r="AB1796" s="28"/>
      <c r="AC1796" s="28"/>
    </row>
    <row r="1797" spans="28:29" x14ac:dyDescent="0.15">
      <c r="AB1797" s="28"/>
      <c r="AC1797" s="28"/>
    </row>
    <row r="1798" spans="28:29" x14ac:dyDescent="0.15">
      <c r="AB1798" s="28"/>
      <c r="AC1798" s="28"/>
    </row>
    <row r="1799" spans="28:29" x14ac:dyDescent="0.15">
      <c r="AB1799" s="28"/>
      <c r="AC1799" s="28"/>
    </row>
    <row r="1800" spans="28:29" x14ac:dyDescent="0.15">
      <c r="AB1800" s="28"/>
      <c r="AC1800" s="28"/>
    </row>
    <row r="1801" spans="28:29" x14ac:dyDescent="0.15">
      <c r="AB1801" s="28"/>
      <c r="AC1801" s="28"/>
    </row>
    <row r="1802" spans="28:29" x14ac:dyDescent="0.15">
      <c r="AB1802" s="28"/>
      <c r="AC1802" s="28"/>
    </row>
    <row r="1803" spans="28:29" x14ac:dyDescent="0.15">
      <c r="AB1803" s="28"/>
      <c r="AC1803" s="28"/>
    </row>
    <row r="1804" spans="28:29" x14ac:dyDescent="0.15">
      <c r="AB1804" s="28"/>
      <c r="AC1804" s="28"/>
    </row>
    <row r="1805" spans="28:29" x14ac:dyDescent="0.15">
      <c r="AB1805" s="28"/>
      <c r="AC1805" s="28"/>
    </row>
    <row r="1806" spans="28:29" x14ac:dyDescent="0.15">
      <c r="AB1806" s="28"/>
      <c r="AC1806" s="28"/>
    </row>
    <row r="1807" spans="28:29" x14ac:dyDescent="0.15">
      <c r="AB1807" s="28"/>
      <c r="AC1807" s="28"/>
    </row>
    <row r="1808" spans="28:29" x14ac:dyDescent="0.15">
      <c r="AB1808" s="28"/>
      <c r="AC1808" s="28"/>
    </row>
    <row r="1809" spans="28:29" x14ac:dyDescent="0.15">
      <c r="AB1809" s="28"/>
      <c r="AC1809" s="28"/>
    </row>
    <row r="1810" spans="28:29" x14ac:dyDescent="0.15">
      <c r="AB1810" s="28"/>
      <c r="AC1810" s="28"/>
    </row>
    <row r="1811" spans="28:29" x14ac:dyDescent="0.15">
      <c r="AB1811" s="28"/>
      <c r="AC1811" s="28"/>
    </row>
    <row r="1812" spans="28:29" x14ac:dyDescent="0.15">
      <c r="AB1812" s="28"/>
      <c r="AC1812" s="28"/>
    </row>
    <row r="1813" spans="28:29" x14ac:dyDescent="0.15">
      <c r="AB1813" s="28"/>
      <c r="AC1813" s="28"/>
    </row>
    <row r="1814" spans="28:29" x14ac:dyDescent="0.15">
      <c r="AB1814" s="28"/>
      <c r="AC1814" s="28"/>
    </row>
    <row r="1815" spans="28:29" x14ac:dyDescent="0.15">
      <c r="AB1815" s="28"/>
      <c r="AC1815" s="28"/>
    </row>
    <row r="1816" spans="28:29" x14ac:dyDescent="0.15">
      <c r="AB1816" s="28"/>
      <c r="AC1816" s="28"/>
    </row>
    <row r="1817" spans="28:29" x14ac:dyDescent="0.15">
      <c r="AB1817" s="28"/>
      <c r="AC1817" s="28"/>
    </row>
    <row r="1818" spans="28:29" x14ac:dyDescent="0.15">
      <c r="AB1818" s="28"/>
      <c r="AC1818" s="28"/>
    </row>
    <row r="1819" spans="28:29" x14ac:dyDescent="0.15">
      <c r="AB1819" s="28"/>
      <c r="AC1819" s="28"/>
    </row>
    <row r="1820" spans="28:29" x14ac:dyDescent="0.15">
      <c r="AB1820" s="28"/>
      <c r="AC1820" s="28"/>
    </row>
    <row r="1821" spans="28:29" x14ac:dyDescent="0.15">
      <c r="AB1821" s="28"/>
      <c r="AC1821" s="28"/>
    </row>
    <row r="1822" spans="28:29" x14ac:dyDescent="0.15">
      <c r="AB1822" s="28"/>
      <c r="AC1822" s="28"/>
    </row>
    <row r="1823" spans="28:29" x14ac:dyDescent="0.15">
      <c r="AB1823" s="28"/>
      <c r="AC1823" s="28"/>
    </row>
    <row r="1824" spans="28:29" x14ac:dyDescent="0.15">
      <c r="AB1824" s="28"/>
      <c r="AC1824" s="28"/>
    </row>
    <row r="1825" spans="28:29" x14ac:dyDescent="0.15">
      <c r="AB1825" s="28"/>
      <c r="AC1825" s="28"/>
    </row>
    <row r="1826" spans="28:29" x14ac:dyDescent="0.15">
      <c r="AB1826" s="28"/>
      <c r="AC1826" s="28"/>
    </row>
    <row r="1827" spans="28:29" x14ac:dyDescent="0.15">
      <c r="AB1827" s="28"/>
      <c r="AC1827" s="28"/>
    </row>
    <row r="1828" spans="28:29" x14ac:dyDescent="0.15">
      <c r="AB1828" s="28"/>
      <c r="AC1828" s="28"/>
    </row>
    <row r="1829" spans="28:29" x14ac:dyDescent="0.15">
      <c r="AB1829" s="28"/>
      <c r="AC1829" s="28"/>
    </row>
    <row r="1830" spans="28:29" x14ac:dyDescent="0.15">
      <c r="AB1830" s="28"/>
      <c r="AC1830" s="28"/>
    </row>
    <row r="1831" spans="28:29" x14ac:dyDescent="0.15">
      <c r="AB1831" s="28"/>
      <c r="AC1831" s="28"/>
    </row>
    <row r="1832" spans="28:29" x14ac:dyDescent="0.15">
      <c r="AB1832" s="28"/>
      <c r="AC1832" s="28"/>
    </row>
    <row r="1833" spans="28:29" x14ac:dyDescent="0.15">
      <c r="AB1833" s="28"/>
      <c r="AC1833" s="28"/>
    </row>
    <row r="1834" spans="28:29" x14ac:dyDescent="0.15">
      <c r="AB1834" s="28"/>
      <c r="AC1834" s="28"/>
    </row>
    <row r="1835" spans="28:29" x14ac:dyDescent="0.15">
      <c r="AB1835" s="28"/>
      <c r="AC1835" s="28"/>
    </row>
    <row r="1836" spans="28:29" x14ac:dyDescent="0.15">
      <c r="AB1836" s="28"/>
      <c r="AC1836" s="28"/>
    </row>
    <row r="1837" spans="28:29" x14ac:dyDescent="0.15">
      <c r="AB1837" s="28"/>
      <c r="AC1837" s="28"/>
    </row>
    <row r="1838" spans="28:29" x14ac:dyDescent="0.15">
      <c r="AB1838" s="28"/>
      <c r="AC1838" s="28"/>
    </row>
    <row r="1839" spans="28:29" x14ac:dyDescent="0.15">
      <c r="AB1839" s="28"/>
      <c r="AC1839" s="28"/>
    </row>
    <row r="1840" spans="28:29" x14ac:dyDescent="0.15">
      <c r="AB1840" s="28"/>
      <c r="AC1840" s="28"/>
    </row>
    <row r="1841" spans="28:29" x14ac:dyDescent="0.15">
      <c r="AB1841" s="28"/>
      <c r="AC1841" s="28"/>
    </row>
    <row r="1842" spans="28:29" x14ac:dyDescent="0.15">
      <c r="AB1842" s="28"/>
      <c r="AC1842" s="28"/>
    </row>
    <row r="1843" spans="28:29" x14ac:dyDescent="0.15">
      <c r="AB1843" s="28"/>
      <c r="AC1843" s="28"/>
    </row>
    <row r="1844" spans="28:29" x14ac:dyDescent="0.15">
      <c r="AB1844" s="28"/>
      <c r="AC1844" s="28"/>
    </row>
    <row r="1845" spans="28:29" x14ac:dyDescent="0.15">
      <c r="AB1845" s="28"/>
      <c r="AC1845" s="28"/>
    </row>
    <row r="1846" spans="28:29" x14ac:dyDescent="0.15">
      <c r="AB1846" s="28"/>
      <c r="AC1846" s="28"/>
    </row>
    <row r="1847" spans="28:29" x14ac:dyDescent="0.15">
      <c r="AB1847" s="28"/>
      <c r="AC1847" s="28"/>
    </row>
    <row r="1848" spans="28:29" x14ac:dyDescent="0.15">
      <c r="AB1848" s="28"/>
      <c r="AC1848" s="28"/>
    </row>
    <row r="1849" spans="28:29" x14ac:dyDescent="0.15">
      <c r="AB1849" s="28"/>
      <c r="AC1849" s="28"/>
    </row>
    <row r="1850" spans="28:29" x14ac:dyDescent="0.15">
      <c r="AB1850" s="28"/>
      <c r="AC1850" s="28"/>
    </row>
    <row r="1851" spans="28:29" x14ac:dyDescent="0.15">
      <c r="AB1851" s="28"/>
      <c r="AC1851" s="28"/>
    </row>
    <row r="1852" spans="28:29" x14ac:dyDescent="0.15">
      <c r="AB1852" s="28"/>
      <c r="AC1852" s="28"/>
    </row>
    <row r="1853" spans="28:29" x14ac:dyDescent="0.15">
      <c r="AB1853" s="28"/>
      <c r="AC1853" s="28"/>
    </row>
    <row r="1854" spans="28:29" x14ac:dyDescent="0.15">
      <c r="AB1854" s="28"/>
      <c r="AC1854" s="28"/>
    </row>
    <row r="1855" spans="28:29" x14ac:dyDescent="0.15">
      <c r="AB1855" s="28"/>
      <c r="AC1855" s="28"/>
    </row>
    <row r="1856" spans="28:29" x14ac:dyDescent="0.15">
      <c r="AB1856" s="28"/>
      <c r="AC1856" s="28"/>
    </row>
    <row r="1857" spans="28:29" x14ac:dyDescent="0.15">
      <c r="AB1857" s="28"/>
      <c r="AC1857" s="28"/>
    </row>
    <row r="1858" spans="28:29" x14ac:dyDescent="0.15">
      <c r="AB1858" s="28"/>
      <c r="AC1858" s="28"/>
    </row>
    <row r="1859" spans="28:29" x14ac:dyDescent="0.15">
      <c r="AB1859" s="28"/>
      <c r="AC1859" s="28"/>
    </row>
    <row r="1860" spans="28:29" x14ac:dyDescent="0.15">
      <c r="AB1860" s="28"/>
      <c r="AC1860" s="28"/>
    </row>
    <row r="1861" spans="28:29" x14ac:dyDescent="0.15">
      <c r="AB1861" s="28"/>
      <c r="AC1861" s="28"/>
    </row>
    <row r="1862" spans="28:29" x14ac:dyDescent="0.15">
      <c r="AB1862" s="28"/>
      <c r="AC1862" s="28"/>
    </row>
    <row r="1863" spans="28:29" x14ac:dyDescent="0.15">
      <c r="AB1863" s="28"/>
      <c r="AC1863" s="28"/>
    </row>
    <row r="1864" spans="28:29" x14ac:dyDescent="0.15">
      <c r="AB1864" s="28"/>
      <c r="AC1864" s="28"/>
    </row>
    <row r="1865" spans="28:29" x14ac:dyDescent="0.15">
      <c r="AB1865" s="28"/>
      <c r="AC1865" s="28"/>
    </row>
    <row r="1866" spans="28:29" x14ac:dyDescent="0.15">
      <c r="AB1866" s="28"/>
      <c r="AC1866" s="28"/>
    </row>
    <row r="1867" spans="28:29" x14ac:dyDescent="0.15">
      <c r="AB1867" s="28"/>
      <c r="AC1867" s="28"/>
    </row>
    <row r="1868" spans="28:29" x14ac:dyDescent="0.15">
      <c r="AB1868" s="28"/>
      <c r="AC1868" s="28"/>
    </row>
    <row r="1869" spans="28:29" x14ac:dyDescent="0.15">
      <c r="AB1869" s="28"/>
      <c r="AC1869" s="28"/>
    </row>
    <row r="1870" spans="28:29" x14ac:dyDescent="0.15">
      <c r="AB1870" s="28"/>
      <c r="AC1870" s="28"/>
    </row>
    <row r="1871" spans="28:29" x14ac:dyDescent="0.15">
      <c r="AB1871" s="28"/>
      <c r="AC1871" s="28"/>
    </row>
    <row r="1872" spans="28:29" x14ac:dyDescent="0.15">
      <c r="AB1872" s="28"/>
      <c r="AC1872" s="28"/>
    </row>
    <row r="1873" spans="28:29" x14ac:dyDescent="0.15">
      <c r="AB1873" s="28"/>
      <c r="AC1873" s="28"/>
    </row>
    <row r="1874" spans="28:29" x14ac:dyDescent="0.15">
      <c r="AB1874" s="28"/>
      <c r="AC1874" s="28"/>
    </row>
    <row r="1875" spans="28:29" x14ac:dyDescent="0.15">
      <c r="AB1875" s="28"/>
      <c r="AC1875" s="28"/>
    </row>
    <row r="1876" spans="28:29" x14ac:dyDescent="0.15">
      <c r="AB1876" s="28"/>
      <c r="AC1876" s="28"/>
    </row>
    <row r="1877" spans="28:29" x14ac:dyDescent="0.15">
      <c r="AB1877" s="28"/>
      <c r="AC1877" s="28"/>
    </row>
    <row r="1878" spans="28:29" x14ac:dyDescent="0.15">
      <c r="AB1878" s="28"/>
      <c r="AC1878" s="28"/>
    </row>
    <row r="1879" spans="28:29" x14ac:dyDescent="0.15">
      <c r="AB1879" s="28"/>
      <c r="AC1879" s="28"/>
    </row>
    <row r="1880" spans="28:29" x14ac:dyDescent="0.15">
      <c r="AB1880" s="28"/>
      <c r="AC1880" s="28"/>
    </row>
    <row r="1881" spans="28:29" x14ac:dyDescent="0.15">
      <c r="AB1881" s="28"/>
      <c r="AC1881" s="28"/>
    </row>
    <row r="1882" spans="28:29" x14ac:dyDescent="0.15">
      <c r="AB1882" s="28"/>
      <c r="AC1882" s="28"/>
    </row>
    <row r="1883" spans="28:29" x14ac:dyDescent="0.15">
      <c r="AB1883" s="28"/>
      <c r="AC1883" s="28"/>
    </row>
    <row r="1884" spans="28:29" x14ac:dyDescent="0.15">
      <c r="AB1884" s="28"/>
      <c r="AC1884" s="28"/>
    </row>
    <row r="1885" spans="28:29" x14ac:dyDescent="0.15">
      <c r="AB1885" s="28"/>
      <c r="AC1885" s="28"/>
    </row>
    <row r="1886" spans="28:29" x14ac:dyDescent="0.15">
      <c r="AB1886" s="28"/>
      <c r="AC1886" s="28"/>
    </row>
    <row r="1887" spans="28:29" x14ac:dyDescent="0.15">
      <c r="AB1887" s="28"/>
      <c r="AC1887" s="28"/>
    </row>
    <row r="1888" spans="28:29" x14ac:dyDescent="0.15">
      <c r="AB1888" s="28"/>
      <c r="AC1888" s="28"/>
    </row>
    <row r="1889" spans="28:29" x14ac:dyDescent="0.15">
      <c r="AB1889" s="28"/>
      <c r="AC1889" s="28"/>
    </row>
    <row r="1890" spans="28:29" x14ac:dyDescent="0.15">
      <c r="AB1890" s="28"/>
      <c r="AC1890" s="28"/>
    </row>
    <row r="1891" spans="28:29" x14ac:dyDescent="0.15">
      <c r="AB1891" s="28"/>
      <c r="AC1891" s="28"/>
    </row>
    <row r="1892" spans="28:29" x14ac:dyDescent="0.15">
      <c r="AB1892" s="28"/>
      <c r="AC1892" s="28"/>
    </row>
    <row r="1893" spans="28:29" x14ac:dyDescent="0.15">
      <c r="AB1893" s="28"/>
      <c r="AC1893" s="28"/>
    </row>
    <row r="1894" spans="28:29" x14ac:dyDescent="0.15">
      <c r="AB1894" s="28"/>
      <c r="AC1894" s="28"/>
    </row>
    <row r="1895" spans="28:29" x14ac:dyDescent="0.15">
      <c r="AB1895" s="28"/>
      <c r="AC1895" s="28"/>
    </row>
    <row r="1896" spans="28:29" x14ac:dyDescent="0.15">
      <c r="AB1896" s="28"/>
      <c r="AC1896" s="28"/>
    </row>
    <row r="1897" spans="28:29" x14ac:dyDescent="0.15">
      <c r="AB1897" s="28"/>
      <c r="AC1897" s="28"/>
    </row>
    <row r="1898" spans="28:29" x14ac:dyDescent="0.15">
      <c r="AB1898" s="28"/>
      <c r="AC1898" s="28"/>
    </row>
    <row r="1899" spans="28:29" x14ac:dyDescent="0.15">
      <c r="AB1899" s="28"/>
      <c r="AC1899" s="28"/>
    </row>
    <row r="1900" spans="28:29" x14ac:dyDescent="0.15">
      <c r="AB1900" s="28"/>
      <c r="AC1900" s="28"/>
    </row>
    <row r="1901" spans="28:29" x14ac:dyDescent="0.15">
      <c r="AB1901" s="28"/>
      <c r="AC1901" s="28"/>
    </row>
    <row r="1902" spans="28:29" x14ac:dyDescent="0.15">
      <c r="AB1902" s="28"/>
      <c r="AC1902" s="28"/>
    </row>
    <row r="1903" spans="28:29" x14ac:dyDescent="0.15">
      <c r="AB1903" s="28"/>
      <c r="AC1903" s="28"/>
    </row>
    <row r="1904" spans="28:29" x14ac:dyDescent="0.15">
      <c r="AB1904" s="28"/>
      <c r="AC1904" s="28"/>
    </row>
    <row r="1905" spans="28:29" x14ac:dyDescent="0.15">
      <c r="AB1905" s="28"/>
      <c r="AC1905" s="28"/>
    </row>
    <row r="1906" spans="28:29" x14ac:dyDescent="0.15">
      <c r="AB1906" s="28"/>
      <c r="AC1906" s="28"/>
    </row>
    <row r="1907" spans="28:29" x14ac:dyDescent="0.15">
      <c r="AB1907" s="28"/>
      <c r="AC1907" s="28"/>
    </row>
    <row r="1908" spans="28:29" x14ac:dyDescent="0.15">
      <c r="AB1908" s="28"/>
      <c r="AC1908" s="28"/>
    </row>
    <row r="1909" spans="28:29" x14ac:dyDescent="0.15">
      <c r="AB1909" s="28"/>
      <c r="AC1909" s="28"/>
    </row>
    <row r="1910" spans="28:29" x14ac:dyDescent="0.15">
      <c r="AB1910" s="28"/>
      <c r="AC1910" s="28"/>
    </row>
    <row r="1911" spans="28:29" x14ac:dyDescent="0.15">
      <c r="AB1911" s="28"/>
      <c r="AC1911" s="28"/>
    </row>
    <row r="1912" spans="28:29" x14ac:dyDescent="0.15">
      <c r="AB1912" s="28"/>
      <c r="AC1912" s="28"/>
    </row>
    <row r="1913" spans="28:29" x14ac:dyDescent="0.15">
      <c r="AB1913" s="28"/>
      <c r="AC1913" s="28"/>
    </row>
    <row r="1914" spans="28:29" x14ac:dyDescent="0.15">
      <c r="AB1914" s="28"/>
      <c r="AC1914" s="28"/>
    </row>
    <row r="1915" spans="28:29" x14ac:dyDescent="0.15">
      <c r="AB1915" s="28"/>
      <c r="AC1915" s="28"/>
    </row>
    <row r="1916" spans="28:29" x14ac:dyDescent="0.15">
      <c r="AB1916" s="28"/>
      <c r="AC1916" s="28"/>
    </row>
    <row r="1917" spans="28:29" x14ac:dyDescent="0.15">
      <c r="AB1917" s="28"/>
      <c r="AC1917" s="28"/>
    </row>
    <row r="1918" spans="28:29" x14ac:dyDescent="0.15">
      <c r="AB1918" s="28"/>
      <c r="AC1918" s="28"/>
    </row>
    <row r="1919" spans="28:29" x14ac:dyDescent="0.15">
      <c r="AB1919" s="28"/>
      <c r="AC1919" s="28"/>
    </row>
    <row r="1920" spans="28:29" x14ac:dyDescent="0.15">
      <c r="AB1920" s="28"/>
      <c r="AC1920" s="28"/>
    </row>
    <row r="1921" spans="28:29" x14ac:dyDescent="0.15">
      <c r="AB1921" s="28"/>
      <c r="AC1921" s="28"/>
    </row>
    <row r="1922" spans="28:29" x14ac:dyDescent="0.15">
      <c r="AB1922" s="28"/>
      <c r="AC1922" s="28"/>
    </row>
    <row r="1923" spans="28:29" x14ac:dyDescent="0.15">
      <c r="AB1923" s="28"/>
      <c r="AC1923" s="28"/>
    </row>
    <row r="1924" spans="28:29" x14ac:dyDescent="0.15">
      <c r="AB1924" s="28"/>
      <c r="AC1924" s="28"/>
    </row>
    <row r="1925" spans="28:29" x14ac:dyDescent="0.15">
      <c r="AB1925" s="28"/>
      <c r="AC1925" s="28"/>
    </row>
    <row r="1926" spans="28:29" x14ac:dyDescent="0.15">
      <c r="AB1926" s="28"/>
      <c r="AC1926" s="28"/>
    </row>
    <row r="1927" spans="28:29" x14ac:dyDescent="0.15">
      <c r="AB1927" s="28"/>
      <c r="AC1927" s="28"/>
    </row>
    <row r="1928" spans="28:29" x14ac:dyDescent="0.15">
      <c r="AB1928" s="28"/>
      <c r="AC1928" s="28"/>
    </row>
    <row r="1929" spans="28:29" x14ac:dyDescent="0.15">
      <c r="AB1929" s="28"/>
      <c r="AC1929" s="28"/>
    </row>
    <row r="1930" spans="28:29" x14ac:dyDescent="0.15">
      <c r="AB1930" s="28"/>
      <c r="AC1930" s="28"/>
    </row>
    <row r="1931" spans="28:29" x14ac:dyDescent="0.15">
      <c r="AB1931" s="28"/>
      <c r="AC1931" s="28"/>
    </row>
    <row r="1932" spans="28:29" x14ac:dyDescent="0.15">
      <c r="AB1932" s="28"/>
      <c r="AC1932" s="28"/>
    </row>
    <row r="1933" spans="28:29" x14ac:dyDescent="0.15">
      <c r="AB1933" s="28"/>
      <c r="AC1933" s="28"/>
    </row>
    <row r="1934" spans="28:29" x14ac:dyDescent="0.15">
      <c r="AB1934" s="28"/>
      <c r="AC1934" s="28"/>
    </row>
    <row r="1935" spans="28:29" x14ac:dyDescent="0.15">
      <c r="AB1935" s="28"/>
      <c r="AC1935" s="28"/>
    </row>
    <row r="1936" spans="28:29" x14ac:dyDescent="0.15">
      <c r="AB1936" s="28"/>
      <c r="AC1936" s="28"/>
    </row>
    <row r="1937" spans="28:29" x14ac:dyDescent="0.15">
      <c r="AB1937" s="28"/>
      <c r="AC1937" s="28"/>
    </row>
    <row r="1938" spans="28:29" x14ac:dyDescent="0.15">
      <c r="AB1938" s="28"/>
      <c r="AC1938" s="28"/>
    </row>
    <row r="1939" spans="28:29" x14ac:dyDescent="0.15">
      <c r="AB1939" s="28"/>
      <c r="AC1939" s="28"/>
    </row>
    <row r="1940" spans="28:29" x14ac:dyDescent="0.15">
      <c r="AB1940" s="28"/>
      <c r="AC1940" s="28"/>
    </row>
    <row r="1941" spans="28:29" x14ac:dyDescent="0.15">
      <c r="AB1941" s="28"/>
      <c r="AC1941" s="28"/>
    </row>
    <row r="1942" spans="28:29" x14ac:dyDescent="0.15">
      <c r="AB1942" s="28"/>
      <c r="AC1942" s="28"/>
    </row>
    <row r="1943" spans="28:29" x14ac:dyDescent="0.15">
      <c r="AB1943" s="28"/>
      <c r="AC1943" s="28"/>
    </row>
    <row r="1944" spans="28:29" x14ac:dyDescent="0.15">
      <c r="AB1944" s="28"/>
      <c r="AC1944" s="28"/>
    </row>
    <row r="1945" spans="28:29" x14ac:dyDescent="0.15">
      <c r="AB1945" s="28"/>
      <c r="AC1945" s="28"/>
    </row>
    <row r="1946" spans="28:29" x14ac:dyDescent="0.15">
      <c r="AB1946" s="28"/>
      <c r="AC1946" s="28"/>
    </row>
    <row r="1947" spans="28:29" x14ac:dyDescent="0.15">
      <c r="AB1947" s="28"/>
      <c r="AC1947" s="28"/>
    </row>
    <row r="1948" spans="28:29" x14ac:dyDescent="0.15">
      <c r="AB1948" s="28"/>
      <c r="AC1948" s="28"/>
    </row>
    <row r="1949" spans="28:29" x14ac:dyDescent="0.15">
      <c r="AB1949" s="28"/>
      <c r="AC1949" s="28"/>
    </row>
    <row r="1950" spans="28:29" x14ac:dyDescent="0.15">
      <c r="AB1950" s="28"/>
      <c r="AC1950" s="28"/>
    </row>
    <row r="1951" spans="28:29" x14ac:dyDescent="0.15">
      <c r="AB1951" s="28"/>
      <c r="AC1951" s="28"/>
    </row>
    <row r="1952" spans="28:29" x14ac:dyDescent="0.15">
      <c r="AB1952" s="28"/>
      <c r="AC1952" s="28"/>
    </row>
    <row r="1953" spans="28:29" x14ac:dyDescent="0.15">
      <c r="AB1953" s="28"/>
      <c r="AC1953" s="28"/>
    </row>
    <row r="1954" spans="28:29" x14ac:dyDescent="0.15">
      <c r="AB1954" s="28"/>
      <c r="AC1954" s="28"/>
    </row>
    <row r="1955" spans="28:29" x14ac:dyDescent="0.15">
      <c r="AB1955" s="28"/>
      <c r="AC1955" s="28"/>
    </row>
    <row r="1956" spans="28:29" x14ac:dyDescent="0.15">
      <c r="AB1956" s="28"/>
      <c r="AC1956" s="28"/>
    </row>
    <row r="1957" spans="28:29" x14ac:dyDescent="0.15">
      <c r="AB1957" s="28"/>
      <c r="AC1957" s="28"/>
    </row>
    <row r="1958" spans="28:29" x14ac:dyDescent="0.15">
      <c r="AB1958" s="28"/>
      <c r="AC1958" s="28"/>
    </row>
    <row r="1959" spans="28:29" x14ac:dyDescent="0.15">
      <c r="AB1959" s="28"/>
      <c r="AC1959" s="28"/>
    </row>
    <row r="1960" spans="28:29" x14ac:dyDescent="0.15">
      <c r="AB1960" s="28"/>
      <c r="AC1960" s="28"/>
    </row>
    <row r="1961" spans="28:29" x14ac:dyDescent="0.15">
      <c r="AB1961" s="28"/>
      <c r="AC1961" s="28"/>
    </row>
    <row r="1962" spans="28:29" x14ac:dyDescent="0.15">
      <c r="AB1962" s="28"/>
      <c r="AC1962" s="28"/>
    </row>
    <row r="1963" spans="28:29" x14ac:dyDescent="0.15">
      <c r="AB1963" s="28"/>
      <c r="AC1963" s="28"/>
    </row>
    <row r="1964" spans="28:29" x14ac:dyDescent="0.15">
      <c r="AB1964" s="28"/>
      <c r="AC1964" s="28"/>
    </row>
    <row r="1965" spans="28:29" x14ac:dyDescent="0.15">
      <c r="AB1965" s="28"/>
      <c r="AC1965" s="28"/>
    </row>
    <row r="1966" spans="28:29" x14ac:dyDescent="0.15">
      <c r="AB1966" s="28"/>
      <c r="AC1966" s="28"/>
    </row>
    <row r="1967" spans="28:29" x14ac:dyDescent="0.15">
      <c r="AB1967" s="28"/>
      <c r="AC1967" s="28"/>
    </row>
    <row r="1968" spans="28:29" x14ac:dyDescent="0.15">
      <c r="AB1968" s="28"/>
      <c r="AC1968" s="28"/>
    </row>
    <row r="1969" spans="28:29" x14ac:dyDescent="0.15">
      <c r="AB1969" s="28"/>
      <c r="AC1969" s="28"/>
    </row>
    <row r="1970" spans="28:29" x14ac:dyDescent="0.15">
      <c r="AB1970" s="28"/>
      <c r="AC1970" s="28"/>
    </row>
    <row r="1971" spans="28:29" x14ac:dyDescent="0.15">
      <c r="AB1971" s="28"/>
      <c r="AC1971" s="28"/>
    </row>
    <row r="1972" spans="28:29" x14ac:dyDescent="0.15">
      <c r="AB1972" s="28"/>
      <c r="AC1972" s="28"/>
    </row>
    <row r="1973" spans="28:29" x14ac:dyDescent="0.15">
      <c r="AB1973" s="28"/>
      <c r="AC1973" s="28"/>
    </row>
    <row r="1974" spans="28:29" x14ac:dyDescent="0.15">
      <c r="AB1974" s="28"/>
      <c r="AC1974" s="28"/>
    </row>
    <row r="1975" spans="28:29" x14ac:dyDescent="0.15">
      <c r="AB1975" s="28"/>
      <c r="AC1975" s="28"/>
    </row>
    <row r="1976" spans="28:29" x14ac:dyDescent="0.15">
      <c r="AB1976" s="28"/>
      <c r="AC1976" s="28"/>
    </row>
    <row r="1977" spans="28:29" x14ac:dyDescent="0.15">
      <c r="AB1977" s="28"/>
      <c r="AC1977" s="28"/>
    </row>
    <row r="1978" spans="28:29" x14ac:dyDescent="0.15">
      <c r="AB1978" s="28"/>
      <c r="AC1978" s="28"/>
    </row>
    <row r="1979" spans="28:29" x14ac:dyDescent="0.15">
      <c r="AB1979" s="28"/>
      <c r="AC1979" s="28"/>
    </row>
    <row r="1980" spans="28:29" x14ac:dyDescent="0.15">
      <c r="AB1980" s="28"/>
      <c r="AC1980" s="28"/>
    </row>
    <row r="1981" spans="28:29" x14ac:dyDescent="0.15">
      <c r="AB1981" s="28"/>
      <c r="AC1981" s="28"/>
    </row>
    <row r="1982" spans="28:29" x14ac:dyDescent="0.15">
      <c r="AB1982" s="28"/>
      <c r="AC1982" s="28"/>
    </row>
    <row r="1983" spans="28:29" x14ac:dyDescent="0.15">
      <c r="AB1983" s="28"/>
      <c r="AC1983" s="28"/>
    </row>
    <row r="1984" spans="28:29" x14ac:dyDescent="0.15">
      <c r="AB1984" s="28"/>
      <c r="AC1984" s="28"/>
    </row>
    <row r="1985" spans="28:29" x14ac:dyDescent="0.15">
      <c r="AB1985" s="28"/>
      <c r="AC1985" s="28"/>
    </row>
    <row r="1986" spans="28:29" x14ac:dyDescent="0.15">
      <c r="AB1986" s="28"/>
      <c r="AC1986" s="28"/>
    </row>
    <row r="1987" spans="28:29" x14ac:dyDescent="0.15">
      <c r="AB1987" s="28"/>
      <c r="AC1987" s="28"/>
    </row>
    <row r="1988" spans="28:29" x14ac:dyDescent="0.15">
      <c r="AB1988" s="28"/>
      <c r="AC1988" s="28"/>
    </row>
    <row r="1989" spans="28:29" x14ac:dyDescent="0.15">
      <c r="AB1989" s="28"/>
      <c r="AC1989" s="28"/>
    </row>
    <row r="1990" spans="28:29" x14ac:dyDescent="0.15">
      <c r="AB1990" s="28"/>
      <c r="AC1990" s="28"/>
    </row>
    <row r="1991" spans="28:29" x14ac:dyDescent="0.15">
      <c r="AB1991" s="28"/>
      <c r="AC1991" s="28"/>
    </row>
    <row r="1992" spans="28:29" x14ac:dyDescent="0.15">
      <c r="AB1992" s="28"/>
      <c r="AC1992" s="28"/>
    </row>
    <row r="1993" spans="28:29" x14ac:dyDescent="0.15">
      <c r="AB1993" s="28"/>
      <c r="AC1993" s="28"/>
    </row>
    <row r="1994" spans="28:29" x14ac:dyDescent="0.15">
      <c r="AB1994" s="28"/>
      <c r="AC1994" s="28"/>
    </row>
    <row r="1995" spans="28:29" x14ac:dyDescent="0.15">
      <c r="AB1995" s="28"/>
      <c r="AC1995" s="28"/>
    </row>
    <row r="1996" spans="28:29" x14ac:dyDescent="0.15">
      <c r="AB1996" s="28"/>
      <c r="AC1996" s="28"/>
    </row>
    <row r="1997" spans="28:29" x14ac:dyDescent="0.15">
      <c r="AB1997" s="28"/>
      <c r="AC1997" s="28"/>
    </row>
    <row r="1998" spans="28:29" x14ac:dyDescent="0.15">
      <c r="AB1998" s="28"/>
      <c r="AC1998" s="28"/>
    </row>
    <row r="1999" spans="28:29" x14ac:dyDescent="0.15">
      <c r="AB1999" s="28"/>
      <c r="AC1999" s="28"/>
    </row>
    <row r="2000" spans="28:29" x14ac:dyDescent="0.15">
      <c r="AB2000" s="28"/>
      <c r="AC2000" s="28"/>
    </row>
    <row r="2001" spans="28:29" x14ac:dyDescent="0.15">
      <c r="AB2001" s="28"/>
      <c r="AC2001" s="28"/>
    </row>
    <row r="2002" spans="28:29" x14ac:dyDescent="0.15">
      <c r="AB2002" s="28"/>
      <c r="AC2002" s="28"/>
    </row>
    <row r="2003" spans="28:29" x14ac:dyDescent="0.15">
      <c r="AB2003" s="28"/>
      <c r="AC2003" s="28"/>
    </row>
    <row r="2004" spans="28:29" x14ac:dyDescent="0.15">
      <c r="AB2004" s="28"/>
      <c r="AC2004" s="28"/>
    </row>
    <row r="2005" spans="28:29" x14ac:dyDescent="0.15">
      <c r="AB2005" s="28"/>
      <c r="AC2005" s="28"/>
    </row>
    <row r="2006" spans="28:29" x14ac:dyDescent="0.15">
      <c r="AB2006" s="28"/>
      <c r="AC2006" s="28"/>
    </row>
    <row r="2007" spans="28:29" x14ac:dyDescent="0.15">
      <c r="AB2007" s="28"/>
      <c r="AC2007" s="28"/>
    </row>
    <row r="2008" spans="28:29" x14ac:dyDescent="0.15">
      <c r="AB2008" s="28"/>
      <c r="AC2008" s="28"/>
    </row>
    <row r="2009" spans="28:29" x14ac:dyDescent="0.15">
      <c r="AB2009" s="28"/>
      <c r="AC2009" s="28"/>
    </row>
    <row r="2010" spans="28:29" x14ac:dyDescent="0.15">
      <c r="AB2010" s="28"/>
      <c r="AC2010" s="28"/>
    </row>
    <row r="2011" spans="28:29" x14ac:dyDescent="0.15">
      <c r="AB2011" s="28"/>
      <c r="AC2011" s="28"/>
    </row>
    <row r="2012" spans="28:29" x14ac:dyDescent="0.15">
      <c r="AB2012" s="28"/>
      <c r="AC2012" s="28"/>
    </row>
    <row r="2013" spans="28:29" x14ac:dyDescent="0.15">
      <c r="AB2013" s="28"/>
      <c r="AC2013" s="28"/>
    </row>
    <row r="2014" spans="28:29" x14ac:dyDescent="0.15">
      <c r="AB2014" s="28"/>
      <c r="AC2014" s="28"/>
    </row>
    <row r="2015" spans="28:29" x14ac:dyDescent="0.15">
      <c r="AB2015" s="28"/>
      <c r="AC2015" s="28"/>
    </row>
    <row r="2016" spans="28:29" x14ac:dyDescent="0.15">
      <c r="AB2016" s="28"/>
      <c r="AC2016" s="28"/>
    </row>
    <row r="2017" spans="28:29" x14ac:dyDescent="0.15">
      <c r="AB2017" s="28"/>
      <c r="AC2017" s="28"/>
    </row>
    <row r="2018" spans="28:29" x14ac:dyDescent="0.15">
      <c r="AB2018" s="28"/>
      <c r="AC2018" s="28"/>
    </row>
    <row r="2019" spans="28:29" x14ac:dyDescent="0.15">
      <c r="AB2019" s="28"/>
      <c r="AC2019" s="28"/>
    </row>
    <row r="2020" spans="28:29" x14ac:dyDescent="0.15">
      <c r="AB2020" s="28"/>
      <c r="AC2020" s="28"/>
    </row>
    <row r="2021" spans="28:29" x14ac:dyDescent="0.15">
      <c r="AB2021" s="28"/>
      <c r="AC2021" s="28"/>
    </row>
    <row r="2022" spans="28:29" x14ac:dyDescent="0.15">
      <c r="AB2022" s="28"/>
      <c r="AC2022" s="28"/>
    </row>
    <row r="2023" spans="28:29" x14ac:dyDescent="0.15">
      <c r="AB2023" s="28"/>
      <c r="AC2023" s="28"/>
    </row>
    <row r="2024" spans="28:29" x14ac:dyDescent="0.15">
      <c r="AB2024" s="28"/>
      <c r="AC2024" s="28"/>
    </row>
    <row r="2025" spans="28:29" x14ac:dyDescent="0.15">
      <c r="AB2025" s="28"/>
      <c r="AC2025" s="28"/>
    </row>
    <row r="2026" spans="28:29" x14ac:dyDescent="0.15">
      <c r="AB2026" s="28"/>
      <c r="AC2026" s="28"/>
    </row>
    <row r="2027" spans="28:29" x14ac:dyDescent="0.15">
      <c r="AB2027" s="28"/>
      <c r="AC2027" s="28"/>
    </row>
    <row r="2028" spans="28:29" x14ac:dyDescent="0.15">
      <c r="AB2028" s="28"/>
      <c r="AC2028" s="28"/>
    </row>
    <row r="2029" spans="28:29" x14ac:dyDescent="0.15">
      <c r="AB2029" s="28"/>
      <c r="AC2029" s="28"/>
    </row>
    <row r="2030" spans="28:29" x14ac:dyDescent="0.15">
      <c r="AB2030" s="28"/>
      <c r="AC2030" s="28"/>
    </row>
    <row r="2031" spans="28:29" x14ac:dyDescent="0.15">
      <c r="AB2031" s="28"/>
      <c r="AC2031" s="28"/>
    </row>
    <row r="2032" spans="28:29" x14ac:dyDescent="0.15">
      <c r="AB2032" s="28"/>
      <c r="AC2032" s="28"/>
    </row>
    <row r="2033" spans="28:29" x14ac:dyDescent="0.15">
      <c r="AB2033" s="28"/>
      <c r="AC2033" s="28"/>
    </row>
    <row r="2034" spans="28:29" x14ac:dyDescent="0.15">
      <c r="AB2034" s="28"/>
      <c r="AC2034" s="28"/>
    </row>
    <row r="2035" spans="28:29" x14ac:dyDescent="0.15">
      <c r="AB2035" s="28"/>
      <c r="AC2035" s="28"/>
    </row>
    <row r="2036" spans="28:29" x14ac:dyDescent="0.15">
      <c r="AB2036" s="28"/>
      <c r="AC2036" s="28"/>
    </row>
    <row r="2037" spans="28:29" x14ac:dyDescent="0.15">
      <c r="AB2037" s="28"/>
      <c r="AC2037" s="28"/>
    </row>
    <row r="2038" spans="28:29" x14ac:dyDescent="0.15">
      <c r="AB2038" s="28"/>
      <c r="AC2038" s="28"/>
    </row>
    <row r="2039" spans="28:29" x14ac:dyDescent="0.15">
      <c r="AB2039" s="28"/>
      <c r="AC2039" s="28"/>
    </row>
    <row r="2040" spans="28:29" x14ac:dyDescent="0.15">
      <c r="AB2040" s="28"/>
      <c r="AC2040" s="28"/>
    </row>
    <row r="2041" spans="28:29" x14ac:dyDescent="0.15">
      <c r="AB2041" s="28"/>
      <c r="AC2041" s="28"/>
    </row>
    <row r="2042" spans="28:29" x14ac:dyDescent="0.15">
      <c r="AB2042" s="28"/>
      <c r="AC2042" s="28"/>
    </row>
    <row r="2043" spans="28:29" x14ac:dyDescent="0.15">
      <c r="AB2043" s="28"/>
      <c r="AC2043" s="28"/>
    </row>
    <row r="2044" spans="28:29" x14ac:dyDescent="0.15">
      <c r="AB2044" s="28"/>
      <c r="AC2044" s="28"/>
    </row>
    <row r="2045" spans="28:29" x14ac:dyDescent="0.15">
      <c r="AB2045" s="28"/>
      <c r="AC2045" s="28"/>
    </row>
    <row r="2046" spans="28:29" x14ac:dyDescent="0.15">
      <c r="AB2046" s="28"/>
      <c r="AC2046" s="28"/>
    </row>
    <row r="2047" spans="28:29" x14ac:dyDescent="0.15">
      <c r="AB2047" s="28"/>
      <c r="AC2047" s="28"/>
    </row>
    <row r="2048" spans="28:29" x14ac:dyDescent="0.15">
      <c r="AB2048" s="28"/>
      <c r="AC2048" s="28"/>
    </row>
    <row r="2049" spans="28:29" x14ac:dyDescent="0.15">
      <c r="AB2049" s="28"/>
      <c r="AC2049" s="28"/>
    </row>
    <row r="2050" spans="28:29" x14ac:dyDescent="0.15">
      <c r="AB2050" s="28"/>
      <c r="AC2050" s="28"/>
    </row>
    <row r="2051" spans="28:29" x14ac:dyDescent="0.15">
      <c r="AB2051" s="28"/>
      <c r="AC2051" s="28"/>
    </row>
    <row r="2052" spans="28:29" x14ac:dyDescent="0.15">
      <c r="AB2052" s="28"/>
      <c r="AC2052" s="28"/>
    </row>
    <row r="2053" spans="28:29" x14ac:dyDescent="0.15">
      <c r="AB2053" s="28"/>
      <c r="AC2053" s="28"/>
    </row>
    <row r="2054" spans="28:29" x14ac:dyDescent="0.15">
      <c r="AB2054" s="28"/>
      <c r="AC2054" s="28"/>
    </row>
    <row r="2055" spans="28:29" x14ac:dyDescent="0.15">
      <c r="AB2055" s="28"/>
      <c r="AC2055" s="28"/>
    </row>
    <row r="2056" spans="28:29" x14ac:dyDescent="0.15">
      <c r="AB2056" s="28"/>
      <c r="AC2056" s="28"/>
    </row>
    <row r="2057" spans="28:29" x14ac:dyDescent="0.15">
      <c r="AB2057" s="28"/>
      <c r="AC2057" s="28"/>
    </row>
    <row r="2058" spans="28:29" x14ac:dyDescent="0.15">
      <c r="AB2058" s="28"/>
      <c r="AC2058" s="28"/>
    </row>
    <row r="2059" spans="28:29" x14ac:dyDescent="0.15">
      <c r="AB2059" s="28"/>
      <c r="AC2059" s="28"/>
    </row>
    <row r="2060" spans="28:29" x14ac:dyDescent="0.15">
      <c r="AB2060" s="28"/>
      <c r="AC2060" s="28"/>
    </row>
    <row r="2061" spans="28:29" x14ac:dyDescent="0.15">
      <c r="AB2061" s="28"/>
      <c r="AC2061" s="28"/>
    </row>
    <row r="2062" spans="28:29" x14ac:dyDescent="0.15">
      <c r="AB2062" s="28"/>
      <c r="AC2062" s="28"/>
    </row>
    <row r="2063" spans="28:29" x14ac:dyDescent="0.15">
      <c r="AB2063" s="28"/>
      <c r="AC2063" s="28"/>
    </row>
    <row r="2064" spans="28:29" x14ac:dyDescent="0.15">
      <c r="AB2064" s="28"/>
      <c r="AC2064" s="28"/>
    </row>
    <row r="2065" spans="28:29" x14ac:dyDescent="0.15">
      <c r="AB2065" s="28"/>
      <c r="AC2065" s="28"/>
    </row>
    <row r="2066" spans="28:29" x14ac:dyDescent="0.15">
      <c r="AB2066" s="28"/>
      <c r="AC2066" s="28"/>
    </row>
    <row r="2067" spans="28:29" x14ac:dyDescent="0.15">
      <c r="AB2067" s="28"/>
      <c r="AC2067" s="28"/>
    </row>
    <row r="2068" spans="28:29" x14ac:dyDescent="0.15">
      <c r="AB2068" s="28"/>
      <c r="AC2068" s="28"/>
    </row>
    <row r="2069" spans="28:29" x14ac:dyDescent="0.15">
      <c r="AB2069" s="28"/>
      <c r="AC2069" s="28"/>
    </row>
    <row r="2070" spans="28:29" x14ac:dyDescent="0.15">
      <c r="AB2070" s="28"/>
      <c r="AC2070" s="28"/>
    </row>
    <row r="2071" spans="28:29" x14ac:dyDescent="0.15">
      <c r="AB2071" s="28"/>
      <c r="AC2071" s="28"/>
    </row>
    <row r="2072" spans="28:29" x14ac:dyDescent="0.15">
      <c r="AB2072" s="28"/>
      <c r="AC2072" s="28"/>
    </row>
    <row r="2073" spans="28:29" x14ac:dyDescent="0.15">
      <c r="AB2073" s="28"/>
      <c r="AC2073" s="28"/>
    </row>
    <row r="2074" spans="28:29" x14ac:dyDescent="0.15">
      <c r="AB2074" s="28"/>
      <c r="AC2074" s="28"/>
    </row>
    <row r="2075" spans="28:29" x14ac:dyDescent="0.15">
      <c r="AB2075" s="28"/>
      <c r="AC2075" s="28"/>
    </row>
    <row r="2076" spans="28:29" x14ac:dyDescent="0.15">
      <c r="AB2076" s="28"/>
      <c r="AC2076" s="28"/>
    </row>
    <row r="2077" spans="28:29" x14ac:dyDescent="0.15">
      <c r="AB2077" s="28"/>
      <c r="AC2077" s="28"/>
    </row>
    <row r="2078" spans="28:29" x14ac:dyDescent="0.15">
      <c r="AB2078" s="28"/>
      <c r="AC2078" s="28"/>
    </row>
    <row r="2079" spans="28:29" x14ac:dyDescent="0.15">
      <c r="AB2079" s="28"/>
      <c r="AC2079" s="28"/>
    </row>
    <row r="2080" spans="28:29" x14ac:dyDescent="0.15">
      <c r="AB2080" s="28"/>
      <c r="AC2080" s="28"/>
    </row>
    <row r="2081" spans="28:29" x14ac:dyDescent="0.15">
      <c r="AB2081" s="28"/>
      <c r="AC2081" s="28"/>
    </row>
    <row r="2082" spans="28:29" x14ac:dyDescent="0.15">
      <c r="AB2082" s="28"/>
      <c r="AC2082" s="28"/>
    </row>
    <row r="2083" spans="28:29" x14ac:dyDescent="0.15">
      <c r="AB2083" s="28"/>
      <c r="AC2083" s="28"/>
    </row>
    <row r="2084" spans="28:29" x14ac:dyDescent="0.15">
      <c r="AB2084" s="28"/>
      <c r="AC2084" s="28"/>
    </row>
    <row r="2085" spans="28:29" x14ac:dyDescent="0.15">
      <c r="AB2085" s="28"/>
      <c r="AC2085" s="28"/>
    </row>
    <row r="2086" spans="28:29" x14ac:dyDescent="0.15">
      <c r="AB2086" s="28"/>
      <c r="AC2086" s="28"/>
    </row>
    <row r="2087" spans="28:29" x14ac:dyDescent="0.15">
      <c r="AB2087" s="28"/>
      <c r="AC2087" s="28"/>
    </row>
    <row r="2088" spans="28:29" x14ac:dyDescent="0.15">
      <c r="AB2088" s="28"/>
      <c r="AC2088" s="28"/>
    </row>
    <row r="2089" spans="28:29" x14ac:dyDescent="0.15">
      <c r="AB2089" s="28"/>
      <c r="AC2089" s="28"/>
    </row>
    <row r="2090" spans="28:29" x14ac:dyDescent="0.15">
      <c r="AB2090" s="28"/>
      <c r="AC2090" s="28"/>
    </row>
    <row r="2091" spans="28:29" x14ac:dyDescent="0.15">
      <c r="AB2091" s="28"/>
      <c r="AC2091" s="28"/>
    </row>
    <row r="2092" spans="28:29" x14ac:dyDescent="0.15">
      <c r="AB2092" s="28"/>
      <c r="AC2092" s="28"/>
    </row>
    <row r="2093" spans="28:29" x14ac:dyDescent="0.15">
      <c r="AB2093" s="28"/>
      <c r="AC2093" s="28"/>
    </row>
    <row r="2094" spans="28:29" x14ac:dyDescent="0.15">
      <c r="AB2094" s="28"/>
      <c r="AC2094" s="28"/>
    </row>
    <row r="2095" spans="28:29" x14ac:dyDescent="0.15">
      <c r="AB2095" s="28"/>
      <c r="AC2095" s="28"/>
    </row>
    <row r="2096" spans="28:29" x14ac:dyDescent="0.15">
      <c r="AB2096" s="28"/>
      <c r="AC2096" s="28"/>
    </row>
    <row r="2097" spans="28:29" x14ac:dyDescent="0.15">
      <c r="AB2097" s="28"/>
      <c r="AC2097" s="28"/>
    </row>
    <row r="2098" spans="28:29" x14ac:dyDescent="0.15">
      <c r="AB2098" s="28"/>
      <c r="AC2098" s="28"/>
    </row>
    <row r="2099" spans="28:29" x14ac:dyDescent="0.15">
      <c r="AB2099" s="28"/>
      <c r="AC2099" s="28"/>
    </row>
    <row r="2100" spans="28:29" x14ac:dyDescent="0.15">
      <c r="AB2100" s="28"/>
      <c r="AC2100" s="28"/>
    </row>
    <row r="2101" spans="28:29" x14ac:dyDescent="0.15">
      <c r="AB2101" s="28"/>
      <c r="AC2101" s="28"/>
    </row>
    <row r="2102" spans="28:29" x14ac:dyDescent="0.15">
      <c r="AB2102" s="28"/>
      <c r="AC2102" s="28"/>
    </row>
    <row r="2103" spans="28:29" x14ac:dyDescent="0.15">
      <c r="AB2103" s="28"/>
      <c r="AC2103" s="28"/>
    </row>
    <row r="2104" spans="28:29" x14ac:dyDescent="0.15">
      <c r="AB2104" s="28"/>
      <c r="AC2104" s="28"/>
    </row>
    <row r="2105" spans="28:29" x14ac:dyDescent="0.15">
      <c r="AB2105" s="28"/>
      <c r="AC2105" s="28"/>
    </row>
    <row r="2106" spans="28:29" x14ac:dyDescent="0.15">
      <c r="AB2106" s="28"/>
      <c r="AC2106" s="28"/>
    </row>
    <row r="2107" spans="28:29" x14ac:dyDescent="0.15">
      <c r="AB2107" s="28"/>
      <c r="AC2107" s="28"/>
    </row>
    <row r="2108" spans="28:29" x14ac:dyDescent="0.15">
      <c r="AB2108" s="28"/>
      <c r="AC2108" s="28"/>
    </row>
    <row r="2109" spans="28:29" x14ac:dyDescent="0.15">
      <c r="AB2109" s="28"/>
      <c r="AC2109" s="28"/>
    </row>
    <row r="2110" spans="28:29" x14ac:dyDescent="0.15">
      <c r="AB2110" s="28"/>
      <c r="AC2110" s="28"/>
    </row>
    <row r="2111" spans="28:29" x14ac:dyDescent="0.15">
      <c r="AB2111" s="28"/>
      <c r="AC2111" s="28"/>
    </row>
    <row r="2112" spans="28:29" x14ac:dyDescent="0.15">
      <c r="AB2112" s="28"/>
      <c r="AC2112" s="28"/>
    </row>
    <row r="2113" spans="28:29" x14ac:dyDescent="0.15">
      <c r="AB2113" s="28"/>
      <c r="AC2113" s="28"/>
    </row>
    <row r="2114" spans="28:29" x14ac:dyDescent="0.15">
      <c r="AB2114" s="28"/>
      <c r="AC2114" s="28"/>
    </row>
    <row r="2115" spans="28:29" x14ac:dyDescent="0.15">
      <c r="AB2115" s="28"/>
      <c r="AC2115" s="28"/>
    </row>
    <row r="2116" spans="28:29" x14ac:dyDescent="0.15">
      <c r="AB2116" s="28"/>
      <c r="AC2116" s="28"/>
    </row>
    <row r="2117" spans="28:29" x14ac:dyDescent="0.15">
      <c r="AB2117" s="28"/>
      <c r="AC2117" s="28"/>
    </row>
    <row r="2118" spans="28:29" x14ac:dyDescent="0.15">
      <c r="AB2118" s="28"/>
      <c r="AC2118" s="28"/>
    </row>
    <row r="2119" spans="28:29" x14ac:dyDescent="0.15">
      <c r="AB2119" s="28"/>
      <c r="AC2119" s="28"/>
    </row>
    <row r="2120" spans="28:29" x14ac:dyDescent="0.15">
      <c r="AB2120" s="28"/>
      <c r="AC2120" s="28"/>
    </row>
    <row r="2121" spans="28:29" x14ac:dyDescent="0.15">
      <c r="AB2121" s="28"/>
      <c r="AC2121" s="28"/>
    </row>
    <row r="2122" spans="28:29" x14ac:dyDescent="0.15">
      <c r="AB2122" s="28"/>
      <c r="AC2122" s="28"/>
    </row>
    <row r="2123" spans="28:29" x14ac:dyDescent="0.15">
      <c r="AB2123" s="28"/>
      <c r="AC2123" s="28"/>
    </row>
    <row r="2124" spans="28:29" x14ac:dyDescent="0.15">
      <c r="AB2124" s="28"/>
      <c r="AC2124" s="28"/>
    </row>
    <row r="2125" spans="28:29" x14ac:dyDescent="0.15">
      <c r="AB2125" s="28"/>
      <c r="AC2125" s="28"/>
    </row>
    <row r="2126" spans="28:29" x14ac:dyDescent="0.15">
      <c r="AB2126" s="28"/>
      <c r="AC2126" s="28"/>
    </row>
    <row r="2127" spans="28:29" x14ac:dyDescent="0.15">
      <c r="AB2127" s="28"/>
      <c r="AC2127" s="28"/>
    </row>
    <row r="2128" spans="28:29" x14ac:dyDescent="0.15">
      <c r="AB2128" s="28"/>
      <c r="AC2128" s="28"/>
    </row>
    <row r="2129" spans="28:29" x14ac:dyDescent="0.15">
      <c r="AB2129" s="28"/>
      <c r="AC2129" s="28"/>
    </row>
    <row r="2130" spans="28:29" x14ac:dyDescent="0.15">
      <c r="AB2130" s="28"/>
      <c r="AC2130" s="28"/>
    </row>
    <row r="2131" spans="28:29" x14ac:dyDescent="0.15">
      <c r="AB2131" s="28"/>
      <c r="AC2131" s="28"/>
    </row>
    <row r="2132" spans="28:29" x14ac:dyDescent="0.15">
      <c r="AB2132" s="28"/>
      <c r="AC2132" s="28"/>
    </row>
    <row r="2133" spans="28:29" x14ac:dyDescent="0.15">
      <c r="AB2133" s="28"/>
      <c r="AC2133" s="28"/>
    </row>
    <row r="2134" spans="28:29" x14ac:dyDescent="0.15">
      <c r="AB2134" s="28"/>
      <c r="AC2134" s="28"/>
    </row>
    <row r="2135" spans="28:29" x14ac:dyDescent="0.15">
      <c r="AB2135" s="28"/>
      <c r="AC2135" s="28"/>
    </row>
    <row r="2136" spans="28:29" x14ac:dyDescent="0.15">
      <c r="AB2136" s="28"/>
      <c r="AC2136" s="28"/>
    </row>
    <row r="2137" spans="28:29" x14ac:dyDescent="0.15">
      <c r="AB2137" s="28"/>
      <c r="AC2137" s="28"/>
    </row>
    <row r="2138" spans="28:29" x14ac:dyDescent="0.15">
      <c r="AB2138" s="28"/>
      <c r="AC2138" s="28"/>
    </row>
    <row r="2139" spans="28:29" x14ac:dyDescent="0.15">
      <c r="AB2139" s="28"/>
      <c r="AC2139" s="28"/>
    </row>
    <row r="2140" spans="28:29" x14ac:dyDescent="0.15">
      <c r="AB2140" s="28"/>
      <c r="AC2140" s="28"/>
    </row>
    <row r="2141" spans="28:29" x14ac:dyDescent="0.15">
      <c r="AB2141" s="28"/>
      <c r="AC2141" s="28"/>
    </row>
    <row r="2142" spans="28:29" x14ac:dyDescent="0.15">
      <c r="AB2142" s="28"/>
      <c r="AC2142" s="28"/>
    </row>
    <row r="2143" spans="28:29" x14ac:dyDescent="0.15">
      <c r="AB2143" s="28"/>
      <c r="AC2143" s="28"/>
    </row>
    <row r="2144" spans="28:29" x14ac:dyDescent="0.15">
      <c r="AB2144" s="28"/>
      <c r="AC2144" s="28"/>
    </row>
    <row r="2145" spans="28:29" x14ac:dyDescent="0.15">
      <c r="AB2145" s="28"/>
      <c r="AC2145" s="28"/>
    </row>
    <row r="2146" spans="28:29" x14ac:dyDescent="0.15">
      <c r="AB2146" s="28"/>
      <c r="AC2146" s="28"/>
    </row>
    <row r="2147" spans="28:29" x14ac:dyDescent="0.15">
      <c r="AB2147" s="28"/>
      <c r="AC2147" s="28"/>
    </row>
    <row r="2148" spans="28:29" x14ac:dyDescent="0.15">
      <c r="AB2148" s="28"/>
      <c r="AC2148" s="28"/>
    </row>
    <row r="2149" spans="28:29" x14ac:dyDescent="0.15">
      <c r="AB2149" s="28"/>
      <c r="AC2149" s="28"/>
    </row>
    <row r="2150" spans="28:29" x14ac:dyDescent="0.15">
      <c r="AB2150" s="28"/>
      <c r="AC2150" s="28"/>
    </row>
    <row r="2151" spans="28:29" x14ac:dyDescent="0.15">
      <c r="AB2151" s="28"/>
      <c r="AC2151" s="28"/>
    </row>
    <row r="2152" spans="28:29" x14ac:dyDescent="0.15">
      <c r="AB2152" s="28"/>
      <c r="AC2152" s="28"/>
    </row>
    <row r="2153" spans="28:29" x14ac:dyDescent="0.15">
      <c r="AB2153" s="28"/>
      <c r="AC2153" s="28"/>
    </row>
    <row r="2154" spans="28:29" x14ac:dyDescent="0.15">
      <c r="AB2154" s="28"/>
      <c r="AC2154" s="28"/>
    </row>
    <row r="2155" spans="28:29" x14ac:dyDescent="0.15">
      <c r="AB2155" s="28"/>
      <c r="AC2155" s="28"/>
    </row>
    <row r="2156" spans="28:29" x14ac:dyDescent="0.15">
      <c r="AB2156" s="28"/>
      <c r="AC2156" s="28"/>
    </row>
    <row r="2157" spans="28:29" x14ac:dyDescent="0.15">
      <c r="AB2157" s="28"/>
      <c r="AC2157" s="28"/>
    </row>
    <row r="2158" spans="28:29" x14ac:dyDescent="0.15">
      <c r="AB2158" s="28"/>
      <c r="AC2158" s="28"/>
    </row>
    <row r="2159" spans="28:29" x14ac:dyDescent="0.15">
      <c r="AB2159" s="28"/>
      <c r="AC2159" s="28"/>
    </row>
    <row r="2160" spans="28:29" x14ac:dyDescent="0.15">
      <c r="AB2160" s="28"/>
      <c r="AC2160" s="28"/>
    </row>
    <row r="2161" spans="28:29" x14ac:dyDescent="0.15">
      <c r="AB2161" s="28"/>
      <c r="AC2161" s="28"/>
    </row>
    <row r="2162" spans="28:29" x14ac:dyDescent="0.15">
      <c r="AB2162" s="28"/>
      <c r="AC2162" s="28"/>
    </row>
    <row r="2163" spans="28:29" x14ac:dyDescent="0.15">
      <c r="AB2163" s="28"/>
      <c r="AC2163" s="28"/>
    </row>
    <row r="2164" spans="28:29" x14ac:dyDescent="0.15">
      <c r="AB2164" s="28"/>
      <c r="AC2164" s="28"/>
    </row>
    <row r="2165" spans="28:29" x14ac:dyDescent="0.15">
      <c r="AB2165" s="28"/>
      <c r="AC2165" s="28"/>
    </row>
    <row r="2166" spans="28:29" x14ac:dyDescent="0.15">
      <c r="AB2166" s="28"/>
      <c r="AC2166" s="28"/>
    </row>
    <row r="2167" spans="28:29" x14ac:dyDescent="0.15">
      <c r="AB2167" s="28"/>
      <c r="AC2167" s="28"/>
    </row>
    <row r="2168" spans="28:29" x14ac:dyDescent="0.15">
      <c r="AB2168" s="28"/>
      <c r="AC2168" s="28"/>
    </row>
    <row r="2169" spans="28:29" x14ac:dyDescent="0.15">
      <c r="AB2169" s="28"/>
      <c r="AC2169" s="28"/>
    </row>
    <row r="2170" spans="28:29" x14ac:dyDescent="0.15">
      <c r="AB2170" s="28"/>
      <c r="AC2170" s="28"/>
    </row>
    <row r="2171" spans="28:29" x14ac:dyDescent="0.15">
      <c r="AB2171" s="28"/>
      <c r="AC2171" s="28"/>
    </row>
    <row r="2172" spans="28:29" x14ac:dyDescent="0.15">
      <c r="AB2172" s="28"/>
      <c r="AC2172" s="28"/>
    </row>
    <row r="2173" spans="28:29" x14ac:dyDescent="0.15">
      <c r="AB2173" s="28"/>
      <c r="AC2173" s="28"/>
    </row>
    <row r="2174" spans="28:29" x14ac:dyDescent="0.15">
      <c r="AB2174" s="28"/>
      <c r="AC2174" s="28"/>
    </row>
    <row r="2175" spans="28:29" x14ac:dyDescent="0.15">
      <c r="AB2175" s="28"/>
      <c r="AC2175" s="28"/>
    </row>
    <row r="2176" spans="28:29" x14ac:dyDescent="0.15">
      <c r="AB2176" s="28"/>
      <c r="AC2176" s="28"/>
    </row>
    <row r="2177" spans="28:29" x14ac:dyDescent="0.15">
      <c r="AB2177" s="28"/>
      <c r="AC2177" s="28"/>
    </row>
    <row r="2178" spans="28:29" x14ac:dyDescent="0.15">
      <c r="AB2178" s="28"/>
      <c r="AC2178" s="28"/>
    </row>
    <row r="2179" spans="28:29" x14ac:dyDescent="0.15">
      <c r="AB2179" s="28"/>
      <c r="AC2179" s="28"/>
    </row>
    <row r="2180" spans="28:29" x14ac:dyDescent="0.15">
      <c r="AB2180" s="28"/>
      <c r="AC2180" s="28"/>
    </row>
    <row r="2181" spans="28:29" x14ac:dyDescent="0.15">
      <c r="AB2181" s="28"/>
      <c r="AC2181" s="28"/>
    </row>
    <row r="2182" spans="28:29" x14ac:dyDescent="0.15">
      <c r="AB2182" s="28"/>
      <c r="AC2182" s="28"/>
    </row>
    <row r="2183" spans="28:29" x14ac:dyDescent="0.15">
      <c r="AB2183" s="28"/>
      <c r="AC2183" s="28"/>
    </row>
    <row r="2184" spans="28:29" x14ac:dyDescent="0.15">
      <c r="AB2184" s="28"/>
      <c r="AC2184" s="28"/>
    </row>
    <row r="2185" spans="28:29" x14ac:dyDescent="0.15">
      <c r="AB2185" s="28"/>
      <c r="AC2185" s="28"/>
    </row>
    <row r="2186" spans="28:29" x14ac:dyDescent="0.15">
      <c r="AB2186" s="28"/>
      <c r="AC2186" s="28"/>
    </row>
    <row r="2187" spans="28:29" x14ac:dyDescent="0.15">
      <c r="AB2187" s="28"/>
      <c r="AC2187" s="28"/>
    </row>
    <row r="2188" spans="28:29" x14ac:dyDescent="0.15">
      <c r="AB2188" s="28"/>
      <c r="AC2188" s="28"/>
    </row>
    <row r="2189" spans="28:29" x14ac:dyDescent="0.15">
      <c r="AB2189" s="28"/>
      <c r="AC2189" s="28"/>
    </row>
    <row r="2190" spans="28:29" x14ac:dyDescent="0.15">
      <c r="AB2190" s="28"/>
      <c r="AC2190" s="28"/>
    </row>
    <row r="2191" spans="28:29" x14ac:dyDescent="0.15">
      <c r="AB2191" s="28"/>
      <c r="AC2191" s="28"/>
    </row>
    <row r="2192" spans="28:29" x14ac:dyDescent="0.15">
      <c r="AB2192" s="28"/>
      <c r="AC2192" s="28"/>
    </row>
    <row r="2193" spans="28:29" x14ac:dyDescent="0.15">
      <c r="AB2193" s="28"/>
      <c r="AC2193" s="28"/>
    </row>
    <row r="2194" spans="28:29" x14ac:dyDescent="0.15">
      <c r="AB2194" s="28"/>
      <c r="AC2194" s="28"/>
    </row>
    <row r="2195" spans="28:29" x14ac:dyDescent="0.15">
      <c r="AB2195" s="28"/>
      <c r="AC2195" s="28"/>
    </row>
    <row r="2196" spans="28:29" x14ac:dyDescent="0.15">
      <c r="AB2196" s="28"/>
      <c r="AC2196" s="28"/>
    </row>
    <row r="2197" spans="28:29" x14ac:dyDescent="0.15">
      <c r="AB2197" s="28"/>
      <c r="AC2197" s="28"/>
    </row>
    <row r="2198" spans="28:29" x14ac:dyDescent="0.15">
      <c r="AB2198" s="28"/>
      <c r="AC2198" s="28"/>
    </row>
    <row r="2199" spans="28:29" x14ac:dyDescent="0.15">
      <c r="AB2199" s="28"/>
      <c r="AC2199" s="28"/>
    </row>
    <row r="2200" spans="28:29" x14ac:dyDescent="0.15">
      <c r="AB2200" s="28"/>
      <c r="AC2200" s="28"/>
    </row>
    <row r="2201" spans="28:29" x14ac:dyDescent="0.15">
      <c r="AB2201" s="28"/>
      <c r="AC2201" s="28"/>
    </row>
    <row r="2202" spans="28:29" x14ac:dyDescent="0.15">
      <c r="AB2202" s="28"/>
      <c r="AC2202" s="28"/>
    </row>
    <row r="2203" spans="28:29" x14ac:dyDescent="0.15">
      <c r="AB2203" s="28"/>
      <c r="AC2203" s="28"/>
    </row>
    <row r="2204" spans="28:29" x14ac:dyDescent="0.15">
      <c r="AB2204" s="28"/>
      <c r="AC2204" s="28"/>
    </row>
    <row r="2205" spans="28:29" x14ac:dyDescent="0.15">
      <c r="AB2205" s="28"/>
      <c r="AC2205" s="28"/>
    </row>
    <row r="2206" spans="28:29" x14ac:dyDescent="0.15">
      <c r="AB2206" s="28"/>
      <c r="AC2206" s="28"/>
    </row>
    <row r="2207" spans="28:29" x14ac:dyDescent="0.15">
      <c r="AB2207" s="28"/>
      <c r="AC2207" s="28"/>
    </row>
    <row r="2208" spans="28:29" x14ac:dyDescent="0.15">
      <c r="AB2208" s="28"/>
      <c r="AC2208" s="28"/>
    </row>
    <row r="2209" spans="28:29" x14ac:dyDescent="0.15">
      <c r="AB2209" s="28"/>
      <c r="AC2209" s="28"/>
    </row>
    <row r="2210" spans="28:29" x14ac:dyDescent="0.15">
      <c r="AB2210" s="28"/>
      <c r="AC2210" s="28"/>
    </row>
    <row r="2211" spans="28:29" x14ac:dyDescent="0.15">
      <c r="AB2211" s="28"/>
      <c r="AC2211" s="28"/>
    </row>
    <row r="2212" spans="28:29" x14ac:dyDescent="0.15">
      <c r="AB2212" s="28"/>
      <c r="AC2212" s="28"/>
    </row>
    <row r="2213" spans="28:29" x14ac:dyDescent="0.15">
      <c r="AB2213" s="28"/>
      <c r="AC2213" s="28"/>
    </row>
    <row r="2214" spans="28:29" x14ac:dyDescent="0.15">
      <c r="AB2214" s="28"/>
      <c r="AC2214" s="28"/>
    </row>
    <row r="2215" spans="28:29" x14ac:dyDescent="0.15">
      <c r="AB2215" s="28"/>
      <c r="AC2215" s="28"/>
    </row>
    <row r="2216" spans="28:29" x14ac:dyDescent="0.15">
      <c r="AB2216" s="28"/>
      <c r="AC2216" s="28"/>
    </row>
    <row r="2217" spans="28:29" x14ac:dyDescent="0.15">
      <c r="AB2217" s="28"/>
      <c r="AC2217" s="28"/>
    </row>
    <row r="2218" spans="28:29" x14ac:dyDescent="0.15">
      <c r="AB2218" s="28"/>
      <c r="AC2218" s="28"/>
    </row>
    <row r="2219" spans="28:29" x14ac:dyDescent="0.15">
      <c r="AB2219" s="28"/>
      <c r="AC2219" s="28"/>
    </row>
    <row r="2220" spans="28:29" x14ac:dyDescent="0.15">
      <c r="AB2220" s="28"/>
      <c r="AC2220" s="28"/>
    </row>
    <row r="2221" spans="28:29" x14ac:dyDescent="0.15">
      <c r="AB2221" s="28"/>
      <c r="AC2221" s="28"/>
    </row>
    <row r="2222" spans="28:29" x14ac:dyDescent="0.15">
      <c r="AB2222" s="28"/>
      <c r="AC2222" s="28"/>
    </row>
    <row r="2223" spans="28:29" x14ac:dyDescent="0.15">
      <c r="AB2223" s="28"/>
      <c r="AC2223" s="28"/>
    </row>
    <row r="2224" spans="28:29" x14ac:dyDescent="0.15">
      <c r="AB2224" s="28"/>
      <c r="AC2224" s="28"/>
    </row>
    <row r="2225" spans="28:29" x14ac:dyDescent="0.15">
      <c r="AB2225" s="28"/>
      <c r="AC2225" s="28"/>
    </row>
    <row r="2226" spans="28:29" x14ac:dyDescent="0.15">
      <c r="AB2226" s="28"/>
      <c r="AC2226" s="28"/>
    </row>
    <row r="2227" spans="28:29" x14ac:dyDescent="0.15">
      <c r="AB2227" s="28"/>
      <c r="AC2227" s="28"/>
    </row>
    <row r="2228" spans="28:29" x14ac:dyDescent="0.15">
      <c r="AB2228" s="28"/>
      <c r="AC2228" s="28"/>
    </row>
    <row r="2229" spans="28:29" x14ac:dyDescent="0.15">
      <c r="AB2229" s="28"/>
      <c r="AC2229" s="28"/>
    </row>
    <row r="2230" spans="28:29" x14ac:dyDescent="0.15">
      <c r="AB2230" s="28"/>
      <c r="AC2230" s="28"/>
    </row>
    <row r="2231" spans="28:29" x14ac:dyDescent="0.15">
      <c r="AB2231" s="28"/>
      <c r="AC2231" s="28"/>
    </row>
    <row r="2232" spans="28:29" x14ac:dyDescent="0.15">
      <c r="AB2232" s="28"/>
      <c r="AC2232" s="28"/>
    </row>
    <row r="2233" spans="28:29" x14ac:dyDescent="0.15">
      <c r="AB2233" s="28"/>
      <c r="AC2233" s="28"/>
    </row>
    <row r="2234" spans="28:29" x14ac:dyDescent="0.15">
      <c r="AB2234" s="28"/>
      <c r="AC2234" s="28"/>
    </row>
    <row r="2235" spans="28:29" x14ac:dyDescent="0.15">
      <c r="AB2235" s="28"/>
      <c r="AC2235" s="28"/>
    </row>
    <row r="2236" spans="28:29" x14ac:dyDescent="0.15">
      <c r="AB2236" s="28"/>
      <c r="AC2236" s="28"/>
    </row>
    <row r="2237" spans="28:29" x14ac:dyDescent="0.15">
      <c r="AB2237" s="28"/>
      <c r="AC2237" s="28"/>
    </row>
    <row r="2238" spans="28:29" x14ac:dyDescent="0.15">
      <c r="AB2238" s="28"/>
      <c r="AC2238" s="28"/>
    </row>
    <row r="2239" spans="28:29" x14ac:dyDescent="0.15">
      <c r="AB2239" s="28"/>
      <c r="AC2239" s="28"/>
    </row>
    <row r="2240" spans="28:29" x14ac:dyDescent="0.15">
      <c r="AB2240" s="28"/>
      <c r="AC2240" s="28"/>
    </row>
    <row r="2241" spans="28:29" x14ac:dyDescent="0.15">
      <c r="AB2241" s="28"/>
      <c r="AC2241" s="28"/>
    </row>
    <row r="2242" spans="28:29" x14ac:dyDescent="0.15">
      <c r="AB2242" s="28"/>
      <c r="AC2242" s="28"/>
    </row>
    <row r="2243" spans="28:29" x14ac:dyDescent="0.15">
      <c r="AB2243" s="28"/>
      <c r="AC2243" s="28"/>
    </row>
    <row r="2244" spans="28:29" x14ac:dyDescent="0.15">
      <c r="AB2244" s="28"/>
      <c r="AC2244" s="28"/>
    </row>
    <row r="2245" spans="28:29" x14ac:dyDescent="0.15">
      <c r="AB2245" s="28"/>
      <c r="AC2245" s="28"/>
    </row>
    <row r="2246" spans="28:29" x14ac:dyDescent="0.15">
      <c r="AB2246" s="28"/>
      <c r="AC2246" s="28"/>
    </row>
    <row r="2247" spans="28:29" x14ac:dyDescent="0.15">
      <c r="AB2247" s="28"/>
      <c r="AC2247" s="28"/>
    </row>
    <row r="2248" spans="28:29" x14ac:dyDescent="0.15">
      <c r="AB2248" s="28"/>
      <c r="AC2248" s="28"/>
    </row>
    <row r="2249" spans="28:29" x14ac:dyDescent="0.15">
      <c r="AB2249" s="28"/>
      <c r="AC2249" s="28"/>
    </row>
    <row r="2250" spans="28:29" x14ac:dyDescent="0.15">
      <c r="AB2250" s="28"/>
      <c r="AC2250" s="28"/>
    </row>
    <row r="2251" spans="28:29" x14ac:dyDescent="0.15">
      <c r="AB2251" s="28"/>
      <c r="AC2251" s="28"/>
    </row>
    <row r="2252" spans="28:29" x14ac:dyDescent="0.15">
      <c r="AB2252" s="28"/>
      <c r="AC2252" s="28"/>
    </row>
    <row r="2253" spans="28:29" x14ac:dyDescent="0.15">
      <c r="AB2253" s="28"/>
      <c r="AC2253" s="28"/>
    </row>
    <row r="2254" spans="28:29" x14ac:dyDescent="0.15">
      <c r="AB2254" s="28"/>
      <c r="AC2254" s="28"/>
    </row>
    <row r="2255" spans="28:29" x14ac:dyDescent="0.15">
      <c r="AB2255" s="28"/>
      <c r="AC2255" s="28"/>
    </row>
    <row r="2256" spans="28:29" x14ac:dyDescent="0.15">
      <c r="AB2256" s="28"/>
      <c r="AC2256" s="28"/>
    </row>
    <row r="2257" spans="28:29" x14ac:dyDescent="0.15">
      <c r="AB2257" s="28"/>
      <c r="AC2257" s="28"/>
    </row>
    <row r="2258" spans="28:29" x14ac:dyDescent="0.15">
      <c r="AB2258" s="28"/>
      <c r="AC2258" s="28"/>
    </row>
    <row r="2259" spans="28:29" x14ac:dyDescent="0.15">
      <c r="AB2259" s="28"/>
      <c r="AC2259" s="28"/>
    </row>
    <row r="2260" spans="28:29" x14ac:dyDescent="0.15">
      <c r="AB2260" s="28"/>
      <c r="AC2260" s="28"/>
    </row>
    <row r="2261" spans="28:29" x14ac:dyDescent="0.15">
      <c r="AB2261" s="28"/>
      <c r="AC2261" s="28"/>
    </row>
    <row r="2262" spans="28:29" x14ac:dyDescent="0.15">
      <c r="AB2262" s="28"/>
      <c r="AC2262" s="28"/>
    </row>
    <row r="2263" spans="28:29" x14ac:dyDescent="0.15">
      <c r="AB2263" s="28"/>
      <c r="AC2263" s="28"/>
    </row>
    <row r="2264" spans="28:29" x14ac:dyDescent="0.15">
      <c r="AB2264" s="28"/>
      <c r="AC2264" s="28"/>
    </row>
    <row r="2265" spans="28:29" x14ac:dyDescent="0.15">
      <c r="AB2265" s="28"/>
      <c r="AC2265" s="28"/>
    </row>
    <row r="2266" spans="28:29" x14ac:dyDescent="0.15">
      <c r="AB2266" s="28"/>
      <c r="AC2266" s="28"/>
    </row>
    <row r="2267" spans="28:29" x14ac:dyDescent="0.15">
      <c r="AB2267" s="28"/>
      <c r="AC2267" s="28"/>
    </row>
    <row r="2268" spans="28:29" x14ac:dyDescent="0.15">
      <c r="AB2268" s="28"/>
      <c r="AC2268" s="28"/>
    </row>
    <row r="2269" spans="28:29" x14ac:dyDescent="0.15">
      <c r="AB2269" s="28"/>
      <c r="AC2269" s="28"/>
    </row>
    <row r="2270" spans="28:29" x14ac:dyDescent="0.15">
      <c r="AB2270" s="28"/>
      <c r="AC2270" s="28"/>
    </row>
    <row r="2271" spans="28:29" x14ac:dyDescent="0.15">
      <c r="AB2271" s="28"/>
      <c r="AC2271" s="28"/>
    </row>
    <row r="2272" spans="28:29" x14ac:dyDescent="0.15">
      <c r="AB2272" s="28"/>
      <c r="AC2272" s="28"/>
    </row>
    <row r="2273" spans="28:29" x14ac:dyDescent="0.15">
      <c r="AB2273" s="28"/>
      <c r="AC2273" s="28"/>
    </row>
    <row r="2274" spans="28:29" x14ac:dyDescent="0.15">
      <c r="AB2274" s="28"/>
      <c r="AC2274" s="28"/>
    </row>
    <row r="2275" spans="28:29" x14ac:dyDescent="0.15">
      <c r="AB2275" s="28"/>
      <c r="AC2275" s="28"/>
    </row>
    <row r="2276" spans="28:29" x14ac:dyDescent="0.15">
      <c r="AB2276" s="28"/>
      <c r="AC2276" s="28"/>
    </row>
    <row r="2277" spans="28:29" x14ac:dyDescent="0.15">
      <c r="AB2277" s="28"/>
      <c r="AC2277" s="28"/>
    </row>
    <row r="2278" spans="28:29" x14ac:dyDescent="0.15">
      <c r="AB2278" s="28"/>
      <c r="AC2278" s="28"/>
    </row>
    <row r="2279" spans="28:29" x14ac:dyDescent="0.15">
      <c r="AB2279" s="28"/>
      <c r="AC2279" s="28"/>
    </row>
    <row r="2280" spans="28:29" x14ac:dyDescent="0.15">
      <c r="AB2280" s="28"/>
      <c r="AC2280" s="28"/>
    </row>
    <row r="2281" spans="28:29" x14ac:dyDescent="0.15">
      <c r="AB2281" s="28"/>
      <c r="AC2281" s="28"/>
    </row>
    <row r="2282" spans="28:29" x14ac:dyDescent="0.15">
      <c r="AB2282" s="28"/>
      <c r="AC2282" s="28"/>
    </row>
    <row r="2283" spans="28:29" x14ac:dyDescent="0.15">
      <c r="AB2283" s="28"/>
      <c r="AC2283" s="28"/>
    </row>
    <row r="2284" spans="28:29" x14ac:dyDescent="0.15">
      <c r="AB2284" s="28"/>
      <c r="AC2284" s="28"/>
    </row>
    <row r="2285" spans="28:29" x14ac:dyDescent="0.15">
      <c r="AB2285" s="28"/>
      <c r="AC2285" s="28"/>
    </row>
    <row r="2286" spans="28:29" x14ac:dyDescent="0.15">
      <c r="AB2286" s="28"/>
      <c r="AC2286" s="28"/>
    </row>
    <row r="2287" spans="28:29" x14ac:dyDescent="0.15">
      <c r="AB2287" s="28"/>
      <c r="AC2287" s="28"/>
    </row>
    <row r="2288" spans="28:29" x14ac:dyDescent="0.15">
      <c r="AB2288" s="28"/>
      <c r="AC2288" s="28"/>
    </row>
    <row r="2289" spans="28:29" x14ac:dyDescent="0.15">
      <c r="AB2289" s="28"/>
      <c r="AC2289" s="28"/>
    </row>
    <row r="2290" spans="28:29" x14ac:dyDescent="0.15">
      <c r="AB2290" s="28"/>
      <c r="AC2290" s="28"/>
    </row>
    <row r="2291" spans="28:29" x14ac:dyDescent="0.15">
      <c r="AB2291" s="28"/>
      <c r="AC2291" s="28"/>
    </row>
    <row r="2292" spans="28:29" x14ac:dyDescent="0.15">
      <c r="AB2292" s="28"/>
      <c r="AC2292" s="28"/>
    </row>
    <row r="2293" spans="28:29" x14ac:dyDescent="0.15">
      <c r="AB2293" s="28"/>
      <c r="AC2293" s="28"/>
    </row>
    <row r="2294" spans="28:29" x14ac:dyDescent="0.15">
      <c r="AB2294" s="28"/>
      <c r="AC2294" s="28"/>
    </row>
    <row r="2295" spans="28:29" x14ac:dyDescent="0.15">
      <c r="AB2295" s="28"/>
      <c r="AC2295" s="28"/>
    </row>
    <row r="2296" spans="28:29" x14ac:dyDescent="0.15">
      <c r="AB2296" s="28"/>
      <c r="AC2296" s="28"/>
    </row>
    <row r="2297" spans="28:29" x14ac:dyDescent="0.15">
      <c r="AB2297" s="28"/>
      <c r="AC2297" s="28"/>
    </row>
    <row r="2298" spans="28:29" x14ac:dyDescent="0.15">
      <c r="AB2298" s="28"/>
      <c r="AC2298" s="28"/>
    </row>
    <row r="2299" spans="28:29" x14ac:dyDescent="0.15">
      <c r="AB2299" s="28"/>
      <c r="AC2299" s="28"/>
    </row>
    <row r="2300" spans="28:29" x14ac:dyDescent="0.15">
      <c r="AB2300" s="28"/>
      <c r="AC2300" s="28"/>
    </row>
    <row r="2301" spans="28:29" x14ac:dyDescent="0.15">
      <c r="AB2301" s="28"/>
      <c r="AC2301" s="28"/>
    </row>
    <row r="2302" spans="28:29" x14ac:dyDescent="0.15">
      <c r="AB2302" s="28"/>
      <c r="AC2302" s="28"/>
    </row>
    <row r="2303" spans="28:29" x14ac:dyDescent="0.15">
      <c r="AB2303" s="28"/>
      <c r="AC2303" s="28"/>
    </row>
    <row r="2304" spans="28:29" x14ac:dyDescent="0.15">
      <c r="AB2304" s="28"/>
      <c r="AC2304" s="28"/>
    </row>
    <row r="2305" spans="28:29" x14ac:dyDescent="0.15">
      <c r="AB2305" s="28"/>
      <c r="AC2305" s="28"/>
    </row>
    <row r="2306" spans="28:29" x14ac:dyDescent="0.15">
      <c r="AB2306" s="28"/>
      <c r="AC2306" s="28"/>
    </row>
    <row r="2307" spans="28:29" x14ac:dyDescent="0.15">
      <c r="AB2307" s="28"/>
      <c r="AC2307" s="28"/>
    </row>
    <row r="2308" spans="28:29" x14ac:dyDescent="0.15">
      <c r="AB2308" s="28"/>
      <c r="AC2308" s="28"/>
    </row>
    <row r="2309" spans="28:29" x14ac:dyDescent="0.15">
      <c r="AB2309" s="28"/>
      <c r="AC2309" s="28"/>
    </row>
    <row r="2310" spans="28:29" x14ac:dyDescent="0.15">
      <c r="AB2310" s="28"/>
      <c r="AC2310" s="28"/>
    </row>
    <row r="2311" spans="28:29" x14ac:dyDescent="0.15">
      <c r="AB2311" s="28"/>
      <c r="AC2311" s="28"/>
    </row>
    <row r="2312" spans="28:29" x14ac:dyDescent="0.15">
      <c r="AB2312" s="28"/>
      <c r="AC2312" s="28"/>
    </row>
    <row r="2313" spans="28:29" x14ac:dyDescent="0.15">
      <c r="AB2313" s="28"/>
      <c r="AC2313" s="28"/>
    </row>
    <row r="2314" spans="28:29" x14ac:dyDescent="0.15">
      <c r="AB2314" s="28"/>
      <c r="AC2314" s="28"/>
    </row>
    <row r="2315" spans="28:29" x14ac:dyDescent="0.15">
      <c r="AB2315" s="28"/>
      <c r="AC2315" s="28"/>
    </row>
    <row r="2316" spans="28:29" x14ac:dyDescent="0.15">
      <c r="AB2316" s="28"/>
      <c r="AC2316" s="28"/>
    </row>
    <row r="2317" spans="28:29" x14ac:dyDescent="0.15">
      <c r="AB2317" s="28"/>
      <c r="AC2317" s="28"/>
    </row>
    <row r="2318" spans="28:29" x14ac:dyDescent="0.15">
      <c r="AB2318" s="28"/>
      <c r="AC2318" s="28"/>
    </row>
    <row r="2319" spans="28:29" x14ac:dyDescent="0.15">
      <c r="AB2319" s="28"/>
      <c r="AC2319" s="28"/>
    </row>
    <row r="2320" spans="28:29" x14ac:dyDescent="0.15">
      <c r="AB2320" s="28"/>
      <c r="AC2320" s="28"/>
    </row>
    <row r="2321" spans="28:29" x14ac:dyDescent="0.15">
      <c r="AB2321" s="28"/>
      <c r="AC2321" s="28"/>
    </row>
    <row r="2322" spans="28:29" x14ac:dyDescent="0.15">
      <c r="AB2322" s="28"/>
      <c r="AC2322" s="28"/>
    </row>
    <row r="2323" spans="28:29" x14ac:dyDescent="0.15">
      <c r="AB2323" s="28"/>
      <c r="AC2323" s="28"/>
    </row>
    <row r="2324" spans="28:29" x14ac:dyDescent="0.15">
      <c r="AB2324" s="28"/>
      <c r="AC2324" s="28"/>
    </row>
    <row r="2325" spans="28:29" x14ac:dyDescent="0.15">
      <c r="AB2325" s="28"/>
      <c r="AC2325" s="28"/>
    </row>
    <row r="2326" spans="28:29" x14ac:dyDescent="0.15">
      <c r="AB2326" s="28"/>
      <c r="AC2326" s="28"/>
    </row>
    <row r="2327" spans="28:29" x14ac:dyDescent="0.15">
      <c r="AB2327" s="28"/>
      <c r="AC2327" s="28"/>
    </row>
    <row r="2328" spans="28:29" x14ac:dyDescent="0.15">
      <c r="AB2328" s="28"/>
      <c r="AC2328" s="28"/>
    </row>
    <row r="2329" spans="28:29" x14ac:dyDescent="0.15">
      <c r="AB2329" s="28"/>
      <c r="AC2329" s="28"/>
    </row>
    <row r="2330" spans="28:29" x14ac:dyDescent="0.15">
      <c r="AB2330" s="28"/>
      <c r="AC2330" s="28"/>
    </row>
    <row r="2331" spans="28:29" x14ac:dyDescent="0.15">
      <c r="AB2331" s="28"/>
      <c r="AC2331" s="28"/>
    </row>
    <row r="2332" spans="28:29" x14ac:dyDescent="0.15">
      <c r="AB2332" s="28"/>
      <c r="AC2332" s="28"/>
    </row>
    <row r="2333" spans="28:29" x14ac:dyDescent="0.15">
      <c r="AB2333" s="28"/>
      <c r="AC2333" s="28"/>
    </row>
    <row r="2334" spans="28:29" x14ac:dyDescent="0.15">
      <c r="AB2334" s="28"/>
      <c r="AC2334" s="28"/>
    </row>
    <row r="2335" spans="28:29" x14ac:dyDescent="0.15">
      <c r="AB2335" s="28"/>
      <c r="AC2335" s="28"/>
    </row>
    <row r="2336" spans="28:29" x14ac:dyDescent="0.15">
      <c r="AB2336" s="28"/>
      <c r="AC2336" s="28"/>
    </row>
    <row r="2337" spans="28:29" x14ac:dyDescent="0.15">
      <c r="AB2337" s="28"/>
      <c r="AC2337" s="28"/>
    </row>
    <row r="2338" spans="28:29" x14ac:dyDescent="0.15">
      <c r="AB2338" s="28"/>
      <c r="AC2338" s="28"/>
    </row>
    <row r="2339" spans="28:29" x14ac:dyDescent="0.15">
      <c r="AB2339" s="28"/>
      <c r="AC2339" s="28"/>
    </row>
    <row r="2340" spans="28:29" x14ac:dyDescent="0.15">
      <c r="AB2340" s="28"/>
      <c r="AC2340" s="28"/>
    </row>
    <row r="2341" spans="28:29" x14ac:dyDescent="0.15">
      <c r="AB2341" s="28"/>
      <c r="AC2341" s="28"/>
    </row>
    <row r="2342" spans="28:29" x14ac:dyDescent="0.15">
      <c r="AB2342" s="28"/>
      <c r="AC2342" s="28"/>
    </row>
    <row r="2343" spans="28:29" x14ac:dyDescent="0.15">
      <c r="AB2343" s="28"/>
      <c r="AC2343" s="28"/>
    </row>
    <row r="2344" spans="28:29" x14ac:dyDescent="0.15">
      <c r="AB2344" s="28"/>
      <c r="AC2344" s="28"/>
    </row>
    <row r="2345" spans="28:29" x14ac:dyDescent="0.15">
      <c r="AB2345" s="28"/>
      <c r="AC2345" s="28"/>
    </row>
    <row r="2346" spans="28:29" x14ac:dyDescent="0.15">
      <c r="AB2346" s="28"/>
      <c r="AC2346" s="28"/>
    </row>
    <row r="2347" spans="28:29" x14ac:dyDescent="0.15">
      <c r="AB2347" s="28"/>
      <c r="AC2347" s="28"/>
    </row>
    <row r="2348" spans="28:29" x14ac:dyDescent="0.15">
      <c r="AB2348" s="28"/>
      <c r="AC2348" s="28"/>
    </row>
    <row r="2349" spans="28:29" x14ac:dyDescent="0.15">
      <c r="AB2349" s="28"/>
      <c r="AC2349" s="28"/>
    </row>
    <row r="2350" spans="28:29" x14ac:dyDescent="0.15">
      <c r="AB2350" s="28"/>
      <c r="AC2350" s="28"/>
    </row>
    <row r="2351" spans="28:29" x14ac:dyDescent="0.15">
      <c r="AB2351" s="28"/>
      <c r="AC2351" s="28"/>
    </row>
    <row r="2352" spans="28:29" x14ac:dyDescent="0.15">
      <c r="AB2352" s="28"/>
      <c r="AC2352" s="28"/>
    </row>
    <row r="2353" spans="28:29" x14ac:dyDescent="0.15">
      <c r="AB2353" s="28"/>
      <c r="AC2353" s="28"/>
    </row>
    <row r="2354" spans="28:29" x14ac:dyDescent="0.15">
      <c r="AB2354" s="28"/>
      <c r="AC2354" s="28"/>
    </row>
    <row r="2355" spans="28:29" x14ac:dyDescent="0.15">
      <c r="AB2355" s="28"/>
      <c r="AC2355" s="28"/>
    </row>
    <row r="2356" spans="28:29" x14ac:dyDescent="0.15">
      <c r="AB2356" s="28"/>
      <c r="AC2356" s="28"/>
    </row>
    <row r="2357" spans="28:29" x14ac:dyDescent="0.15">
      <c r="AB2357" s="28"/>
      <c r="AC2357" s="28"/>
    </row>
    <row r="2358" spans="28:29" x14ac:dyDescent="0.15">
      <c r="AB2358" s="28"/>
      <c r="AC2358" s="28"/>
    </row>
    <row r="2359" spans="28:29" x14ac:dyDescent="0.15">
      <c r="AB2359" s="28"/>
      <c r="AC2359" s="28"/>
    </row>
    <row r="2360" spans="28:29" x14ac:dyDescent="0.15">
      <c r="AB2360" s="28"/>
      <c r="AC2360" s="28"/>
    </row>
    <row r="2361" spans="28:29" x14ac:dyDescent="0.15">
      <c r="AB2361" s="28"/>
      <c r="AC2361" s="28"/>
    </row>
    <row r="2362" spans="28:29" x14ac:dyDescent="0.15">
      <c r="AB2362" s="28"/>
      <c r="AC2362" s="28"/>
    </row>
    <row r="2363" spans="28:29" x14ac:dyDescent="0.15">
      <c r="AB2363" s="28"/>
      <c r="AC2363" s="28"/>
    </row>
    <row r="2364" spans="28:29" x14ac:dyDescent="0.15">
      <c r="AB2364" s="28"/>
      <c r="AC2364" s="28"/>
    </row>
    <row r="2365" spans="28:29" x14ac:dyDescent="0.15">
      <c r="AB2365" s="28"/>
      <c r="AC2365" s="28"/>
    </row>
    <row r="2366" spans="28:29" x14ac:dyDescent="0.15">
      <c r="AB2366" s="28"/>
      <c r="AC2366" s="28"/>
    </row>
    <row r="2367" spans="28:29" x14ac:dyDescent="0.15">
      <c r="AB2367" s="28"/>
      <c r="AC2367" s="28"/>
    </row>
    <row r="2368" spans="28:29" x14ac:dyDescent="0.15">
      <c r="AB2368" s="28"/>
      <c r="AC2368" s="28"/>
    </row>
    <row r="2369" spans="28:29" x14ac:dyDescent="0.15">
      <c r="AB2369" s="28"/>
      <c r="AC2369" s="28"/>
    </row>
    <row r="2370" spans="28:29" x14ac:dyDescent="0.15">
      <c r="AB2370" s="28"/>
      <c r="AC2370" s="28"/>
    </row>
    <row r="2371" spans="28:29" x14ac:dyDescent="0.15">
      <c r="AB2371" s="28"/>
      <c r="AC2371" s="28"/>
    </row>
    <row r="2372" spans="28:29" x14ac:dyDescent="0.15">
      <c r="AB2372" s="28"/>
      <c r="AC2372" s="28"/>
    </row>
    <row r="2373" spans="28:29" x14ac:dyDescent="0.15">
      <c r="AB2373" s="28"/>
      <c r="AC2373" s="28"/>
    </row>
    <row r="2374" spans="28:29" x14ac:dyDescent="0.15">
      <c r="AB2374" s="28"/>
      <c r="AC2374" s="28"/>
    </row>
    <row r="2375" spans="28:29" x14ac:dyDescent="0.15">
      <c r="AB2375" s="28"/>
      <c r="AC2375" s="28"/>
    </row>
    <row r="2376" spans="28:29" x14ac:dyDescent="0.15">
      <c r="AB2376" s="28"/>
      <c r="AC2376" s="28"/>
    </row>
    <row r="2377" spans="28:29" x14ac:dyDescent="0.15">
      <c r="AB2377" s="28"/>
      <c r="AC2377" s="28"/>
    </row>
    <row r="2378" spans="28:29" x14ac:dyDescent="0.15">
      <c r="AB2378" s="28"/>
      <c r="AC2378" s="28"/>
    </row>
    <row r="2379" spans="28:29" x14ac:dyDescent="0.15">
      <c r="AB2379" s="28"/>
      <c r="AC2379" s="28"/>
    </row>
    <row r="2380" spans="28:29" x14ac:dyDescent="0.15">
      <c r="AB2380" s="28"/>
      <c r="AC2380" s="28"/>
    </row>
    <row r="2381" spans="28:29" x14ac:dyDescent="0.15">
      <c r="AB2381" s="28"/>
      <c r="AC2381" s="28"/>
    </row>
    <row r="2382" spans="28:29" x14ac:dyDescent="0.15">
      <c r="AB2382" s="28"/>
      <c r="AC2382" s="28"/>
    </row>
    <row r="2383" spans="28:29" x14ac:dyDescent="0.15">
      <c r="AB2383" s="28"/>
      <c r="AC2383" s="28"/>
    </row>
    <row r="2384" spans="28:29" x14ac:dyDescent="0.15">
      <c r="AB2384" s="28"/>
      <c r="AC2384" s="28"/>
    </row>
    <row r="2385" spans="28:29" x14ac:dyDescent="0.15">
      <c r="AB2385" s="28"/>
      <c r="AC2385" s="28"/>
    </row>
    <row r="2386" spans="28:29" x14ac:dyDescent="0.15">
      <c r="AB2386" s="28"/>
      <c r="AC2386" s="28"/>
    </row>
    <row r="2387" spans="28:29" x14ac:dyDescent="0.15">
      <c r="AB2387" s="28"/>
      <c r="AC2387" s="28"/>
    </row>
    <row r="2388" spans="28:29" x14ac:dyDescent="0.15">
      <c r="AB2388" s="28"/>
      <c r="AC2388" s="28"/>
    </row>
    <row r="2389" spans="28:29" x14ac:dyDescent="0.15">
      <c r="AB2389" s="28"/>
      <c r="AC2389" s="28"/>
    </row>
    <row r="2390" spans="28:29" x14ac:dyDescent="0.15">
      <c r="AB2390" s="28"/>
      <c r="AC2390" s="28"/>
    </row>
    <row r="2391" spans="28:29" x14ac:dyDescent="0.15">
      <c r="AB2391" s="28"/>
      <c r="AC2391" s="28"/>
    </row>
    <row r="2392" spans="28:29" x14ac:dyDescent="0.15">
      <c r="AB2392" s="28"/>
      <c r="AC2392" s="28"/>
    </row>
    <row r="2393" spans="28:29" x14ac:dyDescent="0.15">
      <c r="AB2393" s="28"/>
      <c r="AC2393" s="28"/>
    </row>
    <row r="2394" spans="28:29" x14ac:dyDescent="0.15">
      <c r="AB2394" s="28"/>
      <c r="AC2394" s="28"/>
    </row>
    <row r="2395" spans="28:29" x14ac:dyDescent="0.15">
      <c r="AB2395" s="28"/>
      <c r="AC2395" s="28"/>
    </row>
    <row r="2396" spans="28:29" x14ac:dyDescent="0.15">
      <c r="AB2396" s="28"/>
      <c r="AC2396" s="28"/>
    </row>
    <row r="2397" spans="28:29" x14ac:dyDescent="0.15">
      <c r="AB2397" s="28"/>
      <c r="AC2397" s="28"/>
    </row>
    <row r="2398" spans="28:29" x14ac:dyDescent="0.15">
      <c r="AB2398" s="28"/>
      <c r="AC2398" s="28"/>
    </row>
    <row r="2399" spans="28:29" x14ac:dyDescent="0.15">
      <c r="AB2399" s="28"/>
      <c r="AC2399" s="28"/>
    </row>
    <row r="2400" spans="28:29" x14ac:dyDescent="0.15">
      <c r="AB2400" s="28"/>
      <c r="AC2400" s="28"/>
    </row>
    <row r="2401" spans="28:29" x14ac:dyDescent="0.15">
      <c r="AB2401" s="28"/>
      <c r="AC2401" s="28"/>
    </row>
    <row r="2402" spans="28:29" x14ac:dyDescent="0.15">
      <c r="AB2402" s="28"/>
      <c r="AC2402" s="28"/>
    </row>
    <row r="2403" spans="28:29" x14ac:dyDescent="0.15">
      <c r="AB2403" s="28"/>
      <c r="AC2403" s="28"/>
    </row>
    <row r="2404" spans="28:29" x14ac:dyDescent="0.15">
      <c r="AB2404" s="28"/>
      <c r="AC2404" s="28"/>
    </row>
    <row r="2405" spans="28:29" x14ac:dyDescent="0.15">
      <c r="AB2405" s="28"/>
      <c r="AC2405" s="28"/>
    </row>
    <row r="2406" spans="28:29" x14ac:dyDescent="0.15">
      <c r="AB2406" s="28"/>
      <c r="AC2406" s="28"/>
    </row>
    <row r="2407" spans="28:29" x14ac:dyDescent="0.15">
      <c r="AB2407" s="28"/>
      <c r="AC2407" s="28"/>
    </row>
    <row r="2408" spans="28:29" x14ac:dyDescent="0.15">
      <c r="AB2408" s="28"/>
      <c r="AC2408" s="28"/>
    </row>
    <row r="2409" spans="28:29" x14ac:dyDescent="0.15">
      <c r="AB2409" s="28"/>
      <c r="AC2409" s="28"/>
    </row>
    <row r="2410" spans="28:29" x14ac:dyDescent="0.15">
      <c r="AB2410" s="28"/>
      <c r="AC2410" s="28"/>
    </row>
    <row r="2411" spans="28:29" x14ac:dyDescent="0.15">
      <c r="AB2411" s="28"/>
      <c r="AC2411" s="28"/>
    </row>
    <row r="2412" spans="28:29" x14ac:dyDescent="0.15">
      <c r="AB2412" s="28"/>
      <c r="AC2412" s="28"/>
    </row>
    <row r="2413" spans="28:29" x14ac:dyDescent="0.15">
      <c r="AB2413" s="28"/>
      <c r="AC2413" s="28"/>
    </row>
    <row r="2414" spans="28:29" x14ac:dyDescent="0.15">
      <c r="AB2414" s="28"/>
      <c r="AC2414" s="28"/>
    </row>
    <row r="2415" spans="28:29" x14ac:dyDescent="0.15">
      <c r="AB2415" s="28"/>
      <c r="AC2415" s="28"/>
    </row>
    <row r="2416" spans="28:29" x14ac:dyDescent="0.15">
      <c r="AB2416" s="28"/>
      <c r="AC2416" s="28"/>
    </row>
    <row r="2417" spans="28:29" x14ac:dyDescent="0.15">
      <c r="AB2417" s="28"/>
      <c r="AC2417" s="28"/>
    </row>
    <row r="2418" spans="28:29" x14ac:dyDescent="0.15">
      <c r="AB2418" s="28"/>
      <c r="AC2418" s="28"/>
    </row>
    <row r="2419" spans="28:29" x14ac:dyDescent="0.15">
      <c r="AB2419" s="28"/>
      <c r="AC2419" s="28"/>
    </row>
    <row r="2420" spans="28:29" x14ac:dyDescent="0.15">
      <c r="AB2420" s="28"/>
      <c r="AC2420" s="28"/>
    </row>
    <row r="2421" spans="28:29" x14ac:dyDescent="0.15">
      <c r="AB2421" s="28"/>
      <c r="AC2421" s="28"/>
    </row>
    <row r="2422" spans="28:29" x14ac:dyDescent="0.15">
      <c r="AB2422" s="28"/>
      <c r="AC2422" s="28"/>
    </row>
    <row r="2423" spans="28:29" x14ac:dyDescent="0.15">
      <c r="AB2423" s="28"/>
      <c r="AC2423" s="28"/>
    </row>
    <row r="2424" spans="28:29" x14ac:dyDescent="0.15">
      <c r="AB2424" s="28"/>
      <c r="AC2424" s="28"/>
    </row>
    <row r="2425" spans="28:29" x14ac:dyDescent="0.15">
      <c r="AB2425" s="28"/>
      <c r="AC2425" s="28"/>
    </row>
    <row r="2426" spans="28:29" x14ac:dyDescent="0.15">
      <c r="AB2426" s="28"/>
      <c r="AC2426" s="28"/>
    </row>
    <row r="2427" spans="28:29" x14ac:dyDescent="0.15">
      <c r="AB2427" s="28"/>
      <c r="AC2427" s="28"/>
    </row>
    <row r="2428" spans="28:29" x14ac:dyDescent="0.15">
      <c r="AB2428" s="28"/>
      <c r="AC2428" s="28"/>
    </row>
    <row r="2429" spans="28:29" x14ac:dyDescent="0.15">
      <c r="AB2429" s="28"/>
      <c r="AC2429" s="28"/>
    </row>
    <row r="2430" spans="28:29" x14ac:dyDescent="0.15">
      <c r="AB2430" s="28"/>
      <c r="AC2430" s="28"/>
    </row>
    <row r="2431" spans="28:29" x14ac:dyDescent="0.15">
      <c r="AB2431" s="28"/>
      <c r="AC2431" s="28"/>
    </row>
    <row r="2432" spans="28:29" x14ac:dyDescent="0.15">
      <c r="AB2432" s="28"/>
      <c r="AC2432" s="28"/>
    </row>
    <row r="2433" spans="28:29" x14ac:dyDescent="0.15">
      <c r="AB2433" s="28"/>
      <c r="AC2433" s="28"/>
    </row>
    <row r="2434" spans="28:29" x14ac:dyDescent="0.15">
      <c r="AB2434" s="28"/>
      <c r="AC2434" s="28"/>
    </row>
    <row r="2435" spans="28:29" x14ac:dyDescent="0.15">
      <c r="AB2435" s="28"/>
      <c r="AC2435" s="28"/>
    </row>
    <row r="2436" spans="28:29" x14ac:dyDescent="0.15">
      <c r="AB2436" s="28"/>
      <c r="AC2436" s="28"/>
    </row>
    <row r="2437" spans="28:29" x14ac:dyDescent="0.15">
      <c r="AB2437" s="28"/>
      <c r="AC2437" s="28"/>
    </row>
    <row r="2438" spans="28:29" x14ac:dyDescent="0.15">
      <c r="AB2438" s="28"/>
      <c r="AC2438" s="28"/>
    </row>
    <row r="2439" spans="28:29" x14ac:dyDescent="0.15">
      <c r="AB2439" s="28"/>
      <c r="AC2439" s="28"/>
    </row>
    <row r="2440" spans="28:29" x14ac:dyDescent="0.15">
      <c r="AB2440" s="28"/>
      <c r="AC2440" s="28"/>
    </row>
    <row r="2441" spans="28:29" x14ac:dyDescent="0.15">
      <c r="AB2441" s="28"/>
      <c r="AC2441" s="28"/>
    </row>
    <row r="2442" spans="28:29" x14ac:dyDescent="0.15">
      <c r="AB2442" s="28"/>
      <c r="AC2442" s="28"/>
    </row>
    <row r="2443" spans="28:29" x14ac:dyDescent="0.15">
      <c r="AB2443" s="28"/>
      <c r="AC2443" s="28"/>
    </row>
    <row r="2444" spans="28:29" x14ac:dyDescent="0.15">
      <c r="AB2444" s="28"/>
      <c r="AC2444" s="28"/>
    </row>
    <row r="2445" spans="28:29" x14ac:dyDescent="0.15">
      <c r="AB2445" s="28"/>
      <c r="AC2445" s="28"/>
    </row>
    <row r="2446" spans="28:29" x14ac:dyDescent="0.15">
      <c r="AB2446" s="28"/>
      <c r="AC2446" s="28"/>
    </row>
    <row r="2447" spans="28:29" x14ac:dyDescent="0.15">
      <c r="AB2447" s="28"/>
      <c r="AC2447" s="28"/>
    </row>
    <row r="2448" spans="28:29" x14ac:dyDescent="0.15">
      <c r="AB2448" s="28"/>
      <c r="AC2448" s="28"/>
    </row>
    <row r="2449" spans="28:29" x14ac:dyDescent="0.15">
      <c r="AB2449" s="28"/>
      <c r="AC2449" s="28"/>
    </row>
    <row r="2450" spans="28:29" x14ac:dyDescent="0.15">
      <c r="AB2450" s="28"/>
      <c r="AC2450" s="28"/>
    </row>
    <row r="2451" spans="28:29" x14ac:dyDescent="0.15">
      <c r="AB2451" s="28"/>
      <c r="AC2451" s="28"/>
    </row>
    <row r="2452" spans="28:29" x14ac:dyDescent="0.15">
      <c r="AB2452" s="28"/>
      <c r="AC2452" s="28"/>
    </row>
    <row r="2453" spans="28:29" x14ac:dyDescent="0.15">
      <c r="AB2453" s="28"/>
      <c r="AC2453" s="28"/>
    </row>
    <row r="2454" spans="28:29" x14ac:dyDescent="0.15">
      <c r="AB2454" s="28"/>
      <c r="AC2454" s="28"/>
    </row>
    <row r="2455" spans="28:29" x14ac:dyDescent="0.15">
      <c r="AB2455" s="28"/>
      <c r="AC2455" s="28"/>
    </row>
    <row r="2456" spans="28:29" x14ac:dyDescent="0.15">
      <c r="AB2456" s="28"/>
      <c r="AC2456" s="28"/>
    </row>
    <row r="2457" spans="28:29" x14ac:dyDescent="0.15">
      <c r="AB2457" s="28"/>
      <c r="AC2457" s="28"/>
    </row>
    <row r="2458" spans="28:29" x14ac:dyDescent="0.15">
      <c r="AB2458" s="28"/>
      <c r="AC2458" s="28"/>
    </row>
    <row r="2459" spans="28:29" x14ac:dyDescent="0.15">
      <c r="AB2459" s="28"/>
      <c r="AC2459" s="28"/>
    </row>
    <row r="2460" spans="28:29" x14ac:dyDescent="0.15">
      <c r="AB2460" s="28"/>
      <c r="AC2460" s="28"/>
    </row>
    <row r="2461" spans="28:29" x14ac:dyDescent="0.15">
      <c r="AB2461" s="28"/>
      <c r="AC2461" s="28"/>
    </row>
    <row r="2462" spans="28:29" x14ac:dyDescent="0.15">
      <c r="AB2462" s="28"/>
      <c r="AC2462" s="28"/>
    </row>
    <row r="2463" spans="28:29" x14ac:dyDescent="0.15">
      <c r="AB2463" s="28"/>
      <c r="AC2463" s="28"/>
    </row>
    <row r="2464" spans="28:29" x14ac:dyDescent="0.15">
      <c r="AB2464" s="28"/>
      <c r="AC2464" s="28"/>
    </row>
    <row r="2465" spans="28:29" x14ac:dyDescent="0.15">
      <c r="AB2465" s="28"/>
      <c r="AC2465" s="28"/>
    </row>
    <row r="2466" spans="28:29" x14ac:dyDescent="0.15">
      <c r="AB2466" s="28"/>
      <c r="AC2466" s="28"/>
    </row>
    <row r="2467" spans="28:29" x14ac:dyDescent="0.15">
      <c r="AB2467" s="28"/>
      <c r="AC2467" s="28"/>
    </row>
    <row r="2468" spans="28:29" x14ac:dyDescent="0.15">
      <c r="AB2468" s="28"/>
      <c r="AC2468" s="28"/>
    </row>
    <row r="2469" spans="28:29" x14ac:dyDescent="0.15">
      <c r="AB2469" s="28"/>
      <c r="AC2469" s="28"/>
    </row>
    <row r="2470" spans="28:29" x14ac:dyDescent="0.15">
      <c r="AB2470" s="28"/>
      <c r="AC2470" s="28"/>
    </row>
    <row r="2471" spans="28:29" x14ac:dyDescent="0.15">
      <c r="AB2471" s="28"/>
      <c r="AC2471" s="28"/>
    </row>
    <row r="2472" spans="28:29" x14ac:dyDescent="0.15">
      <c r="AB2472" s="28"/>
      <c r="AC2472" s="28"/>
    </row>
    <row r="2473" spans="28:29" x14ac:dyDescent="0.15">
      <c r="AB2473" s="28"/>
      <c r="AC2473" s="28"/>
    </row>
    <row r="2474" spans="28:29" x14ac:dyDescent="0.15">
      <c r="AB2474" s="28"/>
      <c r="AC2474" s="28"/>
    </row>
    <row r="2475" spans="28:29" x14ac:dyDescent="0.15">
      <c r="AB2475" s="28"/>
      <c r="AC2475" s="28"/>
    </row>
    <row r="2476" spans="28:29" x14ac:dyDescent="0.15">
      <c r="AB2476" s="28"/>
      <c r="AC2476" s="28"/>
    </row>
    <row r="2477" spans="28:29" x14ac:dyDescent="0.15">
      <c r="AB2477" s="28"/>
      <c r="AC2477" s="28"/>
    </row>
    <row r="2478" spans="28:29" x14ac:dyDescent="0.15">
      <c r="AB2478" s="28"/>
      <c r="AC2478" s="28"/>
    </row>
    <row r="2479" spans="28:29" x14ac:dyDescent="0.15">
      <c r="AB2479" s="28"/>
      <c r="AC2479" s="28"/>
    </row>
    <row r="2480" spans="28:29" x14ac:dyDescent="0.15">
      <c r="AB2480" s="28"/>
      <c r="AC2480" s="28"/>
    </row>
    <row r="2481" spans="28:29" x14ac:dyDescent="0.15">
      <c r="AB2481" s="28"/>
      <c r="AC2481" s="28"/>
    </row>
    <row r="2482" spans="28:29" x14ac:dyDescent="0.15">
      <c r="AB2482" s="28"/>
      <c r="AC2482" s="28"/>
    </row>
    <row r="2483" spans="28:29" x14ac:dyDescent="0.15">
      <c r="AB2483" s="28"/>
      <c r="AC2483" s="28"/>
    </row>
    <row r="2484" spans="28:29" x14ac:dyDescent="0.15">
      <c r="AB2484" s="28"/>
      <c r="AC2484" s="28"/>
    </row>
    <row r="2485" spans="28:29" x14ac:dyDescent="0.15">
      <c r="AB2485" s="28"/>
      <c r="AC2485" s="28"/>
    </row>
    <row r="2486" spans="28:29" x14ac:dyDescent="0.15">
      <c r="AB2486" s="28"/>
      <c r="AC2486" s="28"/>
    </row>
    <row r="2487" spans="28:29" x14ac:dyDescent="0.15">
      <c r="AB2487" s="28"/>
      <c r="AC2487" s="28"/>
    </row>
    <row r="2488" spans="28:29" x14ac:dyDescent="0.15">
      <c r="AB2488" s="28"/>
      <c r="AC2488" s="28"/>
    </row>
    <row r="2489" spans="28:29" x14ac:dyDescent="0.15">
      <c r="AB2489" s="28"/>
      <c r="AC2489" s="28"/>
    </row>
    <row r="2490" spans="28:29" x14ac:dyDescent="0.15">
      <c r="AB2490" s="28"/>
      <c r="AC2490" s="28"/>
    </row>
    <row r="2491" spans="28:29" x14ac:dyDescent="0.15">
      <c r="AB2491" s="28"/>
      <c r="AC2491" s="28"/>
    </row>
    <row r="2492" spans="28:29" x14ac:dyDescent="0.15">
      <c r="AB2492" s="28"/>
      <c r="AC2492" s="28"/>
    </row>
    <row r="2493" spans="28:29" x14ac:dyDescent="0.15">
      <c r="AB2493" s="28"/>
      <c r="AC2493" s="28"/>
    </row>
    <row r="2494" spans="28:29" x14ac:dyDescent="0.15">
      <c r="AB2494" s="28"/>
      <c r="AC2494" s="28"/>
    </row>
    <row r="2495" spans="28:29" x14ac:dyDescent="0.15">
      <c r="AB2495" s="28"/>
      <c r="AC2495" s="28"/>
    </row>
    <row r="2496" spans="28:29" x14ac:dyDescent="0.15">
      <c r="AB2496" s="28"/>
      <c r="AC2496" s="28"/>
    </row>
    <row r="2497" spans="28:29" x14ac:dyDescent="0.15">
      <c r="AB2497" s="28"/>
      <c r="AC2497" s="28"/>
    </row>
    <row r="2498" spans="28:29" x14ac:dyDescent="0.15">
      <c r="AB2498" s="28"/>
      <c r="AC2498" s="28"/>
    </row>
    <row r="2499" spans="28:29" x14ac:dyDescent="0.15">
      <c r="AB2499" s="28"/>
      <c r="AC2499" s="28"/>
    </row>
    <row r="2500" spans="28:29" x14ac:dyDescent="0.15">
      <c r="AB2500" s="28"/>
      <c r="AC2500" s="28"/>
    </row>
    <row r="2501" spans="28:29" x14ac:dyDescent="0.15">
      <c r="AB2501" s="28"/>
      <c r="AC2501" s="28"/>
    </row>
    <row r="2502" spans="28:29" x14ac:dyDescent="0.15">
      <c r="AB2502" s="28"/>
      <c r="AC2502" s="28"/>
    </row>
    <row r="2503" spans="28:29" x14ac:dyDescent="0.15">
      <c r="AB2503" s="28"/>
      <c r="AC2503" s="28"/>
    </row>
    <row r="2504" spans="28:29" x14ac:dyDescent="0.15">
      <c r="AB2504" s="28"/>
      <c r="AC2504" s="28"/>
    </row>
    <row r="2505" spans="28:29" x14ac:dyDescent="0.15">
      <c r="AB2505" s="28"/>
      <c r="AC2505" s="28"/>
    </row>
    <row r="2506" spans="28:29" x14ac:dyDescent="0.15">
      <c r="AB2506" s="28"/>
      <c r="AC2506" s="28"/>
    </row>
    <row r="2507" spans="28:29" x14ac:dyDescent="0.15">
      <c r="AB2507" s="28"/>
      <c r="AC2507" s="28"/>
    </row>
    <row r="2508" spans="28:29" x14ac:dyDescent="0.15">
      <c r="AB2508" s="28"/>
      <c r="AC2508" s="28"/>
    </row>
    <row r="2509" spans="28:29" x14ac:dyDescent="0.15">
      <c r="AB2509" s="28"/>
      <c r="AC2509" s="28"/>
    </row>
    <row r="2510" spans="28:29" x14ac:dyDescent="0.15">
      <c r="AB2510" s="28"/>
      <c r="AC2510" s="28"/>
    </row>
    <row r="2511" spans="28:29" x14ac:dyDescent="0.15">
      <c r="AB2511" s="28"/>
      <c r="AC2511" s="28"/>
    </row>
    <row r="2512" spans="28:29" x14ac:dyDescent="0.15">
      <c r="AB2512" s="28"/>
      <c r="AC2512" s="28"/>
    </row>
    <row r="2513" spans="28:29" x14ac:dyDescent="0.15">
      <c r="AB2513" s="28"/>
      <c r="AC2513" s="28"/>
    </row>
    <row r="2514" spans="28:29" x14ac:dyDescent="0.15">
      <c r="AB2514" s="28"/>
      <c r="AC2514" s="28"/>
    </row>
    <row r="2515" spans="28:29" x14ac:dyDescent="0.15">
      <c r="AB2515" s="28"/>
      <c r="AC2515" s="28"/>
    </row>
    <row r="2516" spans="28:29" x14ac:dyDescent="0.15">
      <c r="AB2516" s="28"/>
      <c r="AC2516" s="28"/>
    </row>
    <row r="2517" spans="28:29" x14ac:dyDescent="0.15">
      <c r="AB2517" s="28"/>
      <c r="AC2517" s="28"/>
    </row>
    <row r="2518" spans="28:29" x14ac:dyDescent="0.15">
      <c r="AB2518" s="28"/>
      <c r="AC2518" s="28"/>
    </row>
    <row r="2519" spans="28:29" x14ac:dyDescent="0.15">
      <c r="AB2519" s="28"/>
      <c r="AC2519" s="28"/>
    </row>
    <row r="2520" spans="28:29" x14ac:dyDescent="0.15">
      <c r="AB2520" s="28"/>
      <c r="AC2520" s="28"/>
    </row>
    <row r="2521" spans="28:29" x14ac:dyDescent="0.15">
      <c r="AB2521" s="28"/>
      <c r="AC2521" s="28"/>
    </row>
    <row r="2522" spans="28:29" x14ac:dyDescent="0.15">
      <c r="AB2522" s="28"/>
      <c r="AC2522" s="28"/>
    </row>
    <row r="2523" spans="28:29" x14ac:dyDescent="0.15">
      <c r="AB2523" s="28"/>
      <c r="AC2523" s="28"/>
    </row>
    <row r="2524" spans="28:29" x14ac:dyDescent="0.15">
      <c r="AB2524" s="28"/>
      <c r="AC2524" s="28"/>
    </row>
    <row r="2525" spans="28:29" x14ac:dyDescent="0.15">
      <c r="AB2525" s="28"/>
      <c r="AC2525" s="28"/>
    </row>
    <row r="2526" spans="28:29" x14ac:dyDescent="0.15">
      <c r="AB2526" s="28"/>
      <c r="AC2526" s="28"/>
    </row>
    <row r="2527" spans="28:29" x14ac:dyDescent="0.15">
      <c r="AB2527" s="28"/>
      <c r="AC2527" s="28"/>
    </row>
    <row r="2528" spans="28:29" x14ac:dyDescent="0.15">
      <c r="AB2528" s="28"/>
      <c r="AC2528" s="28"/>
    </row>
    <row r="2529" spans="28:29" x14ac:dyDescent="0.15">
      <c r="AB2529" s="28"/>
      <c r="AC2529" s="28"/>
    </row>
    <row r="2530" spans="28:29" x14ac:dyDescent="0.15">
      <c r="AB2530" s="28"/>
      <c r="AC2530" s="28"/>
    </row>
    <row r="2531" spans="28:29" x14ac:dyDescent="0.15">
      <c r="AB2531" s="28"/>
      <c r="AC2531" s="28"/>
    </row>
    <row r="2532" spans="28:29" x14ac:dyDescent="0.15">
      <c r="AB2532" s="28"/>
      <c r="AC2532" s="28"/>
    </row>
    <row r="2533" spans="28:29" x14ac:dyDescent="0.15">
      <c r="AB2533" s="28"/>
      <c r="AC2533" s="28"/>
    </row>
    <row r="2534" spans="28:29" x14ac:dyDescent="0.15">
      <c r="AB2534" s="28"/>
      <c r="AC2534" s="28"/>
    </row>
    <row r="2535" spans="28:29" x14ac:dyDescent="0.15">
      <c r="AB2535" s="28"/>
      <c r="AC2535" s="28"/>
    </row>
    <row r="2536" spans="28:29" x14ac:dyDescent="0.15">
      <c r="AB2536" s="28"/>
      <c r="AC2536" s="28"/>
    </row>
    <row r="2537" spans="28:29" x14ac:dyDescent="0.15">
      <c r="AB2537" s="28"/>
      <c r="AC2537" s="28"/>
    </row>
    <row r="2538" spans="28:29" x14ac:dyDescent="0.15">
      <c r="AB2538" s="28"/>
      <c r="AC2538" s="28"/>
    </row>
    <row r="2539" spans="28:29" x14ac:dyDescent="0.15">
      <c r="AB2539" s="28"/>
      <c r="AC2539" s="28"/>
    </row>
    <row r="2540" spans="28:29" x14ac:dyDescent="0.15">
      <c r="AB2540" s="28"/>
      <c r="AC2540" s="28"/>
    </row>
    <row r="2541" spans="28:29" x14ac:dyDescent="0.15">
      <c r="AB2541" s="28"/>
      <c r="AC2541" s="28"/>
    </row>
    <row r="2542" spans="28:29" x14ac:dyDescent="0.15">
      <c r="AB2542" s="28"/>
      <c r="AC2542" s="28"/>
    </row>
    <row r="2543" spans="28:29" x14ac:dyDescent="0.15">
      <c r="AB2543" s="28"/>
      <c r="AC2543" s="28"/>
    </row>
    <row r="2544" spans="28:29" x14ac:dyDescent="0.15">
      <c r="AB2544" s="28"/>
      <c r="AC2544" s="28"/>
    </row>
    <row r="2545" spans="28:29" x14ac:dyDescent="0.15">
      <c r="AB2545" s="28"/>
      <c r="AC2545" s="28"/>
    </row>
    <row r="2546" spans="28:29" x14ac:dyDescent="0.15">
      <c r="AB2546" s="28"/>
      <c r="AC2546" s="28"/>
    </row>
    <row r="2547" spans="28:29" x14ac:dyDescent="0.15">
      <c r="AB2547" s="28"/>
      <c r="AC2547" s="28"/>
    </row>
    <row r="2548" spans="28:29" x14ac:dyDescent="0.15">
      <c r="AB2548" s="28"/>
      <c r="AC2548" s="28"/>
    </row>
    <row r="2549" spans="28:29" x14ac:dyDescent="0.15">
      <c r="AB2549" s="28"/>
      <c r="AC2549" s="28"/>
    </row>
    <row r="2550" spans="28:29" x14ac:dyDescent="0.15">
      <c r="AB2550" s="28"/>
      <c r="AC2550" s="28"/>
    </row>
    <row r="2551" spans="28:29" x14ac:dyDescent="0.15">
      <c r="AB2551" s="28"/>
      <c r="AC2551" s="28"/>
    </row>
    <row r="2552" spans="28:29" x14ac:dyDescent="0.15">
      <c r="AB2552" s="28"/>
      <c r="AC2552" s="28"/>
    </row>
    <row r="2553" spans="28:29" x14ac:dyDescent="0.15">
      <c r="AB2553" s="28"/>
      <c r="AC2553" s="28"/>
    </row>
    <row r="2554" spans="28:29" x14ac:dyDescent="0.15">
      <c r="AB2554" s="28"/>
      <c r="AC2554" s="28"/>
    </row>
    <row r="2555" spans="28:29" x14ac:dyDescent="0.15">
      <c r="AB2555" s="28"/>
      <c r="AC2555" s="28"/>
    </row>
    <row r="2556" spans="28:29" x14ac:dyDescent="0.15">
      <c r="AB2556" s="28"/>
      <c r="AC2556" s="28"/>
    </row>
    <row r="2557" spans="28:29" x14ac:dyDescent="0.15">
      <c r="AB2557" s="28"/>
      <c r="AC2557" s="28"/>
    </row>
    <row r="2558" spans="28:29" x14ac:dyDescent="0.15">
      <c r="AB2558" s="28"/>
      <c r="AC2558" s="28"/>
    </row>
    <row r="2559" spans="28:29" x14ac:dyDescent="0.15">
      <c r="AB2559" s="28"/>
      <c r="AC2559" s="28"/>
    </row>
    <row r="2560" spans="28:29" x14ac:dyDescent="0.15">
      <c r="AB2560" s="28"/>
      <c r="AC2560" s="28"/>
    </row>
    <row r="2561" spans="28:29" x14ac:dyDescent="0.15">
      <c r="AB2561" s="28"/>
      <c r="AC2561" s="28"/>
    </row>
    <row r="2562" spans="28:29" x14ac:dyDescent="0.15">
      <c r="AB2562" s="28"/>
      <c r="AC2562" s="28"/>
    </row>
    <row r="2563" spans="28:29" x14ac:dyDescent="0.15">
      <c r="AB2563" s="28"/>
      <c r="AC2563" s="28"/>
    </row>
    <row r="2564" spans="28:29" x14ac:dyDescent="0.15">
      <c r="AB2564" s="28"/>
      <c r="AC2564" s="28"/>
    </row>
    <row r="2565" spans="28:29" x14ac:dyDescent="0.15">
      <c r="AB2565" s="28"/>
      <c r="AC2565" s="28"/>
    </row>
    <row r="2566" spans="28:29" x14ac:dyDescent="0.15">
      <c r="AB2566" s="28"/>
      <c r="AC2566" s="28"/>
    </row>
    <row r="2567" spans="28:29" x14ac:dyDescent="0.15">
      <c r="AB2567" s="28"/>
      <c r="AC2567" s="28"/>
    </row>
    <row r="2568" spans="28:29" x14ac:dyDescent="0.15">
      <c r="AB2568" s="28"/>
      <c r="AC2568" s="28"/>
    </row>
    <row r="2569" spans="28:29" x14ac:dyDescent="0.15">
      <c r="AB2569" s="28"/>
      <c r="AC2569" s="28"/>
    </row>
    <row r="2570" spans="28:29" x14ac:dyDescent="0.15">
      <c r="AB2570" s="28"/>
      <c r="AC2570" s="28"/>
    </row>
    <row r="2571" spans="28:29" x14ac:dyDescent="0.15">
      <c r="AB2571" s="28"/>
      <c r="AC2571" s="28"/>
    </row>
    <row r="2572" spans="28:29" x14ac:dyDescent="0.15">
      <c r="AB2572" s="28"/>
      <c r="AC2572" s="28"/>
    </row>
    <row r="2573" spans="28:29" x14ac:dyDescent="0.15">
      <c r="AB2573" s="28"/>
      <c r="AC2573" s="28"/>
    </row>
    <row r="2574" spans="28:29" x14ac:dyDescent="0.15">
      <c r="AB2574" s="28"/>
      <c r="AC2574" s="28"/>
    </row>
    <row r="2575" spans="28:29" x14ac:dyDescent="0.15">
      <c r="AB2575" s="28"/>
      <c r="AC2575" s="28"/>
    </row>
    <row r="2576" spans="28:29" x14ac:dyDescent="0.15">
      <c r="AB2576" s="28"/>
      <c r="AC2576" s="28"/>
    </row>
    <row r="2577" spans="28:29" x14ac:dyDescent="0.15">
      <c r="AB2577" s="28"/>
      <c r="AC2577" s="28"/>
    </row>
    <row r="2578" spans="28:29" x14ac:dyDescent="0.15">
      <c r="AB2578" s="28"/>
      <c r="AC2578" s="28"/>
    </row>
    <row r="2579" spans="28:29" x14ac:dyDescent="0.15">
      <c r="AB2579" s="28"/>
      <c r="AC2579" s="28"/>
    </row>
    <row r="2580" spans="28:29" x14ac:dyDescent="0.15">
      <c r="AB2580" s="28"/>
      <c r="AC2580" s="28"/>
    </row>
    <row r="2581" spans="28:29" x14ac:dyDescent="0.15">
      <c r="AB2581" s="28"/>
      <c r="AC2581" s="28"/>
    </row>
    <row r="2582" spans="28:29" x14ac:dyDescent="0.15">
      <c r="AB2582" s="28"/>
      <c r="AC2582" s="28"/>
    </row>
    <row r="2583" spans="28:29" x14ac:dyDescent="0.15">
      <c r="AB2583" s="28"/>
      <c r="AC2583" s="28"/>
    </row>
    <row r="2584" spans="28:29" x14ac:dyDescent="0.15">
      <c r="AB2584" s="28"/>
      <c r="AC2584" s="28"/>
    </row>
    <row r="2585" spans="28:29" x14ac:dyDescent="0.15">
      <c r="AB2585" s="28"/>
      <c r="AC2585" s="28"/>
    </row>
    <row r="2586" spans="28:29" x14ac:dyDescent="0.15">
      <c r="AB2586" s="28"/>
      <c r="AC2586" s="28"/>
    </row>
    <row r="2587" spans="28:29" x14ac:dyDescent="0.15">
      <c r="AB2587" s="28"/>
      <c r="AC2587" s="28"/>
    </row>
    <row r="2588" spans="28:29" x14ac:dyDescent="0.15">
      <c r="AB2588" s="28"/>
      <c r="AC2588" s="28"/>
    </row>
    <row r="2589" spans="28:29" x14ac:dyDescent="0.15">
      <c r="AB2589" s="28"/>
      <c r="AC2589" s="28"/>
    </row>
    <row r="2590" spans="28:29" x14ac:dyDescent="0.15">
      <c r="AB2590" s="28"/>
      <c r="AC2590" s="28"/>
    </row>
    <row r="2591" spans="28:29" x14ac:dyDescent="0.15">
      <c r="AB2591" s="28"/>
      <c r="AC2591" s="28"/>
    </row>
    <row r="2592" spans="28:29" x14ac:dyDescent="0.15">
      <c r="AB2592" s="28"/>
      <c r="AC2592" s="28"/>
    </row>
    <row r="2593" spans="28:29" x14ac:dyDescent="0.15">
      <c r="AB2593" s="28"/>
      <c r="AC2593" s="28"/>
    </row>
    <row r="2594" spans="28:29" x14ac:dyDescent="0.15">
      <c r="AB2594" s="28"/>
      <c r="AC2594" s="28"/>
    </row>
    <row r="2595" spans="28:29" x14ac:dyDescent="0.15">
      <c r="AB2595" s="28"/>
      <c r="AC2595" s="28"/>
    </row>
    <row r="2596" spans="28:29" x14ac:dyDescent="0.15">
      <c r="AB2596" s="28"/>
      <c r="AC2596" s="28"/>
    </row>
    <row r="2597" spans="28:29" x14ac:dyDescent="0.15">
      <c r="AB2597" s="28"/>
      <c r="AC2597" s="28"/>
    </row>
    <row r="2598" spans="28:29" x14ac:dyDescent="0.15">
      <c r="AB2598" s="28"/>
      <c r="AC2598" s="28"/>
    </row>
    <row r="2599" spans="28:29" x14ac:dyDescent="0.15">
      <c r="AB2599" s="28"/>
      <c r="AC2599" s="28"/>
    </row>
    <row r="2600" spans="28:29" x14ac:dyDescent="0.15">
      <c r="AB2600" s="28"/>
      <c r="AC2600" s="28"/>
    </row>
    <row r="2601" spans="28:29" x14ac:dyDescent="0.15">
      <c r="AB2601" s="28"/>
      <c r="AC2601" s="28"/>
    </row>
    <row r="2602" spans="28:29" x14ac:dyDescent="0.15">
      <c r="AB2602" s="28"/>
      <c r="AC2602" s="28"/>
    </row>
    <row r="2603" spans="28:29" x14ac:dyDescent="0.15">
      <c r="AB2603" s="28"/>
      <c r="AC2603" s="28"/>
    </row>
    <row r="2604" spans="28:29" x14ac:dyDescent="0.15">
      <c r="AB2604" s="28"/>
      <c r="AC2604" s="28"/>
    </row>
    <row r="2605" spans="28:29" x14ac:dyDescent="0.15">
      <c r="AB2605" s="28"/>
      <c r="AC2605" s="28"/>
    </row>
    <row r="2606" spans="28:29" x14ac:dyDescent="0.15">
      <c r="AB2606" s="28"/>
      <c r="AC2606" s="28"/>
    </row>
    <row r="2607" spans="28:29" x14ac:dyDescent="0.15">
      <c r="AB2607" s="28"/>
      <c r="AC2607" s="28"/>
    </row>
    <row r="2608" spans="28:29" x14ac:dyDescent="0.15">
      <c r="AB2608" s="28"/>
      <c r="AC2608" s="28"/>
    </row>
    <row r="2609" spans="28:29" x14ac:dyDescent="0.15">
      <c r="AB2609" s="28"/>
      <c r="AC2609" s="28"/>
    </row>
    <row r="2610" spans="28:29" x14ac:dyDescent="0.15">
      <c r="AB2610" s="28"/>
      <c r="AC2610" s="28"/>
    </row>
    <row r="2611" spans="28:29" x14ac:dyDescent="0.15">
      <c r="AB2611" s="28"/>
      <c r="AC2611" s="28"/>
    </row>
    <row r="2612" spans="28:29" x14ac:dyDescent="0.15">
      <c r="AB2612" s="28"/>
      <c r="AC2612" s="28"/>
    </row>
    <row r="2613" spans="28:29" x14ac:dyDescent="0.15">
      <c r="AB2613" s="28"/>
      <c r="AC2613" s="28"/>
    </row>
    <row r="2614" spans="28:29" x14ac:dyDescent="0.15">
      <c r="AB2614" s="28"/>
      <c r="AC2614" s="28"/>
    </row>
    <row r="2615" spans="28:29" x14ac:dyDescent="0.15">
      <c r="AB2615" s="28"/>
      <c r="AC2615" s="28"/>
    </row>
    <row r="2616" spans="28:29" x14ac:dyDescent="0.15">
      <c r="AB2616" s="28"/>
      <c r="AC2616" s="28"/>
    </row>
    <row r="2617" spans="28:29" x14ac:dyDescent="0.15">
      <c r="AB2617" s="28"/>
      <c r="AC2617" s="28"/>
    </row>
    <row r="2618" spans="28:29" x14ac:dyDescent="0.15">
      <c r="AB2618" s="28"/>
      <c r="AC2618" s="28"/>
    </row>
    <row r="2619" spans="28:29" x14ac:dyDescent="0.15">
      <c r="AB2619" s="28"/>
      <c r="AC2619" s="28"/>
    </row>
    <row r="2620" spans="28:29" x14ac:dyDescent="0.15">
      <c r="AB2620" s="28"/>
      <c r="AC2620" s="28"/>
    </row>
    <row r="2621" spans="28:29" x14ac:dyDescent="0.15">
      <c r="AB2621" s="28"/>
      <c r="AC2621" s="28"/>
    </row>
    <row r="2622" spans="28:29" x14ac:dyDescent="0.15">
      <c r="AB2622" s="28"/>
      <c r="AC2622" s="28"/>
    </row>
    <row r="2623" spans="28:29" x14ac:dyDescent="0.15">
      <c r="AB2623" s="28"/>
      <c r="AC2623" s="28"/>
    </row>
    <row r="2624" spans="28:29" x14ac:dyDescent="0.15">
      <c r="AB2624" s="28"/>
      <c r="AC2624" s="28"/>
    </row>
    <row r="2625" spans="28:29" x14ac:dyDescent="0.15">
      <c r="AB2625" s="28"/>
      <c r="AC2625" s="28"/>
    </row>
    <row r="2626" spans="28:29" x14ac:dyDescent="0.15">
      <c r="AB2626" s="28"/>
      <c r="AC2626" s="28"/>
    </row>
    <row r="2627" spans="28:29" x14ac:dyDescent="0.15">
      <c r="AB2627" s="28"/>
      <c r="AC2627" s="28"/>
    </row>
    <row r="2628" spans="28:29" x14ac:dyDescent="0.15">
      <c r="AB2628" s="28"/>
      <c r="AC2628" s="28"/>
    </row>
    <row r="2629" spans="28:29" x14ac:dyDescent="0.15">
      <c r="AB2629" s="28"/>
      <c r="AC2629" s="28"/>
    </row>
    <row r="2630" spans="28:29" x14ac:dyDescent="0.15">
      <c r="AB2630" s="28"/>
      <c r="AC2630" s="28"/>
    </row>
    <row r="2631" spans="28:29" x14ac:dyDescent="0.15">
      <c r="AB2631" s="28"/>
      <c r="AC2631" s="28"/>
    </row>
    <row r="2632" spans="28:29" x14ac:dyDescent="0.15">
      <c r="AB2632" s="28"/>
      <c r="AC2632" s="28"/>
    </row>
    <row r="2633" spans="28:29" x14ac:dyDescent="0.15">
      <c r="AB2633" s="28"/>
      <c r="AC2633" s="28"/>
    </row>
    <row r="2634" spans="28:29" x14ac:dyDescent="0.15">
      <c r="AB2634" s="28"/>
      <c r="AC2634" s="28"/>
    </row>
    <row r="2635" spans="28:29" x14ac:dyDescent="0.15">
      <c r="AB2635" s="28"/>
      <c r="AC2635" s="28"/>
    </row>
    <row r="2636" spans="28:29" x14ac:dyDescent="0.15">
      <c r="AB2636" s="28"/>
      <c r="AC2636" s="28"/>
    </row>
    <row r="2637" spans="28:29" x14ac:dyDescent="0.15">
      <c r="AB2637" s="28"/>
      <c r="AC2637" s="28"/>
    </row>
    <row r="2638" spans="28:29" x14ac:dyDescent="0.15">
      <c r="AB2638" s="28"/>
      <c r="AC2638" s="28"/>
    </row>
    <row r="2639" spans="28:29" x14ac:dyDescent="0.15">
      <c r="AB2639" s="28"/>
      <c r="AC2639" s="28"/>
    </row>
    <row r="2640" spans="28:29" x14ac:dyDescent="0.15">
      <c r="AB2640" s="28"/>
      <c r="AC2640" s="28"/>
    </row>
    <row r="2641" spans="28:29" x14ac:dyDescent="0.15">
      <c r="AB2641" s="28"/>
      <c r="AC2641" s="28"/>
    </row>
    <row r="2642" spans="28:29" x14ac:dyDescent="0.15">
      <c r="AB2642" s="28"/>
      <c r="AC2642" s="28"/>
    </row>
    <row r="2643" spans="28:29" x14ac:dyDescent="0.15">
      <c r="AB2643" s="28"/>
      <c r="AC2643" s="28"/>
    </row>
    <row r="2644" spans="28:29" x14ac:dyDescent="0.15">
      <c r="AB2644" s="28"/>
      <c r="AC2644" s="28"/>
    </row>
    <row r="2645" spans="28:29" x14ac:dyDescent="0.15">
      <c r="AB2645" s="28"/>
      <c r="AC2645" s="28"/>
    </row>
    <row r="2646" spans="28:29" x14ac:dyDescent="0.15">
      <c r="AB2646" s="28"/>
      <c r="AC2646" s="28"/>
    </row>
    <row r="2647" spans="28:29" x14ac:dyDescent="0.15">
      <c r="AB2647" s="28"/>
      <c r="AC2647" s="28"/>
    </row>
    <row r="2648" spans="28:29" x14ac:dyDescent="0.15">
      <c r="AB2648" s="28"/>
      <c r="AC2648" s="28"/>
    </row>
    <row r="2649" spans="28:29" x14ac:dyDescent="0.15">
      <c r="AB2649" s="28"/>
      <c r="AC2649" s="28"/>
    </row>
    <row r="2650" spans="28:29" x14ac:dyDescent="0.15">
      <c r="AB2650" s="28"/>
      <c r="AC2650" s="28"/>
    </row>
    <row r="2651" spans="28:29" x14ac:dyDescent="0.15">
      <c r="AB2651" s="28"/>
      <c r="AC2651" s="28"/>
    </row>
    <row r="2652" spans="28:29" x14ac:dyDescent="0.15">
      <c r="AB2652" s="28"/>
      <c r="AC2652" s="28"/>
    </row>
    <row r="2653" spans="28:29" x14ac:dyDescent="0.15">
      <c r="AB2653" s="28"/>
      <c r="AC2653" s="28"/>
    </row>
    <row r="2654" spans="28:29" x14ac:dyDescent="0.15">
      <c r="AB2654" s="28"/>
      <c r="AC2654" s="28"/>
    </row>
    <row r="2655" spans="28:29" x14ac:dyDescent="0.15">
      <c r="AB2655" s="28"/>
      <c r="AC2655" s="28"/>
    </row>
    <row r="2656" spans="28:29" x14ac:dyDescent="0.15">
      <c r="AB2656" s="28"/>
      <c r="AC2656" s="28"/>
    </row>
    <row r="2657" spans="28:29" x14ac:dyDescent="0.15">
      <c r="AB2657" s="28"/>
      <c r="AC2657" s="28"/>
    </row>
    <row r="2658" spans="28:29" x14ac:dyDescent="0.15">
      <c r="AB2658" s="28"/>
      <c r="AC2658" s="28"/>
    </row>
    <row r="2659" spans="28:29" x14ac:dyDescent="0.15">
      <c r="AB2659" s="28"/>
      <c r="AC2659" s="28"/>
    </row>
    <row r="2660" spans="28:29" x14ac:dyDescent="0.15">
      <c r="AB2660" s="28"/>
      <c r="AC2660" s="28"/>
    </row>
    <row r="2661" spans="28:29" x14ac:dyDescent="0.15">
      <c r="AB2661" s="28"/>
      <c r="AC2661" s="28"/>
    </row>
    <row r="2662" spans="28:29" x14ac:dyDescent="0.15">
      <c r="AB2662" s="28"/>
      <c r="AC2662" s="28"/>
    </row>
    <row r="2663" spans="28:29" x14ac:dyDescent="0.15">
      <c r="AB2663" s="28"/>
      <c r="AC2663" s="28"/>
    </row>
    <row r="2664" spans="28:29" x14ac:dyDescent="0.15">
      <c r="AB2664" s="28"/>
      <c r="AC2664" s="28"/>
    </row>
    <row r="2665" spans="28:29" x14ac:dyDescent="0.15">
      <c r="AB2665" s="28"/>
      <c r="AC2665" s="28"/>
    </row>
    <row r="2666" spans="28:29" x14ac:dyDescent="0.15">
      <c r="AB2666" s="28"/>
      <c r="AC2666" s="28"/>
    </row>
    <row r="2667" spans="28:29" x14ac:dyDescent="0.15">
      <c r="AB2667" s="28"/>
      <c r="AC2667" s="28"/>
    </row>
    <row r="2668" spans="28:29" x14ac:dyDescent="0.15">
      <c r="AB2668" s="28"/>
      <c r="AC2668" s="28"/>
    </row>
    <row r="2669" spans="28:29" x14ac:dyDescent="0.15">
      <c r="AB2669" s="28"/>
      <c r="AC2669" s="28"/>
    </row>
    <row r="2670" spans="28:29" x14ac:dyDescent="0.15">
      <c r="AB2670" s="28"/>
      <c r="AC2670" s="28"/>
    </row>
    <row r="2671" spans="28:29" x14ac:dyDescent="0.15">
      <c r="AB2671" s="28"/>
      <c r="AC2671" s="28"/>
    </row>
    <row r="2672" spans="28:29" x14ac:dyDescent="0.15">
      <c r="AB2672" s="28"/>
      <c r="AC2672" s="28"/>
    </row>
    <row r="2673" spans="28:29" x14ac:dyDescent="0.15">
      <c r="AB2673" s="28"/>
      <c r="AC2673" s="28"/>
    </row>
    <row r="2674" spans="28:29" x14ac:dyDescent="0.15">
      <c r="AB2674" s="28"/>
      <c r="AC2674" s="28"/>
    </row>
    <row r="2675" spans="28:29" x14ac:dyDescent="0.15">
      <c r="AB2675" s="28"/>
      <c r="AC2675" s="28"/>
    </row>
    <row r="2676" spans="28:29" x14ac:dyDescent="0.15">
      <c r="AB2676" s="28"/>
      <c r="AC2676" s="28"/>
    </row>
    <row r="2677" spans="28:29" x14ac:dyDescent="0.15">
      <c r="AB2677" s="28"/>
      <c r="AC2677" s="28"/>
    </row>
    <row r="2678" spans="28:29" x14ac:dyDescent="0.15">
      <c r="AB2678" s="28"/>
      <c r="AC2678" s="28"/>
    </row>
    <row r="2679" spans="28:29" x14ac:dyDescent="0.15">
      <c r="AB2679" s="28"/>
      <c r="AC2679" s="28"/>
    </row>
    <row r="2680" spans="28:29" x14ac:dyDescent="0.15">
      <c r="AB2680" s="28"/>
      <c r="AC2680" s="28"/>
    </row>
    <row r="2681" spans="28:29" x14ac:dyDescent="0.15">
      <c r="AB2681" s="28"/>
      <c r="AC2681" s="28"/>
    </row>
    <row r="2682" spans="28:29" x14ac:dyDescent="0.15">
      <c r="AB2682" s="28"/>
      <c r="AC2682" s="28"/>
    </row>
    <row r="2683" spans="28:29" x14ac:dyDescent="0.15">
      <c r="AB2683" s="28"/>
      <c r="AC2683" s="28"/>
    </row>
    <row r="2684" spans="28:29" x14ac:dyDescent="0.15">
      <c r="AB2684" s="28"/>
      <c r="AC2684" s="28"/>
    </row>
    <row r="2685" spans="28:29" x14ac:dyDescent="0.15">
      <c r="AB2685" s="28"/>
      <c r="AC2685" s="28"/>
    </row>
    <row r="2686" spans="28:29" x14ac:dyDescent="0.15">
      <c r="AB2686" s="28"/>
      <c r="AC2686" s="28"/>
    </row>
    <row r="2687" spans="28:29" x14ac:dyDescent="0.15">
      <c r="AB2687" s="28"/>
      <c r="AC2687" s="28"/>
    </row>
    <row r="2688" spans="28:29" x14ac:dyDescent="0.15">
      <c r="AB2688" s="28"/>
      <c r="AC2688" s="28"/>
    </row>
    <row r="2689" spans="28:29" x14ac:dyDescent="0.15">
      <c r="AB2689" s="28"/>
      <c r="AC2689" s="28"/>
    </row>
    <row r="2690" spans="28:29" x14ac:dyDescent="0.15">
      <c r="AB2690" s="28"/>
      <c r="AC2690" s="28"/>
    </row>
    <row r="2691" spans="28:29" x14ac:dyDescent="0.15">
      <c r="AB2691" s="28"/>
      <c r="AC2691" s="28"/>
    </row>
    <row r="2692" spans="28:29" x14ac:dyDescent="0.15">
      <c r="AB2692" s="28"/>
      <c r="AC2692" s="28"/>
    </row>
    <row r="2693" spans="28:29" x14ac:dyDescent="0.15">
      <c r="AB2693" s="28"/>
      <c r="AC2693" s="28"/>
    </row>
    <row r="2694" spans="28:29" x14ac:dyDescent="0.15">
      <c r="AB2694" s="28"/>
      <c r="AC2694" s="28"/>
    </row>
    <row r="2695" spans="28:29" x14ac:dyDescent="0.15">
      <c r="AB2695" s="28"/>
      <c r="AC2695" s="28"/>
    </row>
    <row r="2696" spans="28:29" x14ac:dyDescent="0.15">
      <c r="AB2696" s="28"/>
      <c r="AC2696" s="28"/>
    </row>
    <row r="2697" spans="28:29" x14ac:dyDescent="0.15">
      <c r="AB2697" s="28"/>
      <c r="AC2697" s="28"/>
    </row>
    <row r="2698" spans="28:29" x14ac:dyDescent="0.15">
      <c r="AB2698" s="28"/>
      <c r="AC2698" s="28"/>
    </row>
    <row r="2699" spans="28:29" x14ac:dyDescent="0.15">
      <c r="AB2699" s="28"/>
      <c r="AC2699" s="28"/>
    </row>
    <row r="2700" spans="28:29" x14ac:dyDescent="0.15">
      <c r="AB2700" s="28"/>
      <c r="AC2700" s="28"/>
    </row>
    <row r="2701" spans="28:29" x14ac:dyDescent="0.15">
      <c r="AB2701" s="28"/>
      <c r="AC2701" s="28"/>
    </row>
    <row r="2702" spans="28:29" x14ac:dyDescent="0.15">
      <c r="AB2702" s="28"/>
      <c r="AC2702" s="28"/>
    </row>
    <row r="2703" spans="28:29" x14ac:dyDescent="0.15">
      <c r="AB2703" s="28"/>
      <c r="AC2703" s="28"/>
    </row>
    <row r="2704" spans="28:29" x14ac:dyDescent="0.15">
      <c r="AB2704" s="28"/>
      <c r="AC2704" s="28"/>
    </row>
    <row r="2705" spans="28:29" x14ac:dyDescent="0.15">
      <c r="AB2705" s="28"/>
      <c r="AC2705" s="28"/>
    </row>
    <row r="2706" spans="28:29" x14ac:dyDescent="0.15">
      <c r="AB2706" s="28"/>
      <c r="AC2706" s="28"/>
    </row>
    <row r="2707" spans="28:29" x14ac:dyDescent="0.15">
      <c r="AB2707" s="28"/>
      <c r="AC2707" s="28"/>
    </row>
    <row r="2708" spans="28:29" x14ac:dyDescent="0.15">
      <c r="AB2708" s="28"/>
      <c r="AC2708" s="28"/>
    </row>
    <row r="2709" spans="28:29" x14ac:dyDescent="0.15">
      <c r="AB2709" s="28"/>
      <c r="AC2709" s="28"/>
    </row>
    <row r="2710" spans="28:29" x14ac:dyDescent="0.15">
      <c r="AB2710" s="28"/>
      <c r="AC2710" s="28"/>
    </row>
    <row r="2711" spans="28:29" x14ac:dyDescent="0.15">
      <c r="AB2711" s="28"/>
      <c r="AC2711" s="28"/>
    </row>
    <row r="2712" spans="28:29" x14ac:dyDescent="0.15">
      <c r="AB2712" s="28"/>
      <c r="AC2712" s="28"/>
    </row>
    <row r="2713" spans="28:29" x14ac:dyDescent="0.15">
      <c r="AB2713" s="28"/>
      <c r="AC2713" s="28"/>
    </row>
    <row r="2714" spans="28:29" x14ac:dyDescent="0.15">
      <c r="AB2714" s="28"/>
      <c r="AC2714" s="28"/>
    </row>
    <row r="2715" spans="28:29" x14ac:dyDescent="0.15">
      <c r="AB2715" s="28"/>
      <c r="AC2715" s="28"/>
    </row>
    <row r="2716" spans="28:29" x14ac:dyDescent="0.15">
      <c r="AB2716" s="28"/>
      <c r="AC2716" s="28"/>
    </row>
    <row r="2717" spans="28:29" x14ac:dyDescent="0.15">
      <c r="AB2717" s="28"/>
      <c r="AC2717" s="28"/>
    </row>
    <row r="2718" spans="28:29" x14ac:dyDescent="0.15">
      <c r="AB2718" s="28"/>
      <c r="AC2718" s="28"/>
    </row>
    <row r="2719" spans="28:29" x14ac:dyDescent="0.15">
      <c r="AB2719" s="28"/>
      <c r="AC2719" s="28"/>
    </row>
    <row r="2720" spans="28:29" x14ac:dyDescent="0.15">
      <c r="AB2720" s="28"/>
      <c r="AC2720" s="28"/>
    </row>
    <row r="2721" spans="28:29" x14ac:dyDescent="0.15">
      <c r="AB2721" s="28"/>
      <c r="AC2721" s="28"/>
    </row>
    <row r="2722" spans="28:29" x14ac:dyDescent="0.15">
      <c r="AB2722" s="28"/>
      <c r="AC2722" s="28"/>
    </row>
    <row r="2723" spans="28:29" x14ac:dyDescent="0.15">
      <c r="AB2723" s="28"/>
      <c r="AC2723" s="28"/>
    </row>
    <row r="2724" spans="28:29" x14ac:dyDescent="0.15">
      <c r="AB2724" s="28"/>
      <c r="AC2724" s="28"/>
    </row>
    <row r="2725" spans="28:29" x14ac:dyDescent="0.15">
      <c r="AB2725" s="28"/>
      <c r="AC2725" s="28"/>
    </row>
    <row r="2726" spans="28:29" x14ac:dyDescent="0.15">
      <c r="AB2726" s="28"/>
      <c r="AC2726" s="28"/>
    </row>
    <row r="2727" spans="28:29" x14ac:dyDescent="0.15">
      <c r="AB2727" s="28"/>
      <c r="AC2727" s="28"/>
    </row>
    <row r="2728" spans="28:29" x14ac:dyDescent="0.15">
      <c r="AB2728" s="28"/>
      <c r="AC2728" s="28"/>
    </row>
    <row r="2729" spans="28:29" x14ac:dyDescent="0.15">
      <c r="AB2729" s="28"/>
      <c r="AC2729" s="28"/>
    </row>
    <row r="2730" spans="28:29" x14ac:dyDescent="0.15">
      <c r="AB2730" s="28"/>
      <c r="AC2730" s="28"/>
    </row>
    <row r="2731" spans="28:29" x14ac:dyDescent="0.15">
      <c r="AB2731" s="28"/>
      <c r="AC2731" s="28"/>
    </row>
    <row r="2732" spans="28:29" x14ac:dyDescent="0.15">
      <c r="AB2732" s="28"/>
      <c r="AC2732" s="28"/>
    </row>
    <row r="2733" spans="28:29" x14ac:dyDescent="0.15">
      <c r="AB2733" s="28"/>
      <c r="AC2733" s="28"/>
    </row>
    <row r="2734" spans="28:29" x14ac:dyDescent="0.15">
      <c r="AB2734" s="28"/>
      <c r="AC2734" s="28"/>
    </row>
    <row r="2735" spans="28:29" x14ac:dyDescent="0.15">
      <c r="AB2735" s="28"/>
      <c r="AC2735" s="28"/>
    </row>
    <row r="2736" spans="28:29" x14ac:dyDescent="0.15">
      <c r="AB2736" s="28"/>
      <c r="AC2736" s="28"/>
    </row>
    <row r="2737" spans="28:29" x14ac:dyDescent="0.15">
      <c r="AB2737" s="28"/>
      <c r="AC2737" s="28"/>
    </row>
    <row r="2738" spans="28:29" x14ac:dyDescent="0.15">
      <c r="AB2738" s="28"/>
      <c r="AC2738" s="28"/>
    </row>
    <row r="2739" spans="28:29" x14ac:dyDescent="0.15">
      <c r="AB2739" s="28"/>
      <c r="AC2739" s="28"/>
    </row>
    <row r="2740" spans="28:29" x14ac:dyDescent="0.15">
      <c r="AB2740" s="28"/>
      <c r="AC2740" s="28"/>
    </row>
    <row r="2741" spans="28:29" x14ac:dyDescent="0.15">
      <c r="AB2741" s="28"/>
      <c r="AC2741" s="28"/>
    </row>
    <row r="2742" spans="28:29" x14ac:dyDescent="0.15">
      <c r="AB2742" s="28"/>
      <c r="AC2742" s="28"/>
    </row>
    <row r="2743" spans="28:29" x14ac:dyDescent="0.15">
      <c r="AB2743" s="28"/>
      <c r="AC2743" s="28"/>
    </row>
    <row r="2744" spans="28:29" x14ac:dyDescent="0.15">
      <c r="AB2744" s="28"/>
      <c r="AC2744" s="28"/>
    </row>
    <row r="2745" spans="28:29" x14ac:dyDescent="0.15">
      <c r="AB2745" s="28"/>
      <c r="AC2745" s="28"/>
    </row>
    <row r="2746" spans="28:29" x14ac:dyDescent="0.15">
      <c r="AB2746" s="28"/>
      <c r="AC2746" s="28"/>
    </row>
    <row r="2747" spans="28:29" x14ac:dyDescent="0.15">
      <c r="AB2747" s="28"/>
      <c r="AC2747" s="28"/>
    </row>
    <row r="2748" spans="28:29" x14ac:dyDescent="0.15">
      <c r="AB2748" s="28"/>
      <c r="AC2748" s="28"/>
    </row>
    <row r="2749" spans="28:29" x14ac:dyDescent="0.15">
      <c r="AB2749" s="28"/>
      <c r="AC2749" s="28"/>
    </row>
    <row r="2750" spans="28:29" x14ac:dyDescent="0.15">
      <c r="AB2750" s="28"/>
      <c r="AC2750" s="28"/>
    </row>
    <row r="2751" spans="28:29" x14ac:dyDescent="0.15">
      <c r="AB2751" s="28"/>
      <c r="AC2751" s="28"/>
    </row>
    <row r="2752" spans="28:29" x14ac:dyDescent="0.15">
      <c r="AB2752" s="28"/>
      <c r="AC2752" s="28"/>
    </row>
    <row r="2753" spans="28:29" x14ac:dyDescent="0.15">
      <c r="AB2753" s="28"/>
      <c r="AC2753" s="28"/>
    </row>
    <row r="2754" spans="28:29" x14ac:dyDescent="0.15">
      <c r="AB2754" s="28"/>
      <c r="AC2754" s="28"/>
    </row>
    <row r="2755" spans="28:29" x14ac:dyDescent="0.15">
      <c r="AB2755" s="28"/>
      <c r="AC2755" s="28"/>
    </row>
    <row r="2756" spans="28:29" x14ac:dyDescent="0.15">
      <c r="AB2756" s="28"/>
      <c r="AC2756" s="28"/>
    </row>
    <row r="2757" spans="28:29" x14ac:dyDescent="0.15">
      <c r="AB2757" s="28"/>
      <c r="AC2757" s="28"/>
    </row>
    <row r="2758" spans="28:29" x14ac:dyDescent="0.15">
      <c r="AB2758" s="28"/>
      <c r="AC2758" s="28"/>
    </row>
    <row r="2759" spans="28:29" x14ac:dyDescent="0.15">
      <c r="AB2759" s="28"/>
      <c r="AC2759" s="28"/>
    </row>
    <row r="2760" spans="28:29" x14ac:dyDescent="0.15">
      <c r="AB2760" s="28"/>
      <c r="AC2760" s="28"/>
    </row>
    <row r="2761" spans="28:29" x14ac:dyDescent="0.15">
      <c r="AB2761" s="28"/>
      <c r="AC2761" s="28"/>
    </row>
    <row r="2762" spans="28:29" x14ac:dyDescent="0.15">
      <c r="AB2762" s="28"/>
      <c r="AC2762" s="28"/>
    </row>
    <row r="2763" spans="28:29" x14ac:dyDescent="0.15">
      <c r="AB2763" s="28"/>
      <c r="AC2763" s="28"/>
    </row>
    <row r="2764" spans="28:29" x14ac:dyDescent="0.15">
      <c r="AB2764" s="28"/>
      <c r="AC2764" s="28"/>
    </row>
    <row r="2765" spans="28:29" x14ac:dyDescent="0.15">
      <c r="AB2765" s="28"/>
      <c r="AC2765" s="28"/>
    </row>
    <row r="2766" spans="28:29" x14ac:dyDescent="0.15">
      <c r="AB2766" s="28"/>
      <c r="AC2766" s="28"/>
    </row>
    <row r="2767" spans="28:29" x14ac:dyDescent="0.15">
      <c r="AB2767" s="28"/>
      <c r="AC2767" s="28"/>
    </row>
    <row r="2768" spans="28:29" x14ac:dyDescent="0.15">
      <c r="AB2768" s="28"/>
      <c r="AC2768" s="28"/>
    </row>
    <row r="2769" spans="28:29" x14ac:dyDescent="0.15">
      <c r="AB2769" s="28"/>
      <c r="AC2769" s="28"/>
    </row>
    <row r="2770" spans="28:29" x14ac:dyDescent="0.15">
      <c r="AB2770" s="28"/>
      <c r="AC2770" s="28"/>
    </row>
    <row r="2771" spans="28:29" x14ac:dyDescent="0.15">
      <c r="AB2771" s="28"/>
      <c r="AC2771" s="28"/>
    </row>
    <row r="2772" spans="28:29" x14ac:dyDescent="0.15">
      <c r="AB2772" s="28"/>
      <c r="AC2772" s="28"/>
    </row>
    <row r="2773" spans="28:29" x14ac:dyDescent="0.15">
      <c r="AB2773" s="28"/>
      <c r="AC2773" s="28"/>
    </row>
    <row r="2774" spans="28:29" x14ac:dyDescent="0.15">
      <c r="AB2774" s="28"/>
      <c r="AC2774" s="28"/>
    </row>
    <row r="2775" spans="28:29" x14ac:dyDescent="0.15">
      <c r="AB2775" s="28"/>
      <c r="AC2775" s="28"/>
    </row>
    <row r="2776" spans="28:29" x14ac:dyDescent="0.15">
      <c r="AB2776" s="28"/>
      <c r="AC2776" s="28"/>
    </row>
    <row r="2777" spans="28:29" x14ac:dyDescent="0.15">
      <c r="AB2777" s="28"/>
      <c r="AC2777" s="28"/>
    </row>
    <row r="2778" spans="28:29" x14ac:dyDescent="0.15">
      <c r="AB2778" s="28"/>
      <c r="AC2778" s="28"/>
    </row>
    <row r="2779" spans="28:29" x14ac:dyDescent="0.15">
      <c r="AB2779" s="28"/>
      <c r="AC2779" s="28"/>
    </row>
    <row r="2780" spans="28:29" x14ac:dyDescent="0.15">
      <c r="AB2780" s="28"/>
      <c r="AC2780" s="28"/>
    </row>
    <row r="2781" spans="28:29" x14ac:dyDescent="0.15">
      <c r="AB2781" s="28"/>
      <c r="AC2781" s="28"/>
    </row>
    <row r="2782" spans="28:29" x14ac:dyDescent="0.15">
      <c r="AB2782" s="28"/>
      <c r="AC2782" s="28"/>
    </row>
    <row r="2783" spans="28:29" x14ac:dyDescent="0.15">
      <c r="AB2783" s="28"/>
      <c r="AC2783" s="28"/>
    </row>
    <row r="2784" spans="28:29" x14ac:dyDescent="0.15">
      <c r="AB2784" s="28"/>
      <c r="AC2784" s="28"/>
    </row>
    <row r="2785" spans="28:29" x14ac:dyDescent="0.15">
      <c r="AB2785" s="28"/>
      <c r="AC2785" s="28"/>
    </row>
    <row r="2786" spans="28:29" x14ac:dyDescent="0.15">
      <c r="AB2786" s="28"/>
      <c r="AC2786" s="28"/>
    </row>
    <row r="2787" spans="28:29" x14ac:dyDescent="0.15">
      <c r="AB2787" s="28"/>
      <c r="AC2787" s="28"/>
    </row>
    <row r="2788" spans="28:29" x14ac:dyDescent="0.15">
      <c r="AB2788" s="28"/>
      <c r="AC2788" s="28"/>
    </row>
    <row r="2789" spans="28:29" x14ac:dyDescent="0.15">
      <c r="AB2789" s="28"/>
      <c r="AC2789" s="28"/>
    </row>
    <row r="2790" spans="28:29" x14ac:dyDescent="0.15">
      <c r="AB2790" s="28"/>
      <c r="AC2790" s="28"/>
    </row>
    <row r="2791" spans="28:29" x14ac:dyDescent="0.15">
      <c r="AB2791" s="28"/>
      <c r="AC2791" s="28"/>
    </row>
    <row r="2792" spans="28:29" x14ac:dyDescent="0.15">
      <c r="AB2792" s="28"/>
      <c r="AC2792" s="28"/>
    </row>
    <row r="2793" spans="28:29" x14ac:dyDescent="0.15">
      <c r="AB2793" s="28"/>
      <c r="AC2793" s="28"/>
    </row>
    <row r="2794" spans="28:29" x14ac:dyDescent="0.15">
      <c r="AB2794" s="28"/>
      <c r="AC2794" s="28"/>
    </row>
    <row r="2795" spans="28:29" x14ac:dyDescent="0.15">
      <c r="AB2795" s="28"/>
      <c r="AC2795" s="28"/>
    </row>
    <row r="2796" spans="28:29" x14ac:dyDescent="0.15">
      <c r="AB2796" s="28"/>
      <c r="AC2796" s="28"/>
    </row>
    <row r="2797" spans="28:29" x14ac:dyDescent="0.15">
      <c r="AB2797" s="28"/>
      <c r="AC2797" s="28"/>
    </row>
    <row r="2798" spans="28:29" x14ac:dyDescent="0.15">
      <c r="AB2798" s="28"/>
      <c r="AC2798" s="28"/>
    </row>
    <row r="2799" spans="28:29" x14ac:dyDescent="0.15">
      <c r="AB2799" s="28"/>
      <c r="AC2799" s="28"/>
    </row>
    <row r="2800" spans="28:29" x14ac:dyDescent="0.15">
      <c r="AB2800" s="28"/>
      <c r="AC2800" s="28"/>
    </row>
    <row r="2801" spans="28:29" x14ac:dyDescent="0.15">
      <c r="AB2801" s="28"/>
      <c r="AC2801" s="28"/>
    </row>
    <row r="2802" spans="28:29" x14ac:dyDescent="0.15">
      <c r="AB2802" s="28"/>
      <c r="AC2802" s="28"/>
    </row>
    <row r="2803" spans="28:29" x14ac:dyDescent="0.15">
      <c r="AB2803" s="28"/>
      <c r="AC2803" s="28"/>
    </row>
    <row r="2804" spans="28:29" x14ac:dyDescent="0.15">
      <c r="AB2804" s="28"/>
      <c r="AC2804" s="28"/>
    </row>
    <row r="2805" spans="28:29" x14ac:dyDescent="0.15">
      <c r="AB2805" s="28"/>
      <c r="AC2805" s="28"/>
    </row>
    <row r="2806" spans="28:29" x14ac:dyDescent="0.15">
      <c r="AB2806" s="28"/>
      <c r="AC2806" s="28"/>
    </row>
    <row r="2807" spans="28:29" x14ac:dyDescent="0.15">
      <c r="AB2807" s="28"/>
      <c r="AC2807" s="28"/>
    </row>
    <row r="2808" spans="28:29" x14ac:dyDescent="0.15">
      <c r="AB2808" s="28"/>
      <c r="AC2808" s="28"/>
    </row>
    <row r="2809" spans="28:29" x14ac:dyDescent="0.15">
      <c r="AB2809" s="28"/>
      <c r="AC2809" s="28"/>
    </row>
    <row r="2810" spans="28:29" x14ac:dyDescent="0.15">
      <c r="AB2810" s="28"/>
      <c r="AC2810" s="28"/>
    </row>
    <row r="2811" spans="28:29" x14ac:dyDescent="0.15">
      <c r="AB2811" s="28"/>
      <c r="AC2811" s="28"/>
    </row>
    <row r="2812" spans="28:29" x14ac:dyDescent="0.15">
      <c r="AB2812" s="28"/>
      <c r="AC2812" s="28"/>
    </row>
    <row r="2813" spans="28:29" x14ac:dyDescent="0.15">
      <c r="AB2813" s="28"/>
      <c r="AC2813" s="28"/>
    </row>
    <row r="2814" spans="28:29" x14ac:dyDescent="0.15">
      <c r="AB2814" s="28"/>
      <c r="AC2814" s="28"/>
    </row>
    <row r="2815" spans="28:29" x14ac:dyDescent="0.15">
      <c r="AB2815" s="28"/>
      <c r="AC2815" s="28"/>
    </row>
    <row r="2816" spans="28:29" x14ac:dyDescent="0.15">
      <c r="AB2816" s="28"/>
      <c r="AC2816" s="28"/>
    </row>
    <row r="2817" spans="28:29" x14ac:dyDescent="0.15">
      <c r="AB2817" s="28"/>
      <c r="AC2817" s="28"/>
    </row>
    <row r="2818" spans="28:29" x14ac:dyDescent="0.15">
      <c r="AB2818" s="28"/>
      <c r="AC2818" s="28"/>
    </row>
    <row r="2819" spans="28:29" x14ac:dyDescent="0.15">
      <c r="AB2819" s="28"/>
      <c r="AC2819" s="28"/>
    </row>
    <row r="2820" spans="28:29" x14ac:dyDescent="0.15">
      <c r="AB2820" s="28"/>
      <c r="AC2820" s="28"/>
    </row>
    <row r="2821" spans="28:29" x14ac:dyDescent="0.15">
      <c r="AB2821" s="28"/>
      <c r="AC2821" s="28"/>
    </row>
    <row r="2822" spans="28:29" x14ac:dyDescent="0.15">
      <c r="AB2822" s="28"/>
      <c r="AC2822" s="28"/>
    </row>
    <row r="2823" spans="28:29" x14ac:dyDescent="0.15">
      <c r="AB2823" s="28"/>
      <c r="AC2823" s="28"/>
    </row>
    <row r="2824" spans="28:29" x14ac:dyDescent="0.15">
      <c r="AB2824" s="28"/>
      <c r="AC2824" s="28"/>
    </row>
    <row r="2825" spans="28:29" x14ac:dyDescent="0.15">
      <c r="AB2825" s="28"/>
      <c r="AC2825" s="28"/>
    </row>
    <row r="2826" spans="28:29" x14ac:dyDescent="0.15">
      <c r="AB2826" s="28"/>
      <c r="AC2826" s="28"/>
    </row>
    <row r="2827" spans="28:29" x14ac:dyDescent="0.15">
      <c r="AB2827" s="28"/>
      <c r="AC2827" s="28"/>
    </row>
    <row r="2828" spans="28:29" x14ac:dyDescent="0.15">
      <c r="AB2828" s="28"/>
      <c r="AC2828" s="28"/>
    </row>
    <row r="2829" spans="28:29" x14ac:dyDescent="0.15">
      <c r="AB2829" s="28"/>
      <c r="AC2829" s="28"/>
    </row>
    <row r="2830" spans="28:29" x14ac:dyDescent="0.15">
      <c r="AB2830" s="28"/>
      <c r="AC2830" s="28"/>
    </row>
    <row r="2831" spans="28:29" x14ac:dyDescent="0.15">
      <c r="AB2831" s="28"/>
      <c r="AC2831" s="28"/>
    </row>
    <row r="2832" spans="28:29" x14ac:dyDescent="0.15">
      <c r="AB2832" s="28"/>
      <c r="AC2832" s="28"/>
    </row>
    <row r="2833" spans="28:29" x14ac:dyDescent="0.15">
      <c r="AB2833" s="28"/>
      <c r="AC2833" s="28"/>
    </row>
    <row r="2834" spans="28:29" x14ac:dyDescent="0.15">
      <c r="AB2834" s="28"/>
      <c r="AC2834" s="28"/>
    </row>
    <row r="2835" spans="28:29" x14ac:dyDescent="0.15">
      <c r="AB2835" s="28"/>
      <c r="AC2835" s="28"/>
    </row>
    <row r="2836" spans="28:29" x14ac:dyDescent="0.15">
      <c r="AB2836" s="28"/>
      <c r="AC2836" s="28"/>
    </row>
    <row r="2837" spans="28:29" x14ac:dyDescent="0.15">
      <c r="AB2837" s="28"/>
      <c r="AC2837" s="28"/>
    </row>
    <row r="2838" spans="28:29" x14ac:dyDescent="0.15">
      <c r="AB2838" s="28"/>
      <c r="AC2838" s="28"/>
    </row>
    <row r="2839" spans="28:29" x14ac:dyDescent="0.15">
      <c r="AB2839" s="28"/>
      <c r="AC2839" s="28"/>
    </row>
    <row r="2840" spans="28:29" x14ac:dyDescent="0.15">
      <c r="AB2840" s="28"/>
      <c r="AC2840" s="28"/>
    </row>
    <row r="2841" spans="28:29" x14ac:dyDescent="0.15">
      <c r="AB2841" s="28"/>
      <c r="AC2841" s="28"/>
    </row>
    <row r="2842" spans="28:29" x14ac:dyDescent="0.15">
      <c r="AB2842" s="28"/>
      <c r="AC2842" s="28"/>
    </row>
    <row r="2843" spans="28:29" x14ac:dyDescent="0.15">
      <c r="AB2843" s="28"/>
      <c r="AC2843" s="28"/>
    </row>
    <row r="2844" spans="28:29" x14ac:dyDescent="0.15">
      <c r="AB2844" s="28"/>
      <c r="AC2844" s="28"/>
    </row>
    <row r="2845" spans="28:29" x14ac:dyDescent="0.15">
      <c r="AB2845" s="28"/>
      <c r="AC2845" s="28"/>
    </row>
    <row r="2846" spans="28:29" x14ac:dyDescent="0.15">
      <c r="AB2846" s="28"/>
      <c r="AC2846" s="28"/>
    </row>
    <row r="2847" spans="28:29" x14ac:dyDescent="0.15">
      <c r="AB2847" s="28"/>
      <c r="AC2847" s="28"/>
    </row>
    <row r="2848" spans="28:29" x14ac:dyDescent="0.15">
      <c r="AB2848" s="28"/>
      <c r="AC2848" s="28"/>
    </row>
    <row r="2849" spans="28:29" x14ac:dyDescent="0.15">
      <c r="AB2849" s="28"/>
      <c r="AC2849" s="28"/>
    </row>
    <row r="2850" spans="28:29" x14ac:dyDescent="0.15">
      <c r="AB2850" s="28"/>
      <c r="AC2850" s="28"/>
    </row>
    <row r="2851" spans="28:29" x14ac:dyDescent="0.15">
      <c r="AB2851" s="28"/>
      <c r="AC2851" s="28"/>
    </row>
    <row r="2852" spans="28:29" x14ac:dyDescent="0.15">
      <c r="AB2852" s="28"/>
      <c r="AC2852" s="28"/>
    </row>
    <row r="2853" spans="28:29" x14ac:dyDescent="0.15">
      <c r="AB2853" s="28"/>
      <c r="AC2853" s="28"/>
    </row>
    <row r="2854" spans="28:29" x14ac:dyDescent="0.15">
      <c r="AB2854" s="28"/>
      <c r="AC2854" s="28"/>
    </row>
    <row r="2855" spans="28:29" x14ac:dyDescent="0.15">
      <c r="AB2855" s="28"/>
      <c r="AC2855" s="28"/>
    </row>
    <row r="2856" spans="28:29" x14ac:dyDescent="0.15">
      <c r="AB2856" s="28"/>
      <c r="AC2856" s="28"/>
    </row>
    <row r="2857" spans="28:29" x14ac:dyDescent="0.15">
      <c r="AB2857" s="28"/>
      <c r="AC2857" s="28"/>
    </row>
    <row r="2858" spans="28:29" x14ac:dyDescent="0.15">
      <c r="AB2858" s="28"/>
      <c r="AC2858" s="28"/>
    </row>
    <row r="2859" spans="28:29" x14ac:dyDescent="0.15">
      <c r="AB2859" s="28"/>
      <c r="AC2859" s="28"/>
    </row>
    <row r="2860" spans="28:29" x14ac:dyDescent="0.15">
      <c r="AB2860" s="28"/>
      <c r="AC2860" s="28"/>
    </row>
    <row r="2861" spans="28:29" x14ac:dyDescent="0.15">
      <c r="AB2861" s="28"/>
      <c r="AC2861" s="28"/>
    </row>
    <row r="2862" spans="28:29" x14ac:dyDescent="0.15">
      <c r="AB2862" s="28"/>
      <c r="AC2862" s="28"/>
    </row>
    <row r="2863" spans="28:29" x14ac:dyDescent="0.15">
      <c r="AB2863" s="28"/>
      <c r="AC2863" s="28"/>
    </row>
    <row r="2864" spans="28:29" x14ac:dyDescent="0.15">
      <c r="AB2864" s="28"/>
      <c r="AC2864" s="28"/>
    </row>
    <row r="2865" spans="28:29" x14ac:dyDescent="0.15">
      <c r="AB2865" s="28"/>
      <c r="AC2865" s="28"/>
    </row>
    <row r="2866" spans="28:29" x14ac:dyDescent="0.15">
      <c r="AB2866" s="28"/>
      <c r="AC2866" s="28"/>
    </row>
    <row r="2867" spans="28:29" x14ac:dyDescent="0.15">
      <c r="AB2867" s="28"/>
      <c r="AC2867" s="28"/>
    </row>
    <row r="2868" spans="28:29" x14ac:dyDescent="0.15">
      <c r="AB2868" s="28"/>
      <c r="AC2868" s="28"/>
    </row>
    <row r="2869" spans="28:29" x14ac:dyDescent="0.15">
      <c r="AB2869" s="28"/>
      <c r="AC2869" s="28"/>
    </row>
    <row r="2870" spans="28:29" x14ac:dyDescent="0.15">
      <c r="AB2870" s="28"/>
      <c r="AC2870" s="28"/>
    </row>
    <row r="2871" spans="28:29" x14ac:dyDescent="0.15">
      <c r="AB2871" s="28"/>
      <c r="AC2871" s="28"/>
    </row>
    <row r="2872" spans="28:29" x14ac:dyDescent="0.15">
      <c r="AB2872" s="28"/>
      <c r="AC2872" s="28"/>
    </row>
    <row r="2873" spans="28:29" x14ac:dyDescent="0.15">
      <c r="AB2873" s="28"/>
      <c r="AC2873" s="28"/>
    </row>
    <row r="2874" spans="28:29" x14ac:dyDescent="0.15">
      <c r="AB2874" s="28"/>
      <c r="AC2874" s="28"/>
    </row>
    <row r="2875" spans="28:29" x14ac:dyDescent="0.15">
      <c r="AB2875" s="28"/>
      <c r="AC2875" s="28"/>
    </row>
    <row r="2876" spans="28:29" x14ac:dyDescent="0.15">
      <c r="AB2876" s="28"/>
      <c r="AC2876" s="28"/>
    </row>
    <row r="2877" spans="28:29" x14ac:dyDescent="0.15">
      <c r="AB2877" s="28"/>
      <c r="AC2877" s="28"/>
    </row>
    <row r="2878" spans="28:29" x14ac:dyDescent="0.15">
      <c r="AB2878" s="28"/>
      <c r="AC2878" s="28"/>
    </row>
    <row r="2879" spans="28:29" x14ac:dyDescent="0.15">
      <c r="AB2879" s="28"/>
      <c r="AC2879" s="28"/>
    </row>
    <row r="2880" spans="28:29" x14ac:dyDescent="0.15">
      <c r="AB2880" s="28"/>
      <c r="AC2880" s="28"/>
    </row>
    <row r="2881" spans="28:29" x14ac:dyDescent="0.15">
      <c r="AB2881" s="28"/>
      <c r="AC2881" s="28"/>
    </row>
    <row r="2882" spans="28:29" x14ac:dyDescent="0.15">
      <c r="AB2882" s="28"/>
      <c r="AC2882" s="28"/>
    </row>
    <row r="2883" spans="28:29" x14ac:dyDescent="0.15">
      <c r="AB2883" s="28"/>
      <c r="AC2883" s="28"/>
    </row>
    <row r="2884" spans="28:29" x14ac:dyDescent="0.15">
      <c r="AB2884" s="28"/>
      <c r="AC2884" s="28"/>
    </row>
    <row r="2885" spans="28:29" x14ac:dyDescent="0.15">
      <c r="AB2885" s="28"/>
      <c r="AC2885" s="28"/>
    </row>
    <row r="2886" spans="28:29" x14ac:dyDescent="0.15">
      <c r="AB2886" s="28"/>
      <c r="AC2886" s="28"/>
    </row>
    <row r="2887" spans="28:29" x14ac:dyDescent="0.15">
      <c r="AB2887" s="28"/>
      <c r="AC2887" s="28"/>
    </row>
    <row r="2888" spans="28:29" x14ac:dyDescent="0.15">
      <c r="AB2888" s="28"/>
      <c r="AC2888" s="28"/>
    </row>
    <row r="2889" spans="28:29" x14ac:dyDescent="0.15">
      <c r="AB2889" s="28"/>
      <c r="AC2889" s="28"/>
    </row>
    <row r="2890" spans="28:29" x14ac:dyDescent="0.15">
      <c r="AB2890" s="28"/>
      <c r="AC2890" s="28"/>
    </row>
    <row r="2891" spans="28:29" x14ac:dyDescent="0.15">
      <c r="AB2891" s="28"/>
      <c r="AC2891" s="28"/>
    </row>
    <row r="2892" spans="28:29" x14ac:dyDescent="0.15">
      <c r="AB2892" s="28"/>
      <c r="AC2892" s="28"/>
    </row>
    <row r="2893" spans="28:29" x14ac:dyDescent="0.15">
      <c r="AB2893" s="28"/>
      <c r="AC2893" s="28"/>
    </row>
    <row r="2894" spans="28:29" x14ac:dyDescent="0.15">
      <c r="AB2894" s="28"/>
      <c r="AC2894" s="28"/>
    </row>
    <row r="2895" spans="28:29" x14ac:dyDescent="0.15">
      <c r="AB2895" s="28"/>
      <c r="AC2895" s="28"/>
    </row>
    <row r="2896" spans="28:29" x14ac:dyDescent="0.15">
      <c r="AB2896" s="28"/>
      <c r="AC2896" s="28"/>
    </row>
    <row r="2897" spans="28:29" x14ac:dyDescent="0.15">
      <c r="AB2897" s="28"/>
      <c r="AC2897" s="28"/>
    </row>
    <row r="2898" spans="28:29" x14ac:dyDescent="0.15">
      <c r="AB2898" s="28"/>
      <c r="AC2898" s="28"/>
    </row>
    <row r="2899" spans="28:29" x14ac:dyDescent="0.15">
      <c r="AB2899" s="28"/>
      <c r="AC2899" s="28"/>
    </row>
    <row r="2900" spans="28:29" x14ac:dyDescent="0.15">
      <c r="AB2900" s="28"/>
      <c r="AC2900" s="28"/>
    </row>
    <row r="2901" spans="28:29" x14ac:dyDescent="0.15">
      <c r="AB2901" s="28"/>
      <c r="AC2901" s="28"/>
    </row>
    <row r="2902" spans="28:29" x14ac:dyDescent="0.15">
      <c r="AB2902" s="28"/>
      <c r="AC2902" s="28"/>
    </row>
    <row r="2903" spans="28:29" x14ac:dyDescent="0.15">
      <c r="AB2903" s="28"/>
      <c r="AC2903" s="28"/>
    </row>
    <row r="2904" spans="28:29" x14ac:dyDescent="0.15">
      <c r="AB2904" s="28"/>
      <c r="AC2904" s="28"/>
    </row>
    <row r="2905" spans="28:29" x14ac:dyDescent="0.15">
      <c r="AB2905" s="28"/>
      <c r="AC2905" s="28"/>
    </row>
    <row r="2906" spans="28:29" x14ac:dyDescent="0.15">
      <c r="AB2906" s="28"/>
      <c r="AC2906" s="28"/>
    </row>
    <row r="2907" spans="28:29" x14ac:dyDescent="0.15">
      <c r="AB2907" s="28"/>
      <c r="AC2907" s="28"/>
    </row>
    <row r="2908" spans="28:29" x14ac:dyDescent="0.15">
      <c r="AB2908" s="28"/>
      <c r="AC2908" s="28"/>
    </row>
    <row r="2909" spans="28:29" x14ac:dyDescent="0.15">
      <c r="AB2909" s="28"/>
      <c r="AC2909" s="28"/>
    </row>
    <row r="2910" spans="28:29" x14ac:dyDescent="0.15">
      <c r="AB2910" s="28"/>
      <c r="AC2910" s="28"/>
    </row>
    <row r="2911" spans="28:29" x14ac:dyDescent="0.15">
      <c r="AB2911" s="28"/>
      <c r="AC2911" s="28"/>
    </row>
    <row r="2912" spans="28:29" x14ac:dyDescent="0.15">
      <c r="AB2912" s="28"/>
      <c r="AC2912" s="28"/>
    </row>
    <row r="2913" spans="28:29" x14ac:dyDescent="0.15">
      <c r="AB2913" s="28"/>
      <c r="AC2913" s="28"/>
    </row>
    <row r="2914" spans="28:29" x14ac:dyDescent="0.15">
      <c r="AB2914" s="28"/>
      <c r="AC2914" s="28"/>
    </row>
    <row r="2915" spans="28:29" x14ac:dyDescent="0.15">
      <c r="AB2915" s="28"/>
      <c r="AC2915" s="28"/>
    </row>
    <row r="2916" spans="28:29" x14ac:dyDescent="0.15">
      <c r="AB2916" s="28"/>
      <c r="AC2916" s="28"/>
    </row>
    <row r="2917" spans="28:29" x14ac:dyDescent="0.15">
      <c r="AB2917" s="28"/>
      <c r="AC2917" s="28"/>
    </row>
    <row r="2918" spans="28:29" x14ac:dyDescent="0.15">
      <c r="AB2918" s="28"/>
      <c r="AC2918" s="28"/>
    </row>
    <row r="2919" spans="28:29" x14ac:dyDescent="0.15">
      <c r="AB2919" s="28"/>
      <c r="AC2919" s="28"/>
    </row>
    <row r="2920" spans="28:29" x14ac:dyDescent="0.15">
      <c r="AB2920" s="28"/>
      <c r="AC2920" s="28"/>
    </row>
    <row r="2921" spans="28:29" x14ac:dyDescent="0.15">
      <c r="AB2921" s="28"/>
      <c r="AC2921" s="28"/>
    </row>
    <row r="2922" spans="28:29" x14ac:dyDescent="0.15">
      <c r="AB2922" s="28"/>
      <c r="AC2922" s="28"/>
    </row>
    <row r="2923" spans="28:29" x14ac:dyDescent="0.15">
      <c r="AB2923" s="28"/>
      <c r="AC2923" s="28"/>
    </row>
    <row r="2924" spans="28:29" x14ac:dyDescent="0.15">
      <c r="AB2924" s="28"/>
      <c r="AC2924" s="28"/>
    </row>
    <row r="2925" spans="28:29" x14ac:dyDescent="0.15">
      <c r="AB2925" s="28"/>
      <c r="AC2925" s="28"/>
    </row>
    <row r="2926" spans="28:29" x14ac:dyDescent="0.15">
      <c r="AB2926" s="28"/>
      <c r="AC2926" s="28"/>
    </row>
    <row r="2927" spans="28:29" x14ac:dyDescent="0.15">
      <c r="AB2927" s="28"/>
      <c r="AC2927" s="28"/>
    </row>
    <row r="2928" spans="28:29" x14ac:dyDescent="0.15">
      <c r="AB2928" s="28"/>
      <c r="AC2928" s="28"/>
    </row>
    <row r="2929" spans="28:29" x14ac:dyDescent="0.15">
      <c r="AB2929" s="28"/>
      <c r="AC2929" s="28"/>
    </row>
    <row r="2930" spans="28:29" x14ac:dyDescent="0.15">
      <c r="AB2930" s="28"/>
      <c r="AC2930" s="28"/>
    </row>
    <row r="2931" spans="28:29" x14ac:dyDescent="0.15">
      <c r="AB2931" s="28"/>
      <c r="AC2931" s="28"/>
    </row>
    <row r="2932" spans="28:29" x14ac:dyDescent="0.15">
      <c r="AB2932" s="28"/>
      <c r="AC2932" s="28"/>
    </row>
    <row r="2933" spans="28:29" x14ac:dyDescent="0.15">
      <c r="AB2933" s="28"/>
      <c r="AC2933" s="28"/>
    </row>
    <row r="2934" spans="28:29" x14ac:dyDescent="0.15">
      <c r="AB2934" s="28"/>
      <c r="AC2934" s="28"/>
    </row>
    <row r="2935" spans="28:29" x14ac:dyDescent="0.15">
      <c r="AB2935" s="28"/>
      <c r="AC2935" s="28"/>
    </row>
    <row r="2936" spans="28:29" x14ac:dyDescent="0.15">
      <c r="AB2936" s="28"/>
      <c r="AC2936" s="28"/>
    </row>
    <row r="2937" spans="28:29" x14ac:dyDescent="0.15">
      <c r="AB2937" s="28"/>
      <c r="AC2937" s="28"/>
    </row>
    <row r="2938" spans="28:29" x14ac:dyDescent="0.15">
      <c r="AB2938" s="28"/>
      <c r="AC2938" s="28"/>
    </row>
    <row r="2939" spans="28:29" x14ac:dyDescent="0.15">
      <c r="AB2939" s="28"/>
      <c r="AC2939" s="28"/>
    </row>
    <row r="2940" spans="28:29" x14ac:dyDescent="0.15">
      <c r="AB2940" s="28"/>
      <c r="AC2940" s="28"/>
    </row>
    <row r="2941" spans="28:29" x14ac:dyDescent="0.15">
      <c r="AB2941" s="28"/>
      <c r="AC2941" s="28"/>
    </row>
    <row r="2942" spans="28:29" x14ac:dyDescent="0.15">
      <c r="AB2942" s="28"/>
      <c r="AC2942" s="28"/>
    </row>
    <row r="2943" spans="28:29" x14ac:dyDescent="0.15">
      <c r="AB2943" s="28"/>
      <c r="AC2943" s="28"/>
    </row>
    <row r="2944" spans="28:29" x14ac:dyDescent="0.15">
      <c r="AB2944" s="28"/>
      <c r="AC2944" s="28"/>
    </row>
    <row r="2945" spans="28:29" x14ac:dyDescent="0.15">
      <c r="AB2945" s="28"/>
      <c r="AC2945" s="28"/>
    </row>
    <row r="2946" spans="28:29" x14ac:dyDescent="0.15">
      <c r="AB2946" s="28"/>
      <c r="AC2946" s="28"/>
    </row>
    <row r="2947" spans="28:29" x14ac:dyDescent="0.15">
      <c r="AB2947" s="28"/>
      <c r="AC2947" s="28"/>
    </row>
    <row r="2948" spans="28:29" x14ac:dyDescent="0.15">
      <c r="AB2948" s="28"/>
      <c r="AC2948" s="28"/>
    </row>
    <row r="2949" spans="28:29" x14ac:dyDescent="0.15">
      <c r="AB2949" s="28"/>
      <c r="AC2949" s="28"/>
    </row>
    <row r="2950" spans="28:29" x14ac:dyDescent="0.15">
      <c r="AB2950" s="28"/>
      <c r="AC2950" s="28"/>
    </row>
    <row r="2951" spans="28:29" x14ac:dyDescent="0.15">
      <c r="AB2951" s="28"/>
      <c r="AC2951" s="28"/>
    </row>
    <row r="2952" spans="28:29" x14ac:dyDescent="0.15">
      <c r="AB2952" s="28"/>
      <c r="AC2952" s="28"/>
    </row>
    <row r="2953" spans="28:29" x14ac:dyDescent="0.15">
      <c r="AB2953" s="28"/>
      <c r="AC2953" s="28"/>
    </row>
    <row r="2954" spans="28:29" x14ac:dyDescent="0.15">
      <c r="AB2954" s="28"/>
      <c r="AC2954" s="28"/>
    </row>
    <row r="2955" spans="28:29" x14ac:dyDescent="0.15">
      <c r="AB2955" s="28"/>
      <c r="AC2955" s="28"/>
    </row>
    <row r="2956" spans="28:29" x14ac:dyDescent="0.15">
      <c r="AB2956" s="28"/>
      <c r="AC2956" s="28"/>
    </row>
    <row r="2957" spans="28:29" x14ac:dyDescent="0.15">
      <c r="AB2957" s="28"/>
      <c r="AC2957" s="28"/>
    </row>
    <row r="2958" spans="28:29" x14ac:dyDescent="0.15">
      <c r="AB2958" s="28"/>
      <c r="AC2958" s="28"/>
    </row>
    <row r="2959" spans="28:29" x14ac:dyDescent="0.15">
      <c r="AB2959" s="28"/>
      <c r="AC2959" s="28"/>
    </row>
    <row r="2960" spans="28:29" x14ac:dyDescent="0.15">
      <c r="AB2960" s="28"/>
      <c r="AC2960" s="28"/>
    </row>
    <row r="2961" spans="28:29" x14ac:dyDescent="0.15">
      <c r="AB2961" s="28"/>
      <c r="AC2961" s="28"/>
    </row>
    <row r="2962" spans="28:29" x14ac:dyDescent="0.15">
      <c r="AB2962" s="28"/>
      <c r="AC2962" s="28"/>
    </row>
    <row r="2963" spans="28:29" x14ac:dyDescent="0.15">
      <c r="AB2963" s="28"/>
      <c r="AC2963" s="28"/>
    </row>
    <row r="2964" spans="28:29" x14ac:dyDescent="0.15">
      <c r="AB2964" s="28"/>
      <c r="AC2964" s="28"/>
    </row>
    <row r="2965" spans="28:29" x14ac:dyDescent="0.15">
      <c r="AB2965" s="28"/>
      <c r="AC2965" s="28"/>
    </row>
    <row r="2966" spans="28:29" x14ac:dyDescent="0.15">
      <c r="AB2966" s="28"/>
      <c r="AC2966" s="28"/>
    </row>
    <row r="2967" spans="28:29" x14ac:dyDescent="0.15">
      <c r="AB2967" s="28"/>
      <c r="AC2967" s="28"/>
    </row>
    <row r="2968" spans="28:29" x14ac:dyDescent="0.15">
      <c r="AB2968" s="28"/>
      <c r="AC2968" s="28"/>
    </row>
    <row r="2969" spans="28:29" x14ac:dyDescent="0.15">
      <c r="AB2969" s="28"/>
      <c r="AC2969" s="28"/>
    </row>
    <row r="2970" spans="28:29" x14ac:dyDescent="0.15">
      <c r="AB2970" s="28"/>
      <c r="AC2970" s="28"/>
    </row>
    <row r="2971" spans="28:29" x14ac:dyDescent="0.15">
      <c r="AB2971" s="28"/>
      <c r="AC2971" s="28"/>
    </row>
    <row r="2972" spans="28:29" x14ac:dyDescent="0.15">
      <c r="AB2972" s="28"/>
      <c r="AC2972" s="28"/>
    </row>
    <row r="2973" spans="28:29" x14ac:dyDescent="0.15">
      <c r="AB2973" s="28"/>
      <c r="AC2973" s="28"/>
    </row>
    <row r="2974" spans="28:29" x14ac:dyDescent="0.15">
      <c r="AB2974" s="28"/>
      <c r="AC2974" s="28"/>
    </row>
    <row r="2975" spans="28:29" x14ac:dyDescent="0.15">
      <c r="AB2975" s="28"/>
      <c r="AC2975" s="28"/>
    </row>
    <row r="2976" spans="28:29" x14ac:dyDescent="0.15">
      <c r="AB2976" s="28"/>
      <c r="AC2976" s="28"/>
    </row>
    <row r="2977" spans="28:29" x14ac:dyDescent="0.15">
      <c r="AB2977" s="28"/>
      <c r="AC2977" s="28"/>
    </row>
    <row r="2978" spans="28:29" x14ac:dyDescent="0.15">
      <c r="AB2978" s="28"/>
      <c r="AC2978" s="28"/>
    </row>
    <row r="2979" spans="28:29" x14ac:dyDescent="0.15">
      <c r="AB2979" s="28"/>
      <c r="AC2979" s="28"/>
    </row>
    <row r="2980" spans="28:29" x14ac:dyDescent="0.15">
      <c r="AB2980" s="28"/>
      <c r="AC2980" s="28"/>
    </row>
    <row r="2981" spans="28:29" x14ac:dyDescent="0.15">
      <c r="AB2981" s="28"/>
      <c r="AC2981" s="28"/>
    </row>
    <row r="2982" spans="28:29" x14ac:dyDescent="0.15">
      <c r="AB2982" s="28"/>
      <c r="AC2982" s="28"/>
    </row>
    <row r="2983" spans="28:29" x14ac:dyDescent="0.15">
      <c r="AB2983" s="28"/>
      <c r="AC2983" s="28"/>
    </row>
    <row r="2984" spans="28:29" x14ac:dyDescent="0.15">
      <c r="AB2984" s="28"/>
      <c r="AC2984" s="28"/>
    </row>
    <row r="2985" spans="28:29" x14ac:dyDescent="0.15">
      <c r="AB2985" s="28"/>
      <c r="AC2985" s="28"/>
    </row>
    <row r="2986" spans="28:29" x14ac:dyDescent="0.15">
      <c r="AB2986" s="28"/>
      <c r="AC2986" s="28"/>
    </row>
    <row r="2987" spans="28:29" x14ac:dyDescent="0.15">
      <c r="AB2987" s="28"/>
      <c r="AC2987" s="28"/>
    </row>
    <row r="2988" spans="28:29" x14ac:dyDescent="0.15">
      <c r="AB2988" s="28"/>
      <c r="AC2988" s="28"/>
    </row>
    <row r="2989" spans="28:29" x14ac:dyDescent="0.15">
      <c r="AB2989" s="28"/>
      <c r="AC2989" s="28"/>
    </row>
    <row r="2990" spans="28:29" x14ac:dyDescent="0.15">
      <c r="AB2990" s="28"/>
      <c r="AC2990" s="28"/>
    </row>
    <row r="2991" spans="28:29" x14ac:dyDescent="0.15">
      <c r="AB2991" s="28"/>
      <c r="AC2991" s="28"/>
    </row>
    <row r="2992" spans="28:29" x14ac:dyDescent="0.15">
      <c r="AB2992" s="28"/>
      <c r="AC2992" s="28"/>
    </row>
    <row r="2993" spans="28:29" x14ac:dyDescent="0.15">
      <c r="AB2993" s="28"/>
      <c r="AC2993" s="28"/>
    </row>
    <row r="2994" spans="28:29" x14ac:dyDescent="0.15">
      <c r="AB2994" s="28"/>
      <c r="AC2994" s="28"/>
    </row>
    <row r="2995" spans="28:29" x14ac:dyDescent="0.15">
      <c r="AB2995" s="28"/>
      <c r="AC2995" s="28"/>
    </row>
    <row r="2996" spans="28:29" x14ac:dyDescent="0.15">
      <c r="AB2996" s="28"/>
      <c r="AC2996" s="28"/>
    </row>
    <row r="2997" spans="28:29" x14ac:dyDescent="0.15">
      <c r="AB2997" s="28"/>
      <c r="AC2997" s="28"/>
    </row>
    <row r="2998" spans="28:29" x14ac:dyDescent="0.15">
      <c r="AB2998" s="28"/>
      <c r="AC2998" s="28"/>
    </row>
    <row r="2999" spans="28:29" x14ac:dyDescent="0.15">
      <c r="AB2999" s="28"/>
      <c r="AC2999" s="28"/>
    </row>
    <row r="3000" spans="28:29" x14ac:dyDescent="0.15">
      <c r="AB3000" s="28"/>
      <c r="AC3000" s="28"/>
    </row>
    <row r="3001" spans="28:29" x14ac:dyDescent="0.15">
      <c r="AB3001" s="28"/>
      <c r="AC3001" s="28"/>
    </row>
    <row r="3002" spans="28:29" x14ac:dyDescent="0.15">
      <c r="AB3002" s="28"/>
      <c r="AC3002" s="28"/>
    </row>
    <row r="3003" spans="28:29" x14ac:dyDescent="0.15">
      <c r="AB3003" s="28"/>
      <c r="AC3003" s="28"/>
    </row>
    <row r="3004" spans="28:29" x14ac:dyDescent="0.15">
      <c r="AB3004" s="28"/>
      <c r="AC3004" s="28"/>
    </row>
    <row r="3005" spans="28:29" x14ac:dyDescent="0.15">
      <c r="AB3005" s="28"/>
      <c r="AC3005" s="28"/>
    </row>
    <row r="3006" spans="28:29" x14ac:dyDescent="0.15">
      <c r="AB3006" s="28"/>
      <c r="AC3006" s="28"/>
    </row>
    <row r="3007" spans="28:29" x14ac:dyDescent="0.15">
      <c r="AB3007" s="28"/>
      <c r="AC3007" s="28"/>
    </row>
    <row r="3008" spans="28:29" x14ac:dyDescent="0.15">
      <c r="AB3008" s="28"/>
      <c r="AC3008" s="28"/>
    </row>
    <row r="3009" spans="28:29" x14ac:dyDescent="0.15">
      <c r="AB3009" s="28"/>
      <c r="AC3009" s="28"/>
    </row>
    <row r="3010" spans="28:29" x14ac:dyDescent="0.15">
      <c r="AB3010" s="28"/>
      <c r="AC3010" s="28"/>
    </row>
    <row r="3011" spans="28:29" x14ac:dyDescent="0.15">
      <c r="AB3011" s="28"/>
      <c r="AC3011" s="28"/>
    </row>
    <row r="3012" spans="28:29" x14ac:dyDescent="0.15">
      <c r="AB3012" s="28"/>
      <c r="AC3012" s="28"/>
    </row>
    <row r="3013" spans="28:29" x14ac:dyDescent="0.15">
      <c r="AB3013" s="28"/>
      <c r="AC3013" s="28"/>
    </row>
    <row r="3014" spans="28:29" x14ac:dyDescent="0.15">
      <c r="AB3014" s="28"/>
      <c r="AC3014" s="28"/>
    </row>
    <row r="3015" spans="28:29" x14ac:dyDescent="0.15">
      <c r="AB3015" s="28"/>
      <c r="AC3015" s="28"/>
    </row>
    <row r="3016" spans="28:29" x14ac:dyDescent="0.15">
      <c r="AB3016" s="28"/>
      <c r="AC3016" s="28"/>
    </row>
    <row r="3017" spans="28:29" x14ac:dyDescent="0.15">
      <c r="AB3017" s="28"/>
      <c r="AC3017" s="28"/>
    </row>
    <row r="3018" spans="28:29" x14ac:dyDescent="0.15">
      <c r="AB3018" s="28"/>
      <c r="AC3018" s="28"/>
    </row>
    <row r="3019" spans="28:29" x14ac:dyDescent="0.15">
      <c r="AB3019" s="28"/>
      <c r="AC3019" s="28"/>
    </row>
    <row r="3020" spans="28:29" x14ac:dyDescent="0.15">
      <c r="AB3020" s="28"/>
      <c r="AC3020" s="28"/>
    </row>
    <row r="3021" spans="28:29" x14ac:dyDescent="0.15">
      <c r="AB3021" s="28"/>
      <c r="AC3021" s="28"/>
    </row>
    <row r="3022" spans="28:29" x14ac:dyDescent="0.15">
      <c r="AB3022" s="28"/>
      <c r="AC3022" s="28"/>
    </row>
    <row r="3023" spans="28:29" x14ac:dyDescent="0.15">
      <c r="AB3023" s="28"/>
      <c r="AC3023" s="28"/>
    </row>
    <row r="3024" spans="28:29" x14ac:dyDescent="0.15">
      <c r="AB3024" s="28"/>
      <c r="AC3024" s="28"/>
    </row>
    <row r="3025" spans="28:29" x14ac:dyDescent="0.15">
      <c r="AB3025" s="28"/>
      <c r="AC3025" s="28"/>
    </row>
    <row r="3026" spans="28:29" x14ac:dyDescent="0.15">
      <c r="AB3026" s="28"/>
      <c r="AC3026" s="28"/>
    </row>
    <row r="3027" spans="28:29" x14ac:dyDescent="0.15">
      <c r="AB3027" s="28"/>
      <c r="AC3027" s="28"/>
    </row>
    <row r="3028" spans="28:29" x14ac:dyDescent="0.15">
      <c r="AB3028" s="28"/>
      <c r="AC3028" s="28"/>
    </row>
    <row r="3029" spans="28:29" x14ac:dyDescent="0.15">
      <c r="AB3029" s="28"/>
      <c r="AC3029" s="28"/>
    </row>
    <row r="3030" spans="28:29" x14ac:dyDescent="0.15">
      <c r="AB3030" s="28"/>
      <c r="AC3030" s="28"/>
    </row>
    <row r="3031" spans="28:29" x14ac:dyDescent="0.15">
      <c r="AB3031" s="28"/>
      <c r="AC3031" s="28"/>
    </row>
    <row r="3032" spans="28:29" x14ac:dyDescent="0.15">
      <c r="AB3032" s="28"/>
      <c r="AC3032" s="28"/>
    </row>
    <row r="3033" spans="28:29" x14ac:dyDescent="0.15">
      <c r="AB3033" s="28"/>
      <c r="AC3033" s="28"/>
    </row>
    <row r="3034" spans="28:29" x14ac:dyDescent="0.15">
      <c r="AB3034" s="28"/>
      <c r="AC3034" s="28"/>
    </row>
    <row r="3035" spans="28:29" x14ac:dyDescent="0.15">
      <c r="AB3035" s="28"/>
      <c r="AC3035" s="28"/>
    </row>
    <row r="3036" spans="28:29" x14ac:dyDescent="0.15">
      <c r="AB3036" s="28"/>
      <c r="AC3036" s="28"/>
    </row>
    <row r="3037" spans="28:29" x14ac:dyDescent="0.15">
      <c r="AB3037" s="28"/>
      <c r="AC3037" s="28"/>
    </row>
    <row r="3038" spans="28:29" x14ac:dyDescent="0.15">
      <c r="AB3038" s="28"/>
      <c r="AC3038" s="28"/>
    </row>
    <row r="3039" spans="28:29" x14ac:dyDescent="0.15">
      <c r="AB3039" s="28"/>
      <c r="AC3039" s="28"/>
    </row>
    <row r="3040" spans="28:29" x14ac:dyDescent="0.15">
      <c r="AB3040" s="28"/>
      <c r="AC3040" s="28"/>
    </row>
    <row r="3041" spans="28:29" x14ac:dyDescent="0.15">
      <c r="AB3041" s="28"/>
      <c r="AC3041" s="28"/>
    </row>
    <row r="3042" spans="28:29" x14ac:dyDescent="0.15">
      <c r="AB3042" s="28"/>
      <c r="AC3042" s="28"/>
    </row>
    <row r="3043" spans="28:29" x14ac:dyDescent="0.15">
      <c r="AB3043" s="28"/>
      <c r="AC3043" s="28"/>
    </row>
    <row r="3044" spans="28:29" x14ac:dyDescent="0.15">
      <c r="AB3044" s="28"/>
      <c r="AC3044" s="28"/>
    </row>
    <row r="3045" spans="28:29" x14ac:dyDescent="0.15">
      <c r="AB3045" s="28"/>
      <c r="AC3045" s="28"/>
    </row>
    <row r="3046" spans="28:29" x14ac:dyDescent="0.15">
      <c r="AB3046" s="28"/>
      <c r="AC3046" s="28"/>
    </row>
    <row r="3047" spans="28:29" x14ac:dyDescent="0.15">
      <c r="AB3047" s="28"/>
      <c r="AC3047" s="28"/>
    </row>
    <row r="3048" spans="28:29" x14ac:dyDescent="0.15">
      <c r="AB3048" s="28"/>
      <c r="AC3048" s="28"/>
    </row>
    <row r="3049" spans="28:29" x14ac:dyDescent="0.15">
      <c r="AB3049" s="28"/>
      <c r="AC3049" s="28"/>
    </row>
    <row r="3050" spans="28:29" x14ac:dyDescent="0.15">
      <c r="AB3050" s="28"/>
      <c r="AC3050" s="28"/>
    </row>
    <row r="3051" spans="28:29" x14ac:dyDescent="0.15">
      <c r="AB3051" s="28"/>
      <c r="AC3051" s="28"/>
    </row>
    <row r="3052" spans="28:29" x14ac:dyDescent="0.15">
      <c r="AB3052" s="28"/>
      <c r="AC3052" s="28"/>
    </row>
    <row r="3053" spans="28:29" x14ac:dyDescent="0.15">
      <c r="AB3053" s="28"/>
      <c r="AC3053" s="28"/>
    </row>
    <row r="3054" spans="28:29" x14ac:dyDescent="0.15">
      <c r="AB3054" s="28"/>
      <c r="AC3054" s="28"/>
    </row>
    <row r="3055" spans="28:29" x14ac:dyDescent="0.15">
      <c r="AB3055" s="28"/>
      <c r="AC3055" s="28"/>
    </row>
    <row r="3056" spans="28:29" x14ac:dyDescent="0.15">
      <c r="AB3056" s="28"/>
      <c r="AC3056" s="28"/>
    </row>
    <row r="3057" spans="28:29" x14ac:dyDescent="0.15">
      <c r="AB3057" s="28"/>
      <c r="AC3057" s="28"/>
    </row>
    <row r="3058" spans="28:29" x14ac:dyDescent="0.15">
      <c r="AB3058" s="28"/>
      <c r="AC3058" s="28"/>
    </row>
    <row r="3059" spans="28:29" x14ac:dyDescent="0.15">
      <c r="AB3059" s="28"/>
      <c r="AC3059" s="28"/>
    </row>
    <row r="3060" spans="28:29" x14ac:dyDescent="0.15">
      <c r="AB3060" s="28"/>
      <c r="AC3060" s="28"/>
    </row>
    <row r="3061" spans="28:29" x14ac:dyDescent="0.15">
      <c r="AB3061" s="28"/>
      <c r="AC3061" s="28"/>
    </row>
    <row r="3062" spans="28:29" x14ac:dyDescent="0.15">
      <c r="AB3062" s="28"/>
      <c r="AC3062" s="28"/>
    </row>
    <row r="3063" spans="28:29" x14ac:dyDescent="0.15">
      <c r="AB3063" s="28"/>
      <c r="AC3063" s="28"/>
    </row>
    <row r="3064" spans="28:29" x14ac:dyDescent="0.15">
      <c r="AB3064" s="28"/>
      <c r="AC3064" s="28"/>
    </row>
    <row r="3065" spans="28:29" x14ac:dyDescent="0.15">
      <c r="AB3065" s="28"/>
      <c r="AC3065" s="28"/>
    </row>
    <row r="3066" spans="28:29" x14ac:dyDescent="0.15">
      <c r="AB3066" s="28"/>
      <c r="AC3066" s="28"/>
    </row>
    <row r="3067" spans="28:29" x14ac:dyDescent="0.15">
      <c r="AB3067" s="28"/>
      <c r="AC3067" s="28"/>
    </row>
    <row r="3068" spans="28:29" x14ac:dyDescent="0.15">
      <c r="AB3068" s="28"/>
      <c r="AC3068" s="28"/>
    </row>
    <row r="3069" spans="28:29" x14ac:dyDescent="0.15">
      <c r="AB3069" s="28"/>
      <c r="AC3069" s="28"/>
    </row>
    <row r="3070" spans="28:29" x14ac:dyDescent="0.15">
      <c r="AB3070" s="28"/>
      <c r="AC3070" s="28"/>
    </row>
    <row r="3071" spans="28:29" x14ac:dyDescent="0.15">
      <c r="AB3071" s="28"/>
      <c r="AC3071" s="28"/>
    </row>
    <row r="3072" spans="28:29" x14ac:dyDescent="0.15">
      <c r="AB3072" s="28"/>
      <c r="AC3072" s="28"/>
    </row>
    <row r="3073" spans="28:29" x14ac:dyDescent="0.15">
      <c r="AB3073" s="28"/>
      <c r="AC3073" s="28"/>
    </row>
    <row r="3074" spans="28:29" x14ac:dyDescent="0.15">
      <c r="AB3074" s="28"/>
      <c r="AC3074" s="28"/>
    </row>
    <row r="3075" spans="28:29" x14ac:dyDescent="0.15">
      <c r="AB3075" s="28"/>
      <c r="AC3075" s="28"/>
    </row>
    <row r="3076" spans="28:29" x14ac:dyDescent="0.15">
      <c r="AB3076" s="28"/>
      <c r="AC3076" s="28"/>
    </row>
    <row r="3077" spans="28:29" x14ac:dyDescent="0.15">
      <c r="AB3077" s="28"/>
      <c r="AC3077" s="28"/>
    </row>
    <row r="3078" spans="28:29" x14ac:dyDescent="0.15">
      <c r="AB3078" s="28"/>
      <c r="AC3078" s="28"/>
    </row>
    <row r="3079" spans="28:29" x14ac:dyDescent="0.15">
      <c r="AB3079" s="28"/>
      <c r="AC3079" s="28"/>
    </row>
    <row r="3080" spans="28:29" x14ac:dyDescent="0.15">
      <c r="AB3080" s="28"/>
      <c r="AC3080" s="28"/>
    </row>
    <row r="3081" spans="28:29" x14ac:dyDescent="0.15">
      <c r="AB3081" s="28"/>
      <c r="AC3081" s="28"/>
    </row>
    <row r="3082" spans="28:29" x14ac:dyDescent="0.15">
      <c r="AB3082" s="28"/>
      <c r="AC3082" s="28"/>
    </row>
    <row r="3083" spans="28:29" x14ac:dyDescent="0.15">
      <c r="AB3083" s="28"/>
      <c r="AC3083" s="28"/>
    </row>
    <row r="3084" spans="28:29" x14ac:dyDescent="0.15">
      <c r="AB3084" s="28"/>
      <c r="AC3084" s="28"/>
    </row>
    <row r="3085" spans="28:29" x14ac:dyDescent="0.15">
      <c r="AB3085" s="28"/>
      <c r="AC3085" s="28"/>
    </row>
    <row r="3086" spans="28:29" x14ac:dyDescent="0.15">
      <c r="AB3086" s="28"/>
      <c r="AC3086" s="28"/>
    </row>
    <row r="3087" spans="28:29" x14ac:dyDescent="0.15">
      <c r="AB3087" s="28"/>
      <c r="AC3087" s="28"/>
    </row>
    <row r="3088" spans="28:29" x14ac:dyDescent="0.15">
      <c r="AB3088" s="28"/>
      <c r="AC3088" s="28"/>
    </row>
    <row r="3089" spans="28:29" x14ac:dyDescent="0.15">
      <c r="AB3089" s="28"/>
      <c r="AC3089" s="28"/>
    </row>
    <row r="3090" spans="28:29" x14ac:dyDescent="0.15">
      <c r="AB3090" s="28"/>
      <c r="AC3090" s="28"/>
    </row>
    <row r="3091" spans="28:29" x14ac:dyDescent="0.15">
      <c r="AB3091" s="28"/>
      <c r="AC3091" s="28"/>
    </row>
    <row r="3092" spans="28:29" x14ac:dyDescent="0.15">
      <c r="AB3092" s="28"/>
      <c r="AC3092" s="28"/>
    </row>
    <row r="3093" spans="28:29" x14ac:dyDescent="0.15">
      <c r="AB3093" s="28"/>
      <c r="AC3093" s="28"/>
    </row>
    <row r="3094" spans="28:29" x14ac:dyDescent="0.15">
      <c r="AB3094" s="28"/>
      <c r="AC3094" s="28"/>
    </row>
    <row r="3095" spans="28:29" x14ac:dyDescent="0.15">
      <c r="AB3095" s="28"/>
      <c r="AC3095" s="28"/>
    </row>
    <row r="3096" spans="28:29" x14ac:dyDescent="0.15">
      <c r="AB3096" s="28"/>
      <c r="AC3096" s="28"/>
    </row>
    <row r="3097" spans="28:29" x14ac:dyDescent="0.15">
      <c r="AB3097" s="28"/>
      <c r="AC3097" s="28"/>
    </row>
    <row r="3098" spans="28:29" x14ac:dyDescent="0.15">
      <c r="AB3098" s="28"/>
      <c r="AC3098" s="28"/>
    </row>
    <row r="3099" spans="28:29" x14ac:dyDescent="0.15">
      <c r="AB3099" s="28"/>
      <c r="AC3099" s="28"/>
    </row>
    <row r="3100" spans="28:29" x14ac:dyDescent="0.15">
      <c r="AB3100" s="28"/>
      <c r="AC3100" s="28"/>
    </row>
    <row r="3101" spans="28:29" x14ac:dyDescent="0.15">
      <c r="AB3101" s="28"/>
      <c r="AC3101" s="28"/>
    </row>
    <row r="3102" spans="28:29" x14ac:dyDescent="0.15">
      <c r="AB3102" s="28"/>
      <c r="AC3102" s="28"/>
    </row>
    <row r="3103" spans="28:29" x14ac:dyDescent="0.15">
      <c r="AB3103" s="28"/>
      <c r="AC3103" s="28"/>
    </row>
    <row r="3104" spans="28:29" x14ac:dyDescent="0.15">
      <c r="AB3104" s="28"/>
      <c r="AC3104" s="28"/>
    </row>
    <row r="3105" spans="28:29" x14ac:dyDescent="0.15">
      <c r="AB3105" s="28"/>
      <c r="AC3105" s="28"/>
    </row>
    <row r="3106" spans="28:29" x14ac:dyDescent="0.15">
      <c r="AB3106" s="28"/>
      <c r="AC3106" s="28"/>
    </row>
    <row r="3107" spans="28:29" x14ac:dyDescent="0.15">
      <c r="AB3107" s="28"/>
      <c r="AC3107" s="28"/>
    </row>
    <row r="3108" spans="28:29" x14ac:dyDescent="0.15">
      <c r="AB3108" s="28"/>
      <c r="AC3108" s="28"/>
    </row>
    <row r="3109" spans="28:29" x14ac:dyDescent="0.15">
      <c r="AB3109" s="28"/>
      <c r="AC3109" s="28"/>
    </row>
    <row r="3110" spans="28:29" x14ac:dyDescent="0.15">
      <c r="AB3110" s="28"/>
      <c r="AC3110" s="28"/>
    </row>
    <row r="3111" spans="28:29" x14ac:dyDescent="0.15">
      <c r="AB3111" s="28"/>
      <c r="AC3111" s="28"/>
    </row>
    <row r="3112" spans="28:29" x14ac:dyDescent="0.15">
      <c r="AB3112" s="28"/>
      <c r="AC3112" s="28"/>
    </row>
    <row r="3113" spans="28:29" x14ac:dyDescent="0.15">
      <c r="AB3113" s="28"/>
      <c r="AC3113" s="28"/>
    </row>
    <row r="3114" spans="28:29" x14ac:dyDescent="0.15">
      <c r="AB3114" s="28"/>
      <c r="AC3114" s="28"/>
    </row>
    <row r="3115" spans="28:29" x14ac:dyDescent="0.15">
      <c r="AB3115" s="28"/>
      <c r="AC3115" s="28"/>
    </row>
    <row r="3116" spans="28:29" x14ac:dyDescent="0.15">
      <c r="AB3116" s="28"/>
      <c r="AC3116" s="28"/>
    </row>
    <row r="3117" spans="28:29" x14ac:dyDescent="0.15">
      <c r="AB3117" s="28"/>
      <c r="AC3117" s="28"/>
    </row>
    <row r="3118" spans="28:29" x14ac:dyDescent="0.15">
      <c r="AB3118" s="28"/>
      <c r="AC3118" s="28"/>
    </row>
    <row r="3119" spans="28:29" x14ac:dyDescent="0.15">
      <c r="AB3119" s="28"/>
      <c r="AC3119" s="28"/>
    </row>
    <row r="3120" spans="28:29" x14ac:dyDescent="0.15">
      <c r="AB3120" s="28"/>
      <c r="AC3120" s="28"/>
    </row>
    <row r="3121" spans="28:29" x14ac:dyDescent="0.15">
      <c r="AB3121" s="28"/>
      <c r="AC3121" s="28"/>
    </row>
    <row r="3122" spans="28:29" x14ac:dyDescent="0.15">
      <c r="AB3122" s="28"/>
      <c r="AC3122" s="28"/>
    </row>
    <row r="3123" spans="28:29" x14ac:dyDescent="0.15">
      <c r="AB3123" s="28"/>
      <c r="AC3123" s="28"/>
    </row>
    <row r="3124" spans="28:29" x14ac:dyDescent="0.15">
      <c r="AB3124" s="28"/>
      <c r="AC3124" s="28"/>
    </row>
    <row r="3125" spans="28:29" x14ac:dyDescent="0.15">
      <c r="AB3125" s="28"/>
      <c r="AC3125" s="28"/>
    </row>
    <row r="3126" spans="28:29" x14ac:dyDescent="0.15">
      <c r="AB3126" s="28"/>
      <c r="AC3126" s="28"/>
    </row>
    <row r="3127" spans="28:29" x14ac:dyDescent="0.15">
      <c r="AB3127" s="28"/>
      <c r="AC3127" s="28"/>
    </row>
    <row r="3128" spans="28:29" x14ac:dyDescent="0.15">
      <c r="AB3128" s="28"/>
      <c r="AC3128" s="28"/>
    </row>
    <row r="3129" spans="28:29" x14ac:dyDescent="0.15">
      <c r="AB3129" s="28"/>
      <c r="AC3129" s="28"/>
    </row>
    <row r="3130" spans="28:29" x14ac:dyDescent="0.15">
      <c r="AB3130" s="28"/>
      <c r="AC3130" s="28"/>
    </row>
    <row r="3131" spans="28:29" x14ac:dyDescent="0.15">
      <c r="AB3131" s="28"/>
      <c r="AC3131" s="28"/>
    </row>
    <row r="3132" spans="28:29" x14ac:dyDescent="0.15">
      <c r="AB3132" s="28"/>
      <c r="AC3132" s="28"/>
    </row>
    <row r="3133" spans="28:29" x14ac:dyDescent="0.15">
      <c r="AB3133" s="28"/>
      <c r="AC3133" s="28"/>
    </row>
    <row r="3134" spans="28:29" x14ac:dyDescent="0.15">
      <c r="AB3134" s="28"/>
      <c r="AC3134" s="28"/>
    </row>
    <row r="3135" spans="28:29" x14ac:dyDescent="0.15">
      <c r="AB3135" s="28"/>
      <c r="AC3135" s="28"/>
    </row>
    <row r="3136" spans="28:29" x14ac:dyDescent="0.15">
      <c r="AB3136" s="28"/>
      <c r="AC3136" s="28"/>
    </row>
    <row r="3137" spans="28:29" x14ac:dyDescent="0.15">
      <c r="AB3137" s="28"/>
      <c r="AC3137" s="28"/>
    </row>
    <row r="3138" spans="28:29" x14ac:dyDescent="0.15">
      <c r="AB3138" s="28"/>
      <c r="AC3138" s="28"/>
    </row>
    <row r="3139" spans="28:29" x14ac:dyDescent="0.15">
      <c r="AB3139" s="28"/>
      <c r="AC3139" s="28"/>
    </row>
    <row r="3140" spans="28:29" x14ac:dyDescent="0.15">
      <c r="AB3140" s="28"/>
      <c r="AC3140" s="28"/>
    </row>
    <row r="3141" spans="28:29" x14ac:dyDescent="0.15">
      <c r="AB3141" s="28"/>
      <c r="AC3141" s="28"/>
    </row>
    <row r="3142" spans="28:29" x14ac:dyDescent="0.15">
      <c r="AB3142" s="28"/>
      <c r="AC3142" s="28"/>
    </row>
    <row r="3143" spans="28:29" x14ac:dyDescent="0.15">
      <c r="AB3143" s="28"/>
      <c r="AC3143" s="28"/>
    </row>
    <row r="3144" spans="28:29" x14ac:dyDescent="0.15">
      <c r="AB3144" s="28"/>
      <c r="AC3144" s="28"/>
    </row>
    <row r="3145" spans="28:29" x14ac:dyDescent="0.15">
      <c r="AB3145" s="28"/>
      <c r="AC3145" s="28"/>
    </row>
    <row r="3146" spans="28:29" x14ac:dyDescent="0.15">
      <c r="AB3146" s="28"/>
      <c r="AC3146" s="28"/>
    </row>
    <row r="3147" spans="28:29" x14ac:dyDescent="0.15">
      <c r="AB3147" s="28"/>
      <c r="AC3147" s="28"/>
    </row>
    <row r="3148" spans="28:29" x14ac:dyDescent="0.15">
      <c r="AB3148" s="28"/>
      <c r="AC3148" s="28"/>
    </row>
    <row r="3149" spans="28:29" x14ac:dyDescent="0.15">
      <c r="AB3149" s="28"/>
      <c r="AC3149" s="28"/>
    </row>
    <row r="3150" spans="28:29" x14ac:dyDescent="0.15">
      <c r="AB3150" s="28"/>
      <c r="AC3150" s="28"/>
    </row>
    <row r="3151" spans="28:29" x14ac:dyDescent="0.15">
      <c r="AB3151" s="28"/>
      <c r="AC3151" s="28"/>
    </row>
    <row r="3152" spans="28:29" x14ac:dyDescent="0.15">
      <c r="AB3152" s="28"/>
      <c r="AC3152" s="28"/>
    </row>
    <row r="3153" spans="28:29" x14ac:dyDescent="0.15">
      <c r="AB3153" s="28"/>
      <c r="AC3153" s="28"/>
    </row>
    <row r="3154" spans="28:29" x14ac:dyDescent="0.15">
      <c r="AB3154" s="28"/>
      <c r="AC3154" s="28"/>
    </row>
    <row r="3155" spans="28:29" x14ac:dyDescent="0.15">
      <c r="AB3155" s="28"/>
      <c r="AC3155" s="28"/>
    </row>
    <row r="3156" spans="28:29" x14ac:dyDescent="0.15">
      <c r="AB3156" s="28"/>
      <c r="AC3156" s="28"/>
    </row>
    <row r="3157" spans="28:29" x14ac:dyDescent="0.15">
      <c r="AB3157" s="28"/>
      <c r="AC3157" s="28"/>
    </row>
    <row r="3158" spans="28:29" x14ac:dyDescent="0.15">
      <c r="AB3158" s="28"/>
      <c r="AC3158" s="28"/>
    </row>
    <row r="3159" spans="28:29" x14ac:dyDescent="0.15">
      <c r="AB3159" s="28"/>
      <c r="AC3159" s="28"/>
    </row>
    <row r="3160" spans="28:29" x14ac:dyDescent="0.15">
      <c r="AB3160" s="28"/>
      <c r="AC3160" s="28"/>
    </row>
    <row r="3161" spans="28:29" x14ac:dyDescent="0.15">
      <c r="AB3161" s="28"/>
      <c r="AC3161" s="28"/>
    </row>
    <row r="3162" spans="28:29" x14ac:dyDescent="0.15">
      <c r="AB3162" s="28"/>
      <c r="AC3162" s="28"/>
    </row>
    <row r="3163" spans="28:29" x14ac:dyDescent="0.15">
      <c r="AB3163" s="28"/>
      <c r="AC3163" s="28"/>
    </row>
    <row r="3164" spans="28:29" x14ac:dyDescent="0.15">
      <c r="AB3164" s="28"/>
      <c r="AC3164" s="28"/>
    </row>
    <row r="3165" spans="28:29" x14ac:dyDescent="0.15">
      <c r="AB3165" s="28"/>
      <c r="AC3165" s="28"/>
    </row>
    <row r="3166" spans="28:29" x14ac:dyDescent="0.15">
      <c r="AB3166" s="28"/>
      <c r="AC3166" s="28"/>
    </row>
    <row r="3167" spans="28:29" x14ac:dyDescent="0.15">
      <c r="AB3167" s="28"/>
      <c r="AC3167" s="28"/>
    </row>
    <row r="3168" spans="28:29" x14ac:dyDescent="0.15">
      <c r="AB3168" s="28"/>
      <c r="AC3168" s="28"/>
    </row>
    <row r="3169" spans="28:29" x14ac:dyDescent="0.15">
      <c r="AB3169" s="28"/>
      <c r="AC3169" s="28"/>
    </row>
    <row r="3170" spans="28:29" x14ac:dyDescent="0.15">
      <c r="AB3170" s="28"/>
      <c r="AC3170" s="28"/>
    </row>
    <row r="3171" spans="28:29" x14ac:dyDescent="0.15">
      <c r="AB3171" s="28"/>
      <c r="AC3171" s="28"/>
    </row>
    <row r="3172" spans="28:29" x14ac:dyDescent="0.15">
      <c r="AB3172" s="28"/>
      <c r="AC3172" s="28"/>
    </row>
    <row r="3173" spans="28:29" x14ac:dyDescent="0.15">
      <c r="AB3173" s="28"/>
      <c r="AC3173" s="28"/>
    </row>
    <row r="3174" spans="28:29" x14ac:dyDescent="0.15">
      <c r="AB3174" s="28"/>
      <c r="AC3174" s="28"/>
    </row>
    <row r="3175" spans="28:29" x14ac:dyDescent="0.15">
      <c r="AB3175" s="28"/>
      <c r="AC3175" s="28"/>
    </row>
    <row r="3176" spans="28:29" x14ac:dyDescent="0.15">
      <c r="AB3176" s="28"/>
      <c r="AC3176" s="28"/>
    </row>
    <row r="3177" spans="28:29" x14ac:dyDescent="0.15">
      <c r="AB3177" s="28"/>
      <c r="AC3177" s="28"/>
    </row>
    <row r="3178" spans="28:29" x14ac:dyDescent="0.15">
      <c r="AB3178" s="28"/>
      <c r="AC3178" s="28"/>
    </row>
    <row r="3179" spans="28:29" x14ac:dyDescent="0.15">
      <c r="AB3179" s="28"/>
      <c r="AC3179" s="28"/>
    </row>
    <row r="3180" spans="28:29" x14ac:dyDescent="0.15">
      <c r="AB3180" s="28"/>
      <c r="AC3180" s="28"/>
    </row>
    <row r="3181" spans="28:29" x14ac:dyDescent="0.15">
      <c r="AB3181" s="28"/>
      <c r="AC3181" s="28"/>
    </row>
    <row r="3182" spans="28:29" x14ac:dyDescent="0.15">
      <c r="AB3182" s="28"/>
      <c r="AC3182" s="28"/>
    </row>
    <row r="3183" spans="28:29" x14ac:dyDescent="0.15">
      <c r="AB3183" s="28"/>
      <c r="AC3183" s="28"/>
    </row>
    <row r="3184" spans="28:29" x14ac:dyDescent="0.15">
      <c r="AB3184" s="28"/>
      <c r="AC3184" s="28"/>
    </row>
    <row r="3185" spans="28:29" x14ac:dyDescent="0.15">
      <c r="AB3185" s="28"/>
      <c r="AC3185" s="28"/>
    </row>
    <row r="3186" spans="28:29" x14ac:dyDescent="0.15">
      <c r="AB3186" s="28"/>
      <c r="AC3186" s="28"/>
    </row>
    <row r="3187" spans="28:29" x14ac:dyDescent="0.15">
      <c r="AB3187" s="28"/>
      <c r="AC3187" s="28"/>
    </row>
    <row r="3188" spans="28:29" x14ac:dyDescent="0.15">
      <c r="AB3188" s="28"/>
      <c r="AC3188" s="28"/>
    </row>
    <row r="3189" spans="28:29" x14ac:dyDescent="0.15">
      <c r="AB3189" s="28"/>
      <c r="AC3189" s="28"/>
    </row>
    <row r="3190" spans="28:29" x14ac:dyDescent="0.15">
      <c r="AB3190" s="28"/>
      <c r="AC3190" s="28"/>
    </row>
    <row r="3191" spans="28:29" x14ac:dyDescent="0.15">
      <c r="AB3191" s="28"/>
      <c r="AC3191" s="28"/>
    </row>
    <row r="3192" spans="28:29" x14ac:dyDescent="0.15">
      <c r="AB3192" s="28"/>
      <c r="AC3192" s="28"/>
    </row>
    <row r="3193" spans="28:29" x14ac:dyDescent="0.15">
      <c r="AB3193" s="28"/>
      <c r="AC3193" s="28"/>
    </row>
    <row r="3194" spans="28:29" x14ac:dyDescent="0.15">
      <c r="AB3194" s="28"/>
      <c r="AC3194" s="28"/>
    </row>
    <row r="3195" spans="28:29" x14ac:dyDescent="0.15">
      <c r="AB3195" s="28"/>
      <c r="AC3195" s="28"/>
    </row>
    <row r="3196" spans="28:29" x14ac:dyDescent="0.15">
      <c r="AB3196" s="28"/>
      <c r="AC3196" s="28"/>
    </row>
    <row r="3197" spans="28:29" x14ac:dyDescent="0.15">
      <c r="AB3197" s="28"/>
      <c r="AC3197" s="28"/>
    </row>
    <row r="3198" spans="28:29" x14ac:dyDescent="0.15">
      <c r="AB3198" s="28"/>
      <c r="AC3198" s="28"/>
    </row>
    <row r="3199" spans="28:29" x14ac:dyDescent="0.15">
      <c r="AB3199" s="28"/>
      <c r="AC3199" s="28"/>
    </row>
    <row r="3200" spans="28:29" x14ac:dyDescent="0.15">
      <c r="AB3200" s="28"/>
      <c r="AC3200" s="28"/>
    </row>
    <row r="3201" spans="28:29" x14ac:dyDescent="0.15">
      <c r="AB3201" s="28"/>
      <c r="AC3201" s="28"/>
    </row>
    <row r="3202" spans="28:29" x14ac:dyDescent="0.15">
      <c r="AB3202" s="28"/>
      <c r="AC3202" s="28"/>
    </row>
    <row r="3203" spans="28:29" x14ac:dyDescent="0.15">
      <c r="AB3203" s="28"/>
      <c r="AC3203" s="28"/>
    </row>
    <row r="3204" spans="28:29" x14ac:dyDescent="0.15">
      <c r="AB3204" s="28"/>
      <c r="AC3204" s="28"/>
    </row>
    <row r="3205" spans="28:29" x14ac:dyDescent="0.15">
      <c r="AB3205" s="28"/>
      <c r="AC3205" s="28"/>
    </row>
    <row r="3206" spans="28:29" x14ac:dyDescent="0.15">
      <c r="AB3206" s="28"/>
      <c r="AC3206" s="28"/>
    </row>
    <row r="3207" spans="28:29" x14ac:dyDescent="0.15">
      <c r="AB3207" s="28"/>
      <c r="AC3207" s="28"/>
    </row>
    <row r="3208" spans="28:29" x14ac:dyDescent="0.15">
      <c r="AB3208" s="28"/>
      <c r="AC3208" s="28"/>
    </row>
    <row r="3209" spans="28:29" x14ac:dyDescent="0.15">
      <c r="AB3209" s="28"/>
      <c r="AC3209" s="28"/>
    </row>
    <row r="3210" spans="28:29" x14ac:dyDescent="0.15">
      <c r="AB3210" s="28"/>
      <c r="AC3210" s="28"/>
    </row>
    <row r="3211" spans="28:29" x14ac:dyDescent="0.15">
      <c r="AB3211" s="28"/>
      <c r="AC3211" s="28"/>
    </row>
    <row r="3212" spans="28:29" x14ac:dyDescent="0.15">
      <c r="AB3212" s="28"/>
      <c r="AC3212" s="28"/>
    </row>
    <row r="3213" spans="28:29" x14ac:dyDescent="0.15">
      <c r="AB3213" s="28"/>
      <c r="AC3213" s="28"/>
    </row>
    <row r="3214" spans="28:29" x14ac:dyDescent="0.15">
      <c r="AB3214" s="28"/>
      <c r="AC3214" s="28"/>
    </row>
    <row r="3215" spans="28:29" x14ac:dyDescent="0.15">
      <c r="AB3215" s="28"/>
      <c r="AC3215" s="28"/>
    </row>
    <row r="3216" spans="28:29" x14ac:dyDescent="0.15">
      <c r="AB3216" s="28"/>
      <c r="AC3216" s="28"/>
    </row>
    <row r="3217" spans="28:29" x14ac:dyDescent="0.15">
      <c r="AB3217" s="28"/>
      <c r="AC3217" s="28"/>
    </row>
    <row r="3218" spans="28:29" x14ac:dyDescent="0.15">
      <c r="AB3218" s="28"/>
      <c r="AC3218" s="28"/>
    </row>
    <row r="3219" spans="28:29" x14ac:dyDescent="0.15">
      <c r="AB3219" s="28"/>
      <c r="AC3219" s="28"/>
    </row>
    <row r="3220" spans="28:29" x14ac:dyDescent="0.15">
      <c r="AB3220" s="28"/>
      <c r="AC3220" s="28"/>
    </row>
    <row r="3221" spans="28:29" x14ac:dyDescent="0.15">
      <c r="AB3221" s="28"/>
      <c r="AC3221" s="28"/>
    </row>
    <row r="3222" spans="28:29" x14ac:dyDescent="0.15">
      <c r="AB3222" s="28"/>
      <c r="AC3222" s="28"/>
    </row>
    <row r="3223" spans="28:29" x14ac:dyDescent="0.15">
      <c r="AB3223" s="28"/>
      <c r="AC3223" s="28"/>
    </row>
    <row r="3224" spans="28:29" x14ac:dyDescent="0.15">
      <c r="AB3224" s="28"/>
      <c r="AC3224" s="28"/>
    </row>
    <row r="3225" spans="28:29" x14ac:dyDescent="0.15">
      <c r="AB3225" s="28"/>
      <c r="AC3225" s="28"/>
    </row>
    <row r="3226" spans="28:29" x14ac:dyDescent="0.15">
      <c r="AB3226" s="28"/>
      <c r="AC3226" s="28"/>
    </row>
    <row r="3227" spans="28:29" x14ac:dyDescent="0.15">
      <c r="AB3227" s="28"/>
      <c r="AC3227" s="28"/>
    </row>
    <row r="3228" spans="28:29" x14ac:dyDescent="0.15">
      <c r="AB3228" s="28"/>
      <c r="AC3228" s="28"/>
    </row>
    <row r="3229" spans="28:29" x14ac:dyDescent="0.15">
      <c r="AB3229" s="28"/>
      <c r="AC3229" s="28"/>
    </row>
    <row r="3230" spans="28:29" x14ac:dyDescent="0.15">
      <c r="AB3230" s="28"/>
      <c r="AC3230" s="28"/>
    </row>
    <row r="3231" spans="28:29" x14ac:dyDescent="0.15">
      <c r="AB3231" s="28"/>
      <c r="AC3231" s="28"/>
    </row>
    <row r="3232" spans="28:29" x14ac:dyDescent="0.15">
      <c r="AB3232" s="28"/>
      <c r="AC3232" s="28"/>
    </row>
    <row r="3233" spans="28:29" x14ac:dyDescent="0.15">
      <c r="AB3233" s="28"/>
      <c r="AC3233" s="28"/>
    </row>
    <row r="3234" spans="28:29" x14ac:dyDescent="0.15">
      <c r="AB3234" s="28"/>
      <c r="AC3234" s="28"/>
    </row>
    <row r="3235" spans="28:29" x14ac:dyDescent="0.15">
      <c r="AB3235" s="28"/>
      <c r="AC3235" s="28"/>
    </row>
    <row r="3236" spans="28:29" x14ac:dyDescent="0.15">
      <c r="AB3236" s="28"/>
      <c r="AC3236" s="28"/>
    </row>
    <row r="3237" spans="28:29" x14ac:dyDescent="0.15">
      <c r="AB3237" s="28"/>
      <c r="AC3237" s="28"/>
    </row>
    <row r="3238" spans="28:29" x14ac:dyDescent="0.15">
      <c r="AB3238" s="28"/>
      <c r="AC3238" s="28"/>
    </row>
    <row r="3239" spans="28:29" x14ac:dyDescent="0.15">
      <c r="AB3239" s="28"/>
      <c r="AC3239" s="28"/>
    </row>
    <row r="3240" spans="28:29" x14ac:dyDescent="0.15">
      <c r="AB3240" s="28"/>
      <c r="AC3240" s="28"/>
    </row>
    <row r="3241" spans="28:29" x14ac:dyDescent="0.15">
      <c r="AB3241" s="28"/>
      <c r="AC3241" s="28"/>
    </row>
    <row r="3242" spans="28:29" x14ac:dyDescent="0.15">
      <c r="AB3242" s="28"/>
      <c r="AC3242" s="28"/>
    </row>
    <row r="3243" spans="28:29" x14ac:dyDescent="0.15">
      <c r="AB3243" s="28"/>
      <c r="AC3243" s="28"/>
    </row>
    <row r="3244" spans="28:29" x14ac:dyDescent="0.15">
      <c r="AB3244" s="28"/>
      <c r="AC3244" s="28"/>
    </row>
    <row r="3245" spans="28:29" x14ac:dyDescent="0.15">
      <c r="AB3245" s="28"/>
      <c r="AC3245" s="28"/>
    </row>
    <row r="3246" spans="28:29" x14ac:dyDescent="0.15">
      <c r="AB3246" s="28"/>
      <c r="AC3246" s="28"/>
    </row>
    <row r="3247" spans="28:29" x14ac:dyDescent="0.15">
      <c r="AB3247" s="28"/>
      <c r="AC3247" s="28"/>
    </row>
    <row r="3248" spans="28:29" x14ac:dyDescent="0.15">
      <c r="AB3248" s="28"/>
      <c r="AC3248" s="28"/>
    </row>
    <row r="3249" spans="28:29" x14ac:dyDescent="0.15">
      <c r="AB3249" s="28"/>
      <c r="AC3249" s="28"/>
    </row>
    <row r="3250" spans="28:29" x14ac:dyDescent="0.15">
      <c r="AB3250" s="28"/>
      <c r="AC3250" s="28"/>
    </row>
    <row r="3251" spans="28:29" x14ac:dyDescent="0.15">
      <c r="AB3251" s="28"/>
      <c r="AC3251" s="28"/>
    </row>
    <row r="3252" spans="28:29" x14ac:dyDescent="0.15">
      <c r="AB3252" s="28"/>
      <c r="AC3252" s="28"/>
    </row>
    <row r="3253" spans="28:29" x14ac:dyDescent="0.15">
      <c r="AB3253" s="28"/>
      <c r="AC3253" s="28"/>
    </row>
    <row r="3254" spans="28:29" x14ac:dyDescent="0.15">
      <c r="AB3254" s="28"/>
      <c r="AC3254" s="28"/>
    </row>
    <row r="3255" spans="28:29" x14ac:dyDescent="0.15">
      <c r="AB3255" s="28"/>
      <c r="AC3255" s="28"/>
    </row>
    <row r="3256" spans="28:29" x14ac:dyDescent="0.15">
      <c r="AB3256" s="28"/>
      <c r="AC3256" s="28"/>
    </row>
    <row r="3257" spans="28:29" x14ac:dyDescent="0.15">
      <c r="AB3257" s="28"/>
      <c r="AC3257" s="28"/>
    </row>
    <row r="3258" spans="28:29" x14ac:dyDescent="0.15">
      <c r="AB3258" s="28"/>
      <c r="AC3258" s="28"/>
    </row>
    <row r="3259" spans="28:29" x14ac:dyDescent="0.15">
      <c r="AB3259" s="28"/>
      <c r="AC3259" s="28"/>
    </row>
    <row r="3260" spans="28:29" x14ac:dyDescent="0.15">
      <c r="AB3260" s="28"/>
      <c r="AC3260" s="28"/>
    </row>
    <row r="3261" spans="28:29" x14ac:dyDescent="0.15">
      <c r="AB3261" s="28"/>
      <c r="AC3261" s="28"/>
    </row>
    <row r="3262" spans="28:29" x14ac:dyDescent="0.15">
      <c r="AB3262" s="28"/>
      <c r="AC3262" s="28"/>
    </row>
    <row r="3263" spans="28:29" x14ac:dyDescent="0.15">
      <c r="AB3263" s="28"/>
      <c r="AC3263" s="28"/>
    </row>
    <row r="3264" spans="28:29" x14ac:dyDescent="0.15">
      <c r="AB3264" s="28"/>
      <c r="AC3264" s="28"/>
    </row>
    <row r="3265" spans="28:29" x14ac:dyDescent="0.15">
      <c r="AB3265" s="28"/>
      <c r="AC3265" s="28"/>
    </row>
    <row r="3266" spans="28:29" x14ac:dyDescent="0.15">
      <c r="AB3266" s="28"/>
      <c r="AC3266" s="28"/>
    </row>
    <row r="3267" spans="28:29" x14ac:dyDescent="0.15">
      <c r="AB3267" s="28"/>
      <c r="AC3267" s="28"/>
    </row>
    <row r="3268" spans="28:29" x14ac:dyDescent="0.15">
      <c r="AB3268" s="28"/>
      <c r="AC3268" s="28"/>
    </row>
    <row r="3269" spans="28:29" x14ac:dyDescent="0.15">
      <c r="AB3269" s="28"/>
      <c r="AC3269" s="28"/>
    </row>
    <row r="3270" spans="28:29" x14ac:dyDescent="0.15">
      <c r="AB3270" s="28"/>
      <c r="AC3270" s="28"/>
    </row>
    <row r="3271" spans="28:29" x14ac:dyDescent="0.15">
      <c r="AB3271" s="28"/>
      <c r="AC3271" s="28"/>
    </row>
    <row r="3272" spans="28:29" x14ac:dyDescent="0.15">
      <c r="AB3272" s="28"/>
      <c r="AC3272" s="28"/>
    </row>
    <row r="3273" spans="28:29" x14ac:dyDescent="0.15">
      <c r="AB3273" s="28"/>
      <c r="AC3273" s="28"/>
    </row>
    <row r="3274" spans="28:29" x14ac:dyDescent="0.15">
      <c r="AB3274" s="28"/>
      <c r="AC3274" s="28"/>
    </row>
    <row r="3275" spans="28:29" x14ac:dyDescent="0.15">
      <c r="AB3275" s="28"/>
      <c r="AC3275" s="28"/>
    </row>
    <row r="3276" spans="28:29" x14ac:dyDescent="0.15">
      <c r="AB3276" s="28"/>
      <c r="AC3276" s="28"/>
    </row>
    <row r="3277" spans="28:29" x14ac:dyDescent="0.15">
      <c r="AB3277" s="28"/>
      <c r="AC3277" s="28"/>
    </row>
    <row r="3278" spans="28:29" x14ac:dyDescent="0.15">
      <c r="AB3278" s="28"/>
      <c r="AC3278" s="28"/>
    </row>
    <row r="3279" spans="28:29" x14ac:dyDescent="0.15">
      <c r="AB3279" s="28"/>
      <c r="AC3279" s="28"/>
    </row>
    <row r="3280" spans="28:29" x14ac:dyDescent="0.15">
      <c r="AB3280" s="28"/>
      <c r="AC3280" s="28"/>
    </row>
    <row r="3281" spans="28:29" x14ac:dyDescent="0.15">
      <c r="AB3281" s="28"/>
      <c r="AC3281" s="28"/>
    </row>
    <row r="3282" spans="28:29" x14ac:dyDescent="0.15">
      <c r="AB3282" s="28"/>
      <c r="AC3282" s="28"/>
    </row>
    <row r="3283" spans="28:29" x14ac:dyDescent="0.15">
      <c r="AB3283" s="28"/>
      <c r="AC3283" s="28"/>
    </row>
    <row r="3284" spans="28:29" x14ac:dyDescent="0.15">
      <c r="AB3284" s="28"/>
      <c r="AC3284" s="28"/>
    </row>
    <row r="3285" spans="28:29" x14ac:dyDescent="0.15">
      <c r="AB3285" s="28"/>
      <c r="AC3285" s="28"/>
    </row>
    <row r="3286" spans="28:29" x14ac:dyDescent="0.15">
      <c r="AB3286" s="28"/>
      <c r="AC3286" s="28"/>
    </row>
    <row r="3287" spans="28:29" x14ac:dyDescent="0.15">
      <c r="AB3287" s="28"/>
      <c r="AC3287" s="28"/>
    </row>
    <row r="3288" spans="28:29" x14ac:dyDescent="0.15">
      <c r="AB3288" s="28"/>
      <c r="AC3288" s="28"/>
    </row>
    <row r="3289" spans="28:29" x14ac:dyDescent="0.15">
      <c r="AB3289" s="28"/>
      <c r="AC3289" s="28"/>
    </row>
    <row r="3290" spans="28:29" x14ac:dyDescent="0.15">
      <c r="AB3290" s="28"/>
      <c r="AC3290" s="28"/>
    </row>
    <row r="3291" spans="28:29" x14ac:dyDescent="0.15">
      <c r="AB3291" s="28"/>
      <c r="AC3291" s="28"/>
    </row>
    <row r="3292" spans="28:29" x14ac:dyDescent="0.15">
      <c r="AB3292" s="28"/>
      <c r="AC3292" s="28"/>
    </row>
    <row r="3293" spans="28:29" x14ac:dyDescent="0.15">
      <c r="AB3293" s="28"/>
      <c r="AC3293" s="28"/>
    </row>
    <row r="3294" spans="28:29" x14ac:dyDescent="0.15">
      <c r="AB3294" s="28"/>
      <c r="AC3294" s="28"/>
    </row>
    <row r="3295" spans="28:29" x14ac:dyDescent="0.15">
      <c r="AB3295" s="28"/>
      <c r="AC3295" s="28"/>
    </row>
    <row r="3296" spans="28:29" x14ac:dyDescent="0.15">
      <c r="AB3296" s="28"/>
      <c r="AC3296" s="28"/>
    </row>
    <row r="3297" spans="28:29" x14ac:dyDescent="0.15">
      <c r="AB3297" s="28"/>
      <c r="AC3297" s="28"/>
    </row>
    <row r="3298" spans="28:29" x14ac:dyDescent="0.15">
      <c r="AB3298" s="28"/>
      <c r="AC3298" s="28"/>
    </row>
    <row r="3299" spans="28:29" x14ac:dyDescent="0.15">
      <c r="AB3299" s="28"/>
      <c r="AC3299" s="28"/>
    </row>
    <row r="3300" spans="28:29" x14ac:dyDescent="0.15">
      <c r="AB3300" s="28"/>
      <c r="AC3300" s="28"/>
    </row>
    <row r="3301" spans="28:29" x14ac:dyDescent="0.15">
      <c r="AB3301" s="28"/>
      <c r="AC3301" s="28"/>
    </row>
    <row r="3302" spans="28:29" x14ac:dyDescent="0.15">
      <c r="AB3302" s="28"/>
      <c r="AC3302" s="28"/>
    </row>
    <row r="3303" spans="28:29" x14ac:dyDescent="0.15">
      <c r="AB3303" s="28"/>
      <c r="AC3303" s="28"/>
    </row>
    <row r="3304" spans="28:29" x14ac:dyDescent="0.15">
      <c r="AB3304" s="28"/>
      <c r="AC3304" s="28"/>
    </row>
    <row r="3305" spans="28:29" x14ac:dyDescent="0.15">
      <c r="AB3305" s="28"/>
      <c r="AC3305" s="28"/>
    </row>
    <row r="3306" spans="28:29" x14ac:dyDescent="0.15">
      <c r="AB3306" s="28"/>
      <c r="AC3306" s="28"/>
    </row>
    <row r="3307" spans="28:29" x14ac:dyDescent="0.15">
      <c r="AB3307" s="28"/>
      <c r="AC3307" s="28"/>
    </row>
    <row r="3308" spans="28:29" x14ac:dyDescent="0.15">
      <c r="AB3308" s="28"/>
      <c r="AC3308" s="28"/>
    </row>
    <row r="3309" spans="28:29" x14ac:dyDescent="0.15">
      <c r="AB3309" s="28"/>
      <c r="AC3309" s="28"/>
    </row>
    <row r="3310" spans="28:29" x14ac:dyDescent="0.15">
      <c r="AB3310" s="28"/>
      <c r="AC3310" s="28"/>
    </row>
    <row r="3311" spans="28:29" x14ac:dyDescent="0.15">
      <c r="AB3311" s="28"/>
      <c r="AC3311" s="28"/>
    </row>
    <row r="3312" spans="28:29" x14ac:dyDescent="0.15">
      <c r="AB3312" s="28"/>
      <c r="AC3312" s="28"/>
    </row>
    <row r="3313" spans="28:29" x14ac:dyDescent="0.15">
      <c r="AB3313" s="28"/>
      <c r="AC3313" s="28"/>
    </row>
    <row r="3314" spans="28:29" x14ac:dyDescent="0.15">
      <c r="AB3314" s="28"/>
      <c r="AC3314" s="28"/>
    </row>
    <row r="3315" spans="28:29" x14ac:dyDescent="0.15">
      <c r="AB3315" s="28"/>
      <c r="AC3315" s="28"/>
    </row>
    <row r="3316" spans="28:29" x14ac:dyDescent="0.15">
      <c r="AB3316" s="28"/>
      <c r="AC3316" s="28"/>
    </row>
    <row r="3317" spans="28:29" x14ac:dyDescent="0.15">
      <c r="AB3317" s="28"/>
      <c r="AC3317" s="28"/>
    </row>
    <row r="3318" spans="28:29" x14ac:dyDescent="0.15">
      <c r="AB3318" s="28"/>
      <c r="AC3318" s="28"/>
    </row>
    <row r="3319" spans="28:29" x14ac:dyDescent="0.15">
      <c r="AB3319" s="28"/>
      <c r="AC3319" s="28"/>
    </row>
    <row r="3320" spans="28:29" x14ac:dyDescent="0.15">
      <c r="AB3320" s="28"/>
      <c r="AC3320" s="28"/>
    </row>
    <row r="3321" spans="28:29" x14ac:dyDescent="0.15">
      <c r="AB3321" s="28"/>
      <c r="AC3321" s="28"/>
    </row>
    <row r="3322" spans="28:29" x14ac:dyDescent="0.15">
      <c r="AB3322" s="28"/>
      <c r="AC3322" s="28"/>
    </row>
    <row r="3323" spans="28:29" x14ac:dyDescent="0.15">
      <c r="AB3323" s="28"/>
      <c r="AC3323" s="28"/>
    </row>
    <row r="3324" spans="28:29" x14ac:dyDescent="0.15">
      <c r="AB3324" s="28"/>
      <c r="AC3324" s="28"/>
    </row>
    <row r="3325" spans="28:29" x14ac:dyDescent="0.15">
      <c r="AB3325" s="28"/>
      <c r="AC3325" s="28"/>
    </row>
    <row r="3326" spans="28:29" x14ac:dyDescent="0.15">
      <c r="AB3326" s="28"/>
      <c r="AC3326" s="28"/>
    </row>
    <row r="3327" spans="28:29" x14ac:dyDescent="0.15">
      <c r="AB3327" s="28"/>
      <c r="AC3327" s="28"/>
    </row>
    <row r="3328" spans="28:29" x14ac:dyDescent="0.15">
      <c r="AB3328" s="28"/>
      <c r="AC3328" s="28"/>
    </row>
    <row r="3329" spans="28:29" x14ac:dyDescent="0.15">
      <c r="AB3329" s="28"/>
      <c r="AC3329" s="28"/>
    </row>
    <row r="3330" spans="28:29" x14ac:dyDescent="0.15">
      <c r="AB3330" s="28"/>
      <c r="AC3330" s="28"/>
    </row>
    <row r="3331" spans="28:29" x14ac:dyDescent="0.15">
      <c r="AB3331" s="28"/>
      <c r="AC3331" s="28"/>
    </row>
    <row r="3332" spans="28:29" x14ac:dyDescent="0.15">
      <c r="AB3332" s="28"/>
      <c r="AC3332" s="28"/>
    </row>
    <row r="3333" spans="28:29" x14ac:dyDescent="0.15">
      <c r="AB3333" s="28"/>
      <c r="AC3333" s="28"/>
    </row>
    <row r="3334" spans="28:29" x14ac:dyDescent="0.15">
      <c r="AB3334" s="28"/>
      <c r="AC3334" s="28"/>
    </row>
    <row r="3335" spans="28:29" x14ac:dyDescent="0.15">
      <c r="AB3335" s="28"/>
      <c r="AC3335" s="28"/>
    </row>
    <row r="3336" spans="28:29" x14ac:dyDescent="0.15">
      <c r="AB3336" s="28"/>
      <c r="AC3336" s="28"/>
    </row>
    <row r="3337" spans="28:29" x14ac:dyDescent="0.15">
      <c r="AB3337" s="28"/>
      <c r="AC3337" s="28"/>
    </row>
    <row r="3338" spans="28:29" x14ac:dyDescent="0.15">
      <c r="AB3338" s="28"/>
      <c r="AC3338" s="28"/>
    </row>
    <row r="3339" spans="28:29" x14ac:dyDescent="0.15">
      <c r="AB3339" s="28"/>
      <c r="AC3339" s="28"/>
    </row>
    <row r="3340" spans="28:29" x14ac:dyDescent="0.15">
      <c r="AB3340" s="28"/>
      <c r="AC3340" s="28"/>
    </row>
    <row r="3341" spans="28:29" x14ac:dyDescent="0.15">
      <c r="AB3341" s="28"/>
      <c r="AC3341" s="28"/>
    </row>
    <row r="3342" spans="28:29" x14ac:dyDescent="0.15">
      <c r="AB3342" s="28"/>
      <c r="AC3342" s="28"/>
    </row>
    <row r="3343" spans="28:29" x14ac:dyDescent="0.15">
      <c r="AB3343" s="28"/>
      <c r="AC3343" s="28"/>
    </row>
    <row r="3344" spans="28:29" x14ac:dyDescent="0.15">
      <c r="AB3344" s="28"/>
      <c r="AC3344" s="28"/>
    </row>
    <row r="3345" spans="28:29" x14ac:dyDescent="0.15">
      <c r="AB3345" s="28"/>
      <c r="AC3345" s="28"/>
    </row>
    <row r="3346" spans="28:29" x14ac:dyDescent="0.15">
      <c r="AB3346" s="28"/>
      <c r="AC3346" s="28"/>
    </row>
    <row r="3347" spans="28:29" x14ac:dyDescent="0.15">
      <c r="AB3347" s="28"/>
      <c r="AC3347" s="28"/>
    </row>
    <row r="3348" spans="28:29" x14ac:dyDescent="0.15">
      <c r="AB3348" s="28"/>
      <c r="AC3348" s="28"/>
    </row>
    <row r="3349" spans="28:29" x14ac:dyDescent="0.15">
      <c r="AB3349" s="28"/>
      <c r="AC3349" s="28"/>
    </row>
    <row r="3350" spans="28:29" x14ac:dyDescent="0.15">
      <c r="AB3350" s="28"/>
      <c r="AC3350" s="28"/>
    </row>
    <row r="3351" spans="28:29" x14ac:dyDescent="0.15">
      <c r="AB3351" s="28"/>
      <c r="AC3351" s="28"/>
    </row>
    <row r="3352" spans="28:29" x14ac:dyDescent="0.15">
      <c r="AB3352" s="28"/>
      <c r="AC3352" s="28"/>
    </row>
    <row r="3353" spans="28:29" x14ac:dyDescent="0.15">
      <c r="AB3353" s="28"/>
      <c r="AC3353" s="28"/>
    </row>
    <row r="3354" spans="28:29" x14ac:dyDescent="0.15">
      <c r="AB3354" s="28"/>
      <c r="AC3354" s="28"/>
    </row>
    <row r="3355" spans="28:29" x14ac:dyDescent="0.15">
      <c r="AB3355" s="28"/>
      <c r="AC3355" s="28"/>
    </row>
    <row r="3356" spans="28:29" x14ac:dyDescent="0.15">
      <c r="AB3356" s="28"/>
      <c r="AC3356" s="28"/>
    </row>
    <row r="3357" spans="28:29" x14ac:dyDescent="0.15">
      <c r="AB3357" s="28"/>
      <c r="AC3357" s="28"/>
    </row>
    <row r="3358" spans="28:29" x14ac:dyDescent="0.15">
      <c r="AB3358" s="28"/>
      <c r="AC3358" s="28"/>
    </row>
    <row r="3359" spans="28:29" x14ac:dyDescent="0.15">
      <c r="AB3359" s="28"/>
      <c r="AC3359" s="28"/>
    </row>
    <row r="3360" spans="28:29" x14ac:dyDescent="0.15">
      <c r="AB3360" s="28"/>
      <c r="AC3360" s="28"/>
    </row>
    <row r="3361" spans="28:29" x14ac:dyDescent="0.15">
      <c r="AB3361" s="28"/>
      <c r="AC3361" s="28"/>
    </row>
    <row r="3362" spans="28:29" x14ac:dyDescent="0.15">
      <c r="AB3362" s="28"/>
      <c r="AC3362" s="28"/>
    </row>
    <row r="3363" spans="28:29" x14ac:dyDescent="0.15">
      <c r="AB3363" s="28"/>
      <c r="AC3363" s="28"/>
    </row>
    <row r="3364" spans="28:29" x14ac:dyDescent="0.15">
      <c r="AB3364" s="28"/>
      <c r="AC3364" s="28"/>
    </row>
    <row r="3365" spans="28:29" x14ac:dyDescent="0.15">
      <c r="AB3365" s="28"/>
      <c r="AC3365" s="28"/>
    </row>
    <row r="3366" spans="28:29" x14ac:dyDescent="0.15">
      <c r="AB3366" s="28"/>
      <c r="AC3366" s="28"/>
    </row>
    <row r="3367" spans="28:29" x14ac:dyDescent="0.15">
      <c r="AB3367" s="28"/>
      <c r="AC3367" s="28"/>
    </row>
    <row r="3368" spans="28:29" x14ac:dyDescent="0.15">
      <c r="AB3368" s="28"/>
      <c r="AC3368" s="28"/>
    </row>
    <row r="3369" spans="28:29" x14ac:dyDescent="0.15">
      <c r="AB3369" s="28"/>
      <c r="AC3369" s="28"/>
    </row>
    <row r="3370" spans="28:29" x14ac:dyDescent="0.15">
      <c r="AB3370" s="28"/>
      <c r="AC3370" s="28"/>
    </row>
    <row r="3371" spans="28:29" x14ac:dyDescent="0.15">
      <c r="AB3371" s="28"/>
      <c r="AC3371" s="28"/>
    </row>
    <row r="3372" spans="28:29" x14ac:dyDescent="0.15">
      <c r="AB3372" s="28"/>
      <c r="AC3372" s="28"/>
    </row>
    <row r="3373" spans="28:29" x14ac:dyDescent="0.15">
      <c r="AB3373" s="28"/>
      <c r="AC3373" s="28"/>
    </row>
    <row r="3374" spans="28:29" x14ac:dyDescent="0.15">
      <c r="AB3374" s="28"/>
      <c r="AC3374" s="28"/>
    </row>
    <row r="3375" spans="28:29" x14ac:dyDescent="0.15">
      <c r="AB3375" s="28"/>
      <c r="AC3375" s="28"/>
    </row>
    <row r="3376" spans="28:29" x14ac:dyDescent="0.15">
      <c r="AB3376" s="28"/>
      <c r="AC3376" s="28"/>
    </row>
    <row r="3377" spans="28:29" x14ac:dyDescent="0.15">
      <c r="AB3377" s="28"/>
      <c r="AC3377" s="28"/>
    </row>
    <row r="3378" spans="28:29" x14ac:dyDescent="0.15">
      <c r="AB3378" s="28"/>
      <c r="AC3378" s="28"/>
    </row>
    <row r="3379" spans="28:29" x14ac:dyDescent="0.15">
      <c r="AB3379" s="28"/>
      <c r="AC3379" s="28"/>
    </row>
    <row r="3380" spans="28:29" x14ac:dyDescent="0.15">
      <c r="AB3380" s="28"/>
      <c r="AC3380" s="28"/>
    </row>
    <row r="3381" spans="28:29" x14ac:dyDescent="0.15">
      <c r="AB3381" s="28"/>
      <c r="AC3381" s="28"/>
    </row>
    <row r="3382" spans="28:29" x14ac:dyDescent="0.15">
      <c r="AB3382" s="28"/>
      <c r="AC3382" s="28"/>
    </row>
    <row r="3383" spans="28:29" x14ac:dyDescent="0.15">
      <c r="AB3383" s="28"/>
      <c r="AC3383" s="28"/>
    </row>
    <row r="3384" spans="28:29" x14ac:dyDescent="0.15">
      <c r="AB3384" s="28"/>
      <c r="AC3384" s="28"/>
    </row>
    <row r="3385" spans="28:29" x14ac:dyDescent="0.15">
      <c r="AB3385" s="28"/>
      <c r="AC3385" s="28"/>
    </row>
    <row r="3386" spans="28:29" x14ac:dyDescent="0.15">
      <c r="AB3386" s="28"/>
      <c r="AC3386" s="28"/>
    </row>
    <row r="3387" spans="28:29" x14ac:dyDescent="0.15">
      <c r="AB3387" s="28"/>
      <c r="AC3387" s="28"/>
    </row>
    <row r="3388" spans="28:29" x14ac:dyDescent="0.15">
      <c r="AB3388" s="28"/>
      <c r="AC3388" s="28"/>
    </row>
    <row r="3389" spans="28:29" x14ac:dyDescent="0.15">
      <c r="AB3389" s="28"/>
      <c r="AC3389" s="28"/>
    </row>
    <row r="3390" spans="28:29" x14ac:dyDescent="0.15">
      <c r="AB3390" s="28"/>
      <c r="AC3390" s="28"/>
    </row>
    <row r="3391" spans="28:29" x14ac:dyDescent="0.15">
      <c r="AB3391" s="28"/>
      <c r="AC3391" s="28"/>
    </row>
    <row r="3392" spans="28:29" x14ac:dyDescent="0.15">
      <c r="AB3392" s="28"/>
      <c r="AC3392" s="28"/>
    </row>
    <row r="3393" spans="28:29" x14ac:dyDescent="0.15">
      <c r="AB3393" s="28"/>
      <c r="AC3393" s="28"/>
    </row>
    <row r="3394" spans="28:29" x14ac:dyDescent="0.15">
      <c r="AB3394" s="28"/>
      <c r="AC3394" s="28"/>
    </row>
    <row r="3395" spans="28:29" x14ac:dyDescent="0.15">
      <c r="AB3395" s="28"/>
      <c r="AC3395" s="28"/>
    </row>
    <row r="3396" spans="28:29" x14ac:dyDescent="0.15">
      <c r="AB3396" s="28"/>
      <c r="AC3396" s="28"/>
    </row>
    <row r="3397" spans="28:29" x14ac:dyDescent="0.15">
      <c r="AB3397" s="28"/>
      <c r="AC3397" s="28"/>
    </row>
    <row r="3398" spans="28:29" x14ac:dyDescent="0.15">
      <c r="AB3398" s="28"/>
      <c r="AC3398" s="28"/>
    </row>
    <row r="3399" spans="28:29" x14ac:dyDescent="0.15">
      <c r="AB3399" s="28"/>
      <c r="AC3399" s="28"/>
    </row>
    <row r="3400" spans="28:29" x14ac:dyDescent="0.15">
      <c r="AB3400" s="28"/>
      <c r="AC3400" s="28"/>
    </row>
    <row r="3401" spans="28:29" x14ac:dyDescent="0.15">
      <c r="AB3401" s="28"/>
      <c r="AC3401" s="28"/>
    </row>
    <row r="3402" spans="28:29" x14ac:dyDescent="0.15">
      <c r="AB3402" s="28"/>
      <c r="AC3402" s="28"/>
    </row>
    <row r="3403" spans="28:29" x14ac:dyDescent="0.15">
      <c r="AB3403" s="28"/>
      <c r="AC3403" s="28"/>
    </row>
    <row r="3404" spans="28:29" x14ac:dyDescent="0.15">
      <c r="AB3404" s="28"/>
      <c r="AC3404" s="28"/>
    </row>
    <row r="3405" spans="28:29" x14ac:dyDescent="0.15">
      <c r="AB3405" s="28"/>
      <c r="AC3405" s="28"/>
    </row>
    <row r="3406" spans="28:29" x14ac:dyDescent="0.15">
      <c r="AB3406" s="28"/>
      <c r="AC3406" s="28"/>
    </row>
    <row r="3407" spans="28:29" x14ac:dyDescent="0.15">
      <c r="AB3407" s="28"/>
      <c r="AC3407" s="28"/>
    </row>
    <row r="3408" spans="28:29" x14ac:dyDescent="0.15">
      <c r="AB3408" s="28"/>
      <c r="AC3408" s="28"/>
    </row>
    <row r="3409" spans="28:29" x14ac:dyDescent="0.15">
      <c r="AB3409" s="28"/>
      <c r="AC3409" s="28"/>
    </row>
    <row r="3410" spans="28:29" x14ac:dyDescent="0.15">
      <c r="AB3410" s="28"/>
      <c r="AC3410" s="28"/>
    </row>
    <row r="3411" spans="28:29" x14ac:dyDescent="0.15">
      <c r="AB3411" s="28"/>
      <c r="AC3411" s="28"/>
    </row>
    <row r="3412" spans="28:29" x14ac:dyDescent="0.15">
      <c r="AB3412" s="28"/>
      <c r="AC3412" s="28"/>
    </row>
    <row r="3413" spans="28:29" x14ac:dyDescent="0.15">
      <c r="AB3413" s="28"/>
      <c r="AC3413" s="28"/>
    </row>
    <row r="3414" spans="28:29" x14ac:dyDescent="0.15">
      <c r="AB3414" s="28"/>
      <c r="AC3414" s="28"/>
    </row>
    <row r="3415" spans="28:29" x14ac:dyDescent="0.15">
      <c r="AB3415" s="28"/>
      <c r="AC3415" s="28"/>
    </row>
    <row r="3416" spans="28:29" x14ac:dyDescent="0.15">
      <c r="AB3416" s="28"/>
      <c r="AC3416" s="28"/>
    </row>
    <row r="3417" spans="28:29" x14ac:dyDescent="0.15">
      <c r="AB3417" s="28"/>
      <c r="AC3417" s="28"/>
    </row>
    <row r="3418" spans="28:29" x14ac:dyDescent="0.15">
      <c r="AB3418" s="28"/>
      <c r="AC3418" s="28"/>
    </row>
    <row r="3419" spans="28:29" x14ac:dyDescent="0.15">
      <c r="AB3419" s="28"/>
      <c r="AC3419" s="28"/>
    </row>
    <row r="3420" spans="28:29" x14ac:dyDescent="0.15">
      <c r="AB3420" s="28"/>
      <c r="AC3420" s="28"/>
    </row>
    <row r="3421" spans="28:29" x14ac:dyDescent="0.15">
      <c r="AB3421" s="28"/>
      <c r="AC3421" s="28"/>
    </row>
    <row r="3422" spans="28:29" x14ac:dyDescent="0.15">
      <c r="AB3422" s="28"/>
      <c r="AC3422" s="28"/>
    </row>
    <row r="3423" spans="28:29" x14ac:dyDescent="0.15">
      <c r="AB3423" s="28"/>
      <c r="AC3423" s="28"/>
    </row>
    <row r="3424" spans="28:29" x14ac:dyDescent="0.15">
      <c r="AB3424" s="28"/>
      <c r="AC3424" s="28"/>
    </row>
    <row r="3425" spans="28:29" x14ac:dyDescent="0.15">
      <c r="AB3425" s="28"/>
      <c r="AC3425" s="28"/>
    </row>
    <row r="3426" spans="28:29" x14ac:dyDescent="0.15">
      <c r="AB3426" s="28"/>
      <c r="AC3426" s="28"/>
    </row>
    <row r="3427" spans="28:29" x14ac:dyDescent="0.15">
      <c r="AB3427" s="28"/>
      <c r="AC3427" s="28"/>
    </row>
    <row r="3428" spans="28:29" x14ac:dyDescent="0.15">
      <c r="AB3428" s="28"/>
      <c r="AC3428" s="28"/>
    </row>
    <row r="3429" spans="28:29" x14ac:dyDescent="0.15">
      <c r="AB3429" s="28"/>
      <c r="AC3429" s="28"/>
    </row>
    <row r="3430" spans="28:29" x14ac:dyDescent="0.15">
      <c r="AB3430" s="28"/>
      <c r="AC3430" s="28"/>
    </row>
    <row r="3431" spans="28:29" x14ac:dyDescent="0.15">
      <c r="AB3431" s="28"/>
      <c r="AC3431" s="28"/>
    </row>
    <row r="3432" spans="28:29" x14ac:dyDescent="0.15">
      <c r="AB3432" s="28"/>
      <c r="AC3432" s="28"/>
    </row>
    <row r="3433" spans="28:29" x14ac:dyDescent="0.15">
      <c r="AB3433" s="28"/>
      <c r="AC3433" s="28"/>
    </row>
    <row r="3434" spans="28:29" x14ac:dyDescent="0.15">
      <c r="AB3434" s="28"/>
      <c r="AC3434" s="28"/>
    </row>
    <row r="3435" spans="28:29" x14ac:dyDescent="0.15">
      <c r="AB3435" s="28"/>
      <c r="AC3435" s="28"/>
    </row>
    <row r="3436" spans="28:29" x14ac:dyDescent="0.15">
      <c r="AB3436" s="28"/>
      <c r="AC3436" s="28"/>
    </row>
    <row r="3437" spans="28:29" x14ac:dyDescent="0.15">
      <c r="AB3437" s="28"/>
      <c r="AC3437" s="28"/>
    </row>
    <row r="3438" spans="28:29" x14ac:dyDescent="0.15">
      <c r="AB3438" s="28"/>
      <c r="AC3438" s="28"/>
    </row>
    <row r="3439" spans="28:29" x14ac:dyDescent="0.15">
      <c r="AB3439" s="28"/>
      <c r="AC3439" s="28"/>
    </row>
    <row r="3440" spans="28:29" x14ac:dyDescent="0.15">
      <c r="AB3440" s="28"/>
      <c r="AC3440" s="28"/>
    </row>
    <row r="3441" spans="28:29" x14ac:dyDescent="0.15">
      <c r="AB3441" s="28"/>
      <c r="AC3441" s="28"/>
    </row>
    <row r="3442" spans="28:29" x14ac:dyDescent="0.15">
      <c r="AB3442" s="28"/>
      <c r="AC3442" s="28"/>
    </row>
    <row r="3443" spans="28:29" x14ac:dyDescent="0.15">
      <c r="AB3443" s="28"/>
      <c r="AC3443" s="28"/>
    </row>
    <row r="3444" spans="28:29" x14ac:dyDescent="0.15">
      <c r="AB3444" s="28"/>
      <c r="AC3444" s="28"/>
    </row>
    <row r="3445" spans="28:29" x14ac:dyDescent="0.15">
      <c r="AB3445" s="28"/>
      <c r="AC3445" s="28"/>
    </row>
    <row r="3446" spans="28:29" x14ac:dyDescent="0.15">
      <c r="AB3446" s="28"/>
      <c r="AC3446" s="28"/>
    </row>
    <row r="3447" spans="28:29" x14ac:dyDescent="0.15">
      <c r="AB3447" s="28"/>
      <c r="AC3447" s="28"/>
    </row>
    <row r="3448" spans="28:29" x14ac:dyDescent="0.15">
      <c r="AB3448" s="28"/>
      <c r="AC3448" s="28"/>
    </row>
    <row r="3449" spans="28:29" x14ac:dyDescent="0.15">
      <c r="AB3449" s="28"/>
      <c r="AC3449" s="28"/>
    </row>
    <row r="3450" spans="28:29" x14ac:dyDescent="0.15">
      <c r="AB3450" s="28"/>
      <c r="AC3450" s="28"/>
    </row>
    <row r="3451" spans="28:29" x14ac:dyDescent="0.15">
      <c r="AB3451" s="28"/>
      <c r="AC3451" s="28"/>
    </row>
    <row r="3452" spans="28:29" x14ac:dyDescent="0.15">
      <c r="AB3452" s="28"/>
      <c r="AC3452" s="28"/>
    </row>
    <row r="3453" spans="28:29" x14ac:dyDescent="0.15">
      <c r="AB3453" s="28"/>
      <c r="AC3453" s="28"/>
    </row>
    <row r="3454" spans="28:29" x14ac:dyDescent="0.15">
      <c r="AB3454" s="28"/>
      <c r="AC3454" s="28"/>
    </row>
    <row r="3455" spans="28:29" x14ac:dyDescent="0.15">
      <c r="AB3455" s="28"/>
      <c r="AC3455" s="28"/>
    </row>
    <row r="3456" spans="28:29" x14ac:dyDescent="0.15">
      <c r="AB3456" s="28"/>
      <c r="AC3456" s="28"/>
    </row>
    <row r="3457" spans="28:29" x14ac:dyDescent="0.15">
      <c r="AB3457" s="28"/>
      <c r="AC3457" s="28"/>
    </row>
    <row r="3458" spans="28:29" x14ac:dyDescent="0.15">
      <c r="AB3458" s="28"/>
      <c r="AC3458" s="28"/>
    </row>
    <row r="3459" spans="28:29" x14ac:dyDescent="0.15">
      <c r="AB3459" s="28"/>
      <c r="AC3459" s="28"/>
    </row>
    <row r="3460" spans="28:29" x14ac:dyDescent="0.15">
      <c r="AB3460" s="28"/>
      <c r="AC3460" s="28"/>
    </row>
    <row r="3461" spans="28:29" x14ac:dyDescent="0.15">
      <c r="AB3461" s="28"/>
      <c r="AC3461" s="28"/>
    </row>
    <row r="3462" spans="28:29" x14ac:dyDescent="0.15">
      <c r="AB3462" s="28"/>
      <c r="AC3462" s="28"/>
    </row>
    <row r="3463" spans="28:29" x14ac:dyDescent="0.15">
      <c r="AB3463" s="28"/>
      <c r="AC3463" s="28"/>
    </row>
    <row r="3464" spans="28:29" x14ac:dyDescent="0.15">
      <c r="AB3464" s="28"/>
      <c r="AC3464" s="28"/>
    </row>
    <row r="3465" spans="28:29" x14ac:dyDescent="0.15">
      <c r="AB3465" s="28"/>
      <c r="AC3465" s="28"/>
    </row>
    <row r="3466" spans="28:29" x14ac:dyDescent="0.15">
      <c r="AB3466" s="28"/>
      <c r="AC3466" s="28"/>
    </row>
    <row r="3467" spans="28:29" x14ac:dyDescent="0.15">
      <c r="AB3467" s="28"/>
      <c r="AC3467" s="28"/>
    </row>
    <row r="3468" spans="28:29" x14ac:dyDescent="0.15">
      <c r="AB3468" s="28"/>
      <c r="AC3468" s="28"/>
    </row>
    <row r="3469" spans="28:29" x14ac:dyDescent="0.15">
      <c r="AB3469" s="28"/>
      <c r="AC3469" s="28"/>
    </row>
    <row r="3470" spans="28:29" x14ac:dyDescent="0.15">
      <c r="AB3470" s="28"/>
      <c r="AC3470" s="28"/>
    </row>
    <row r="3471" spans="28:29" x14ac:dyDescent="0.15">
      <c r="AB3471" s="28"/>
      <c r="AC3471" s="28"/>
    </row>
    <row r="3472" spans="28:29" x14ac:dyDescent="0.15">
      <c r="AB3472" s="28"/>
      <c r="AC3472" s="28"/>
    </row>
    <row r="3473" spans="28:29" x14ac:dyDescent="0.15">
      <c r="AB3473" s="28"/>
      <c r="AC3473" s="28"/>
    </row>
    <row r="3474" spans="28:29" x14ac:dyDescent="0.15">
      <c r="AB3474" s="28"/>
      <c r="AC3474" s="28"/>
    </row>
    <row r="3475" spans="28:29" x14ac:dyDescent="0.15">
      <c r="AB3475" s="28"/>
      <c r="AC3475" s="28"/>
    </row>
    <row r="3476" spans="28:29" x14ac:dyDescent="0.15">
      <c r="AB3476" s="28"/>
      <c r="AC3476" s="28"/>
    </row>
    <row r="3477" spans="28:29" x14ac:dyDescent="0.15">
      <c r="AB3477" s="28"/>
      <c r="AC3477" s="28"/>
    </row>
    <row r="3478" spans="28:29" x14ac:dyDescent="0.15">
      <c r="AB3478" s="28"/>
      <c r="AC3478" s="28"/>
    </row>
    <row r="3479" spans="28:29" x14ac:dyDescent="0.15">
      <c r="AB3479" s="28"/>
      <c r="AC3479" s="28"/>
    </row>
    <row r="3480" spans="28:29" x14ac:dyDescent="0.15">
      <c r="AB3480" s="28"/>
      <c r="AC3480" s="28"/>
    </row>
    <row r="3481" spans="28:29" x14ac:dyDescent="0.15">
      <c r="AB3481" s="28"/>
      <c r="AC3481" s="28"/>
    </row>
    <row r="3482" spans="28:29" x14ac:dyDescent="0.15">
      <c r="AB3482" s="28"/>
      <c r="AC3482" s="28"/>
    </row>
    <row r="3483" spans="28:29" x14ac:dyDescent="0.15">
      <c r="AB3483" s="28"/>
      <c r="AC3483" s="28"/>
    </row>
    <row r="3484" spans="28:29" x14ac:dyDescent="0.15">
      <c r="AB3484" s="28"/>
      <c r="AC3484" s="28"/>
    </row>
    <row r="3485" spans="28:29" x14ac:dyDescent="0.15">
      <c r="AB3485" s="28"/>
      <c r="AC3485" s="28"/>
    </row>
    <row r="3486" spans="28:29" x14ac:dyDescent="0.15">
      <c r="AB3486" s="28"/>
      <c r="AC3486" s="28"/>
    </row>
    <row r="3487" spans="28:29" x14ac:dyDescent="0.15">
      <c r="AB3487" s="28"/>
      <c r="AC3487" s="28"/>
    </row>
    <row r="3488" spans="28:29" x14ac:dyDescent="0.15">
      <c r="AB3488" s="28"/>
      <c r="AC3488" s="28"/>
    </row>
    <row r="3489" spans="28:29" x14ac:dyDescent="0.15">
      <c r="AB3489" s="28"/>
      <c r="AC3489" s="28"/>
    </row>
    <row r="3490" spans="28:29" x14ac:dyDescent="0.15">
      <c r="AB3490" s="28"/>
      <c r="AC3490" s="28"/>
    </row>
    <row r="3491" spans="28:29" x14ac:dyDescent="0.15">
      <c r="AB3491" s="28"/>
      <c r="AC3491" s="28"/>
    </row>
    <row r="3492" spans="28:29" x14ac:dyDescent="0.15">
      <c r="AB3492" s="28"/>
      <c r="AC3492" s="28"/>
    </row>
    <row r="3493" spans="28:29" x14ac:dyDescent="0.15">
      <c r="AB3493" s="28"/>
      <c r="AC3493" s="28"/>
    </row>
    <row r="3494" spans="28:29" x14ac:dyDescent="0.15">
      <c r="AB3494" s="28"/>
      <c r="AC3494" s="28"/>
    </row>
    <row r="3495" spans="28:29" x14ac:dyDescent="0.15">
      <c r="AB3495" s="28"/>
      <c r="AC3495" s="28"/>
    </row>
    <row r="3496" spans="28:29" x14ac:dyDescent="0.15">
      <c r="AB3496" s="28"/>
      <c r="AC3496" s="28"/>
    </row>
    <row r="3497" spans="28:29" x14ac:dyDescent="0.15">
      <c r="AB3497" s="28"/>
      <c r="AC3497" s="28"/>
    </row>
    <row r="3498" spans="28:29" x14ac:dyDescent="0.15">
      <c r="AB3498" s="28"/>
      <c r="AC3498" s="28"/>
    </row>
    <row r="3499" spans="28:29" x14ac:dyDescent="0.15">
      <c r="AB3499" s="28"/>
      <c r="AC3499" s="28"/>
    </row>
    <row r="3500" spans="28:29" x14ac:dyDescent="0.15">
      <c r="AB3500" s="28"/>
      <c r="AC3500" s="28"/>
    </row>
    <row r="3501" spans="28:29" x14ac:dyDescent="0.15">
      <c r="AB3501" s="28"/>
      <c r="AC3501" s="28"/>
    </row>
    <row r="3502" spans="28:29" x14ac:dyDescent="0.15">
      <c r="AB3502" s="28"/>
      <c r="AC3502" s="28"/>
    </row>
    <row r="3503" spans="28:29" x14ac:dyDescent="0.15">
      <c r="AB3503" s="28"/>
      <c r="AC3503" s="28"/>
    </row>
    <row r="3504" spans="28:29" x14ac:dyDescent="0.15">
      <c r="AB3504" s="28"/>
      <c r="AC3504" s="28"/>
    </row>
    <row r="3505" spans="28:29" x14ac:dyDescent="0.15">
      <c r="AB3505" s="28"/>
      <c r="AC3505" s="28"/>
    </row>
    <row r="3506" spans="28:29" x14ac:dyDescent="0.15">
      <c r="AB3506" s="28"/>
      <c r="AC3506" s="28"/>
    </row>
    <row r="3507" spans="28:29" x14ac:dyDescent="0.15">
      <c r="AB3507" s="28"/>
      <c r="AC3507" s="28"/>
    </row>
    <row r="3508" spans="28:29" x14ac:dyDescent="0.15">
      <c r="AB3508" s="28"/>
      <c r="AC3508" s="28"/>
    </row>
    <row r="3509" spans="28:29" x14ac:dyDescent="0.15">
      <c r="AB3509" s="28"/>
      <c r="AC3509" s="28"/>
    </row>
    <row r="3510" spans="28:29" x14ac:dyDescent="0.15">
      <c r="AB3510" s="28"/>
      <c r="AC3510" s="28"/>
    </row>
    <row r="3511" spans="28:29" x14ac:dyDescent="0.15">
      <c r="AB3511" s="28"/>
      <c r="AC3511" s="28"/>
    </row>
    <row r="3512" spans="28:29" x14ac:dyDescent="0.15">
      <c r="AB3512" s="28"/>
      <c r="AC3512" s="28"/>
    </row>
    <row r="3513" spans="28:29" x14ac:dyDescent="0.15">
      <c r="AB3513" s="28"/>
      <c r="AC3513" s="28"/>
    </row>
    <row r="3514" spans="28:29" x14ac:dyDescent="0.15">
      <c r="AB3514" s="28"/>
      <c r="AC3514" s="28"/>
    </row>
    <row r="3515" spans="28:29" x14ac:dyDescent="0.15">
      <c r="AB3515" s="28"/>
      <c r="AC3515" s="28"/>
    </row>
    <row r="3516" spans="28:29" x14ac:dyDescent="0.15">
      <c r="AB3516" s="28"/>
      <c r="AC3516" s="28"/>
    </row>
    <row r="3517" spans="28:29" x14ac:dyDescent="0.15">
      <c r="AB3517" s="28"/>
      <c r="AC3517" s="28"/>
    </row>
    <row r="3518" spans="28:29" x14ac:dyDescent="0.15">
      <c r="AB3518" s="28"/>
      <c r="AC3518" s="28"/>
    </row>
    <row r="3519" spans="28:29" x14ac:dyDescent="0.15">
      <c r="AB3519" s="28"/>
      <c r="AC3519" s="28"/>
    </row>
    <row r="3520" spans="28:29" x14ac:dyDescent="0.15">
      <c r="AB3520" s="28"/>
      <c r="AC3520" s="28"/>
    </row>
    <row r="3521" spans="28:29" x14ac:dyDescent="0.15">
      <c r="AB3521" s="28"/>
      <c r="AC3521" s="28"/>
    </row>
    <row r="3522" spans="28:29" x14ac:dyDescent="0.15">
      <c r="AB3522" s="28"/>
      <c r="AC3522" s="28"/>
    </row>
    <row r="3523" spans="28:29" x14ac:dyDescent="0.15">
      <c r="AB3523" s="28"/>
      <c r="AC3523" s="28"/>
    </row>
    <row r="3524" spans="28:29" x14ac:dyDescent="0.15">
      <c r="AB3524" s="28"/>
      <c r="AC3524" s="28"/>
    </row>
    <row r="3525" spans="28:29" x14ac:dyDescent="0.15">
      <c r="AB3525" s="28"/>
      <c r="AC3525" s="28"/>
    </row>
    <row r="3526" spans="28:29" x14ac:dyDescent="0.15">
      <c r="AB3526" s="28"/>
      <c r="AC3526" s="28"/>
    </row>
    <row r="3527" spans="28:29" x14ac:dyDescent="0.15">
      <c r="AB3527" s="28"/>
      <c r="AC3527" s="28"/>
    </row>
    <row r="3528" spans="28:29" x14ac:dyDescent="0.15">
      <c r="AB3528" s="28"/>
      <c r="AC3528" s="28"/>
    </row>
    <row r="3529" spans="28:29" x14ac:dyDescent="0.15">
      <c r="AB3529" s="28"/>
      <c r="AC3529" s="28"/>
    </row>
    <row r="3530" spans="28:29" x14ac:dyDescent="0.15">
      <c r="AB3530" s="28"/>
      <c r="AC3530" s="28"/>
    </row>
    <row r="3531" spans="28:29" x14ac:dyDescent="0.15">
      <c r="AB3531" s="28"/>
      <c r="AC3531" s="28"/>
    </row>
    <row r="3532" spans="28:29" x14ac:dyDescent="0.15">
      <c r="AB3532" s="28"/>
      <c r="AC3532" s="28"/>
    </row>
    <row r="3533" spans="28:29" x14ac:dyDescent="0.15">
      <c r="AB3533" s="28"/>
      <c r="AC3533" s="28"/>
    </row>
    <row r="3534" spans="28:29" x14ac:dyDescent="0.15">
      <c r="AB3534" s="28"/>
      <c r="AC3534" s="28"/>
    </row>
    <row r="3535" spans="28:29" x14ac:dyDescent="0.15">
      <c r="AB3535" s="28"/>
      <c r="AC3535" s="28"/>
    </row>
    <row r="3536" spans="28:29" x14ac:dyDescent="0.15">
      <c r="AB3536" s="28"/>
      <c r="AC3536" s="28"/>
    </row>
    <row r="3537" spans="28:29" x14ac:dyDescent="0.15">
      <c r="AB3537" s="28"/>
      <c r="AC3537" s="28"/>
    </row>
    <row r="3538" spans="28:29" x14ac:dyDescent="0.15">
      <c r="AB3538" s="28"/>
      <c r="AC3538" s="28"/>
    </row>
    <row r="3539" spans="28:29" x14ac:dyDescent="0.15">
      <c r="AB3539" s="28"/>
      <c r="AC3539" s="28"/>
    </row>
    <row r="3540" spans="28:29" x14ac:dyDescent="0.15">
      <c r="AB3540" s="28"/>
      <c r="AC3540" s="28"/>
    </row>
    <row r="3541" spans="28:29" x14ac:dyDescent="0.15">
      <c r="AB3541" s="28"/>
      <c r="AC3541" s="28"/>
    </row>
    <row r="3542" spans="28:29" x14ac:dyDescent="0.15">
      <c r="AB3542" s="28"/>
      <c r="AC3542" s="28"/>
    </row>
    <row r="3543" spans="28:29" x14ac:dyDescent="0.15">
      <c r="AB3543" s="28"/>
      <c r="AC3543" s="28"/>
    </row>
    <row r="3544" spans="28:29" x14ac:dyDescent="0.15">
      <c r="AB3544" s="28"/>
      <c r="AC3544" s="28"/>
    </row>
    <row r="3545" spans="28:29" x14ac:dyDescent="0.15">
      <c r="AB3545" s="28"/>
      <c r="AC3545" s="28"/>
    </row>
    <row r="3546" spans="28:29" x14ac:dyDescent="0.15">
      <c r="AB3546" s="28"/>
      <c r="AC3546" s="28"/>
    </row>
    <row r="3547" spans="28:29" x14ac:dyDescent="0.15">
      <c r="AB3547" s="28"/>
      <c r="AC3547" s="28"/>
    </row>
    <row r="3548" spans="28:29" x14ac:dyDescent="0.15">
      <c r="AB3548" s="28"/>
      <c r="AC3548" s="28"/>
    </row>
    <row r="3549" spans="28:29" x14ac:dyDescent="0.15">
      <c r="AB3549" s="28"/>
      <c r="AC3549" s="28"/>
    </row>
    <row r="3550" spans="28:29" x14ac:dyDescent="0.15">
      <c r="AB3550" s="28"/>
      <c r="AC3550" s="28"/>
    </row>
    <row r="3551" spans="28:29" x14ac:dyDescent="0.15">
      <c r="AB3551" s="28"/>
      <c r="AC3551" s="28"/>
    </row>
    <row r="3552" spans="28:29" x14ac:dyDescent="0.15">
      <c r="AB3552" s="28"/>
      <c r="AC3552" s="28"/>
    </row>
    <row r="3553" spans="28:29" x14ac:dyDescent="0.15">
      <c r="AB3553" s="28"/>
      <c r="AC3553" s="28"/>
    </row>
    <row r="3554" spans="28:29" x14ac:dyDescent="0.15">
      <c r="AB3554" s="28"/>
      <c r="AC3554" s="28"/>
    </row>
    <row r="3555" spans="28:29" x14ac:dyDescent="0.15">
      <c r="AB3555" s="28"/>
      <c r="AC3555" s="28"/>
    </row>
    <row r="3556" spans="28:29" x14ac:dyDescent="0.15">
      <c r="AB3556" s="28"/>
      <c r="AC3556" s="28"/>
    </row>
    <row r="3557" spans="28:29" x14ac:dyDescent="0.15">
      <c r="AB3557" s="28"/>
      <c r="AC3557" s="28"/>
    </row>
    <row r="3558" spans="28:29" x14ac:dyDescent="0.15">
      <c r="AB3558" s="28"/>
      <c r="AC3558" s="28"/>
    </row>
    <row r="3559" spans="28:29" x14ac:dyDescent="0.15">
      <c r="AB3559" s="28"/>
      <c r="AC3559" s="28"/>
    </row>
    <row r="3560" spans="28:29" x14ac:dyDescent="0.15">
      <c r="AB3560" s="28"/>
      <c r="AC3560" s="28"/>
    </row>
    <row r="3561" spans="28:29" x14ac:dyDescent="0.15">
      <c r="AB3561" s="28"/>
      <c r="AC3561" s="28"/>
    </row>
    <row r="3562" spans="28:29" x14ac:dyDescent="0.15">
      <c r="AB3562" s="28"/>
      <c r="AC3562" s="28"/>
    </row>
    <row r="3563" spans="28:29" x14ac:dyDescent="0.15">
      <c r="AB3563" s="28"/>
      <c r="AC3563" s="28"/>
    </row>
    <row r="3564" spans="28:29" x14ac:dyDescent="0.15">
      <c r="AB3564" s="28"/>
      <c r="AC3564" s="28"/>
    </row>
    <row r="3565" spans="28:29" x14ac:dyDescent="0.15">
      <c r="AB3565" s="28"/>
      <c r="AC3565" s="28"/>
    </row>
    <row r="3566" spans="28:29" x14ac:dyDescent="0.15">
      <c r="AB3566" s="28"/>
      <c r="AC3566" s="28"/>
    </row>
    <row r="3567" spans="28:29" x14ac:dyDescent="0.15">
      <c r="AB3567" s="28"/>
      <c r="AC3567" s="28"/>
    </row>
    <row r="3568" spans="28:29" x14ac:dyDescent="0.15">
      <c r="AB3568" s="28"/>
      <c r="AC3568" s="28"/>
    </row>
    <row r="3569" spans="28:29" x14ac:dyDescent="0.15">
      <c r="AB3569" s="28"/>
      <c r="AC3569" s="28"/>
    </row>
    <row r="3570" spans="28:29" x14ac:dyDescent="0.15">
      <c r="AB3570" s="28"/>
      <c r="AC3570" s="28"/>
    </row>
    <row r="3571" spans="28:29" x14ac:dyDescent="0.15">
      <c r="AB3571" s="28"/>
      <c r="AC3571" s="28"/>
    </row>
    <row r="3572" spans="28:29" x14ac:dyDescent="0.15">
      <c r="AB3572" s="28"/>
      <c r="AC3572" s="28"/>
    </row>
    <row r="3573" spans="28:29" x14ac:dyDescent="0.15">
      <c r="AB3573" s="28"/>
      <c r="AC3573" s="28"/>
    </row>
    <row r="3574" spans="28:29" x14ac:dyDescent="0.15">
      <c r="AB3574" s="28"/>
      <c r="AC3574" s="28"/>
    </row>
    <row r="3575" spans="28:29" x14ac:dyDescent="0.15">
      <c r="AB3575" s="28"/>
      <c r="AC3575" s="28"/>
    </row>
    <row r="3576" spans="28:29" x14ac:dyDescent="0.15">
      <c r="AB3576" s="28"/>
      <c r="AC3576" s="28"/>
    </row>
    <row r="3577" spans="28:29" x14ac:dyDescent="0.15">
      <c r="AB3577" s="28"/>
      <c r="AC3577" s="28"/>
    </row>
    <row r="3578" spans="28:29" x14ac:dyDescent="0.15">
      <c r="AB3578" s="28"/>
      <c r="AC3578" s="28"/>
    </row>
    <row r="3579" spans="28:29" x14ac:dyDescent="0.15">
      <c r="AB3579" s="28"/>
      <c r="AC3579" s="28"/>
    </row>
    <row r="3580" spans="28:29" x14ac:dyDescent="0.15">
      <c r="AB3580" s="28"/>
      <c r="AC3580" s="28"/>
    </row>
    <row r="3581" spans="28:29" x14ac:dyDescent="0.15">
      <c r="AB3581" s="28"/>
      <c r="AC3581" s="28"/>
    </row>
    <row r="3582" spans="28:29" x14ac:dyDescent="0.15">
      <c r="AB3582" s="28"/>
      <c r="AC3582" s="28"/>
    </row>
    <row r="3583" spans="28:29" x14ac:dyDescent="0.15">
      <c r="AB3583" s="28"/>
      <c r="AC3583" s="28"/>
    </row>
    <row r="3584" spans="28:29" x14ac:dyDescent="0.15">
      <c r="AB3584" s="28"/>
      <c r="AC3584" s="28"/>
    </row>
    <row r="3585" spans="28:29" x14ac:dyDescent="0.15">
      <c r="AB3585" s="28"/>
      <c r="AC3585" s="28"/>
    </row>
    <row r="3586" spans="28:29" x14ac:dyDescent="0.15">
      <c r="AB3586" s="28"/>
      <c r="AC3586" s="28"/>
    </row>
    <row r="3587" spans="28:29" x14ac:dyDescent="0.15">
      <c r="AB3587" s="28"/>
      <c r="AC3587" s="28"/>
    </row>
    <row r="3588" spans="28:29" x14ac:dyDescent="0.15">
      <c r="AB3588" s="28"/>
      <c r="AC3588" s="28"/>
    </row>
    <row r="3589" spans="28:29" x14ac:dyDescent="0.15">
      <c r="AB3589" s="28"/>
      <c r="AC3589" s="28"/>
    </row>
    <row r="3590" spans="28:29" x14ac:dyDescent="0.15">
      <c r="AB3590" s="28"/>
      <c r="AC3590" s="28"/>
    </row>
    <row r="3591" spans="28:29" x14ac:dyDescent="0.15">
      <c r="AB3591" s="28"/>
      <c r="AC3591" s="28"/>
    </row>
    <row r="3592" spans="28:29" x14ac:dyDescent="0.15">
      <c r="AB3592" s="28"/>
      <c r="AC3592" s="28"/>
    </row>
    <row r="3593" spans="28:29" x14ac:dyDescent="0.15">
      <c r="AB3593" s="28"/>
      <c r="AC3593" s="28"/>
    </row>
    <row r="3594" spans="28:29" x14ac:dyDescent="0.15">
      <c r="AB3594" s="28"/>
      <c r="AC3594" s="28"/>
    </row>
    <row r="3595" spans="28:29" x14ac:dyDescent="0.15">
      <c r="AB3595" s="28"/>
      <c r="AC3595" s="28"/>
    </row>
    <row r="3596" spans="28:29" x14ac:dyDescent="0.15">
      <c r="AB3596" s="28"/>
      <c r="AC3596" s="28"/>
    </row>
    <row r="3597" spans="28:29" x14ac:dyDescent="0.15">
      <c r="AB3597" s="28"/>
      <c r="AC3597" s="28"/>
    </row>
    <row r="3598" spans="28:29" x14ac:dyDescent="0.15">
      <c r="AB3598" s="28"/>
      <c r="AC3598" s="28"/>
    </row>
    <row r="3599" spans="28:29" x14ac:dyDescent="0.15">
      <c r="AB3599" s="28"/>
      <c r="AC3599" s="28"/>
    </row>
    <row r="3600" spans="28:29" x14ac:dyDescent="0.15">
      <c r="AB3600" s="28"/>
      <c r="AC3600" s="28"/>
    </row>
    <row r="3601" spans="28:29" x14ac:dyDescent="0.15">
      <c r="AB3601" s="28"/>
      <c r="AC3601" s="28"/>
    </row>
    <row r="3602" spans="28:29" x14ac:dyDescent="0.15">
      <c r="AB3602" s="28"/>
      <c r="AC3602" s="28"/>
    </row>
    <row r="3603" spans="28:29" x14ac:dyDescent="0.15">
      <c r="AB3603" s="28"/>
      <c r="AC3603" s="28"/>
    </row>
    <row r="3604" spans="28:29" x14ac:dyDescent="0.15">
      <c r="AB3604" s="28"/>
      <c r="AC3604" s="28"/>
    </row>
    <row r="3605" spans="28:29" x14ac:dyDescent="0.15">
      <c r="AB3605" s="28"/>
      <c r="AC3605" s="28"/>
    </row>
    <row r="3606" spans="28:29" x14ac:dyDescent="0.15">
      <c r="AB3606" s="28"/>
      <c r="AC3606" s="28"/>
    </row>
    <row r="3607" spans="28:29" x14ac:dyDescent="0.15">
      <c r="AB3607" s="28"/>
      <c r="AC3607" s="28"/>
    </row>
    <row r="3608" spans="28:29" x14ac:dyDescent="0.15">
      <c r="AB3608" s="28"/>
      <c r="AC3608" s="28"/>
    </row>
    <row r="3609" spans="28:29" x14ac:dyDescent="0.15">
      <c r="AB3609" s="28"/>
      <c r="AC3609" s="28"/>
    </row>
    <row r="3610" spans="28:29" x14ac:dyDescent="0.15">
      <c r="AB3610" s="28"/>
      <c r="AC3610" s="28"/>
    </row>
    <row r="3611" spans="28:29" x14ac:dyDescent="0.15">
      <c r="AB3611" s="28"/>
      <c r="AC3611" s="28"/>
    </row>
    <row r="3612" spans="28:29" x14ac:dyDescent="0.15">
      <c r="AB3612" s="28"/>
      <c r="AC3612" s="28"/>
    </row>
    <row r="3613" spans="28:29" x14ac:dyDescent="0.15">
      <c r="AB3613" s="28"/>
      <c r="AC3613" s="28"/>
    </row>
    <row r="3614" spans="28:29" x14ac:dyDescent="0.15">
      <c r="AB3614" s="28"/>
      <c r="AC3614" s="28"/>
    </row>
    <row r="3615" spans="28:29" x14ac:dyDescent="0.15">
      <c r="AB3615" s="28"/>
      <c r="AC3615" s="28"/>
    </row>
    <row r="3616" spans="28:29" x14ac:dyDescent="0.15">
      <c r="AB3616" s="28"/>
      <c r="AC3616" s="28"/>
    </row>
    <row r="3617" spans="28:29" x14ac:dyDescent="0.15">
      <c r="AB3617" s="28"/>
      <c r="AC3617" s="28"/>
    </row>
    <row r="3618" spans="28:29" x14ac:dyDescent="0.15">
      <c r="AB3618" s="28"/>
      <c r="AC3618" s="28"/>
    </row>
    <row r="3619" spans="28:29" x14ac:dyDescent="0.15">
      <c r="AB3619" s="28"/>
      <c r="AC3619" s="28"/>
    </row>
    <row r="3620" spans="28:29" x14ac:dyDescent="0.15">
      <c r="AB3620" s="28"/>
      <c r="AC3620" s="28"/>
    </row>
    <row r="3621" spans="28:29" x14ac:dyDescent="0.15">
      <c r="AB3621" s="28"/>
      <c r="AC3621" s="28"/>
    </row>
    <row r="3622" spans="28:29" x14ac:dyDescent="0.15">
      <c r="AB3622" s="28"/>
      <c r="AC3622" s="28"/>
    </row>
    <row r="3623" spans="28:29" x14ac:dyDescent="0.15">
      <c r="AB3623" s="28"/>
      <c r="AC3623" s="28"/>
    </row>
    <row r="3624" spans="28:29" x14ac:dyDescent="0.15">
      <c r="AB3624" s="28"/>
      <c r="AC3624" s="28"/>
    </row>
    <row r="3625" spans="28:29" x14ac:dyDescent="0.15">
      <c r="AB3625" s="28"/>
      <c r="AC3625" s="28"/>
    </row>
    <row r="3626" spans="28:29" x14ac:dyDescent="0.15">
      <c r="AB3626" s="28"/>
      <c r="AC3626" s="28"/>
    </row>
    <row r="3627" spans="28:29" x14ac:dyDescent="0.15">
      <c r="AB3627" s="28"/>
      <c r="AC3627" s="28"/>
    </row>
    <row r="3628" spans="28:29" x14ac:dyDescent="0.15">
      <c r="AB3628" s="28"/>
      <c r="AC3628" s="28"/>
    </row>
    <row r="3629" spans="28:29" x14ac:dyDescent="0.15">
      <c r="AB3629" s="28"/>
      <c r="AC3629" s="28"/>
    </row>
    <row r="3630" spans="28:29" x14ac:dyDescent="0.15">
      <c r="AB3630" s="28"/>
      <c r="AC3630" s="28"/>
    </row>
    <row r="3631" spans="28:29" x14ac:dyDescent="0.15">
      <c r="AB3631" s="28"/>
      <c r="AC3631" s="28"/>
    </row>
    <row r="3632" spans="28:29" x14ac:dyDescent="0.15">
      <c r="AB3632" s="28"/>
      <c r="AC3632" s="28"/>
    </row>
    <row r="3633" spans="28:29" x14ac:dyDescent="0.15">
      <c r="AB3633" s="28"/>
      <c r="AC3633" s="28"/>
    </row>
    <row r="3634" spans="28:29" x14ac:dyDescent="0.15">
      <c r="AB3634" s="28"/>
      <c r="AC3634" s="28"/>
    </row>
    <row r="3635" spans="28:29" x14ac:dyDescent="0.15">
      <c r="AB3635" s="28"/>
      <c r="AC3635" s="28"/>
    </row>
    <row r="3636" spans="28:29" x14ac:dyDescent="0.15">
      <c r="AB3636" s="28"/>
      <c r="AC3636" s="28"/>
    </row>
    <row r="3637" spans="28:29" x14ac:dyDescent="0.15">
      <c r="AB3637" s="28"/>
      <c r="AC3637" s="28"/>
    </row>
    <row r="3638" spans="28:29" x14ac:dyDescent="0.15">
      <c r="AB3638" s="28"/>
      <c r="AC3638" s="28"/>
    </row>
    <row r="3639" spans="28:29" x14ac:dyDescent="0.15">
      <c r="AB3639" s="28"/>
      <c r="AC3639" s="28"/>
    </row>
    <row r="3640" spans="28:29" x14ac:dyDescent="0.15">
      <c r="AB3640" s="28"/>
      <c r="AC3640" s="28"/>
    </row>
    <row r="3641" spans="28:29" x14ac:dyDescent="0.15">
      <c r="AB3641" s="28"/>
      <c r="AC3641" s="28"/>
    </row>
    <row r="3642" spans="28:29" x14ac:dyDescent="0.15">
      <c r="AB3642" s="28"/>
      <c r="AC3642" s="28"/>
    </row>
    <row r="3643" spans="28:29" x14ac:dyDescent="0.15">
      <c r="AB3643" s="28"/>
      <c r="AC3643" s="28"/>
    </row>
    <row r="3644" spans="28:29" x14ac:dyDescent="0.15">
      <c r="AB3644" s="28"/>
      <c r="AC3644" s="28"/>
    </row>
    <row r="3645" spans="28:29" x14ac:dyDescent="0.15">
      <c r="AB3645" s="28"/>
      <c r="AC3645" s="28"/>
    </row>
    <row r="3646" spans="28:29" x14ac:dyDescent="0.15">
      <c r="AB3646" s="28"/>
      <c r="AC3646" s="28"/>
    </row>
    <row r="3647" spans="28:29" x14ac:dyDescent="0.15">
      <c r="AB3647" s="28"/>
      <c r="AC3647" s="28"/>
    </row>
    <row r="3648" spans="28:29" x14ac:dyDescent="0.15">
      <c r="AB3648" s="28"/>
      <c r="AC3648" s="28"/>
    </row>
    <row r="3649" spans="28:29" x14ac:dyDescent="0.15">
      <c r="AB3649" s="28"/>
      <c r="AC3649" s="28"/>
    </row>
    <row r="3650" spans="28:29" x14ac:dyDescent="0.15">
      <c r="AB3650" s="28"/>
      <c r="AC3650" s="28"/>
    </row>
    <row r="3651" spans="28:29" x14ac:dyDescent="0.15">
      <c r="AB3651" s="28"/>
      <c r="AC3651" s="28"/>
    </row>
    <row r="3652" spans="28:29" x14ac:dyDescent="0.15">
      <c r="AB3652" s="28"/>
      <c r="AC3652" s="28"/>
    </row>
    <row r="3653" spans="28:29" x14ac:dyDescent="0.15">
      <c r="AB3653" s="28"/>
      <c r="AC3653" s="28"/>
    </row>
    <row r="3654" spans="28:29" x14ac:dyDescent="0.15">
      <c r="AB3654" s="28"/>
      <c r="AC3654" s="28"/>
    </row>
    <row r="3655" spans="28:29" x14ac:dyDescent="0.15">
      <c r="AB3655" s="28"/>
      <c r="AC3655" s="28"/>
    </row>
    <row r="3656" spans="28:29" x14ac:dyDescent="0.15">
      <c r="AB3656" s="28"/>
      <c r="AC3656" s="28"/>
    </row>
    <row r="3657" spans="28:29" x14ac:dyDescent="0.15">
      <c r="AB3657" s="28"/>
      <c r="AC3657" s="28"/>
    </row>
    <row r="3658" spans="28:29" x14ac:dyDescent="0.15">
      <c r="AB3658" s="28"/>
      <c r="AC3658" s="28"/>
    </row>
    <row r="3659" spans="28:29" x14ac:dyDescent="0.15">
      <c r="AB3659" s="28"/>
      <c r="AC3659" s="28"/>
    </row>
    <row r="3660" spans="28:29" x14ac:dyDescent="0.15">
      <c r="AB3660" s="28"/>
      <c r="AC3660" s="28"/>
    </row>
    <row r="3661" spans="28:29" x14ac:dyDescent="0.15">
      <c r="AB3661" s="28"/>
      <c r="AC3661" s="28"/>
    </row>
    <row r="3662" spans="28:29" x14ac:dyDescent="0.15">
      <c r="AB3662" s="28"/>
      <c r="AC3662" s="28"/>
    </row>
    <row r="3663" spans="28:29" x14ac:dyDescent="0.15">
      <c r="AB3663" s="28"/>
      <c r="AC3663" s="28"/>
    </row>
    <row r="3664" spans="28:29" x14ac:dyDescent="0.15">
      <c r="AB3664" s="28"/>
      <c r="AC3664" s="28"/>
    </row>
    <row r="3665" spans="28:29" x14ac:dyDescent="0.15">
      <c r="AB3665" s="28"/>
      <c r="AC3665" s="28"/>
    </row>
    <row r="3666" spans="28:29" x14ac:dyDescent="0.15">
      <c r="AB3666" s="28"/>
      <c r="AC3666" s="28"/>
    </row>
    <row r="3667" spans="28:29" x14ac:dyDescent="0.15">
      <c r="AB3667" s="28"/>
      <c r="AC3667" s="28"/>
    </row>
    <row r="3668" spans="28:29" x14ac:dyDescent="0.15">
      <c r="AB3668" s="28"/>
      <c r="AC3668" s="28"/>
    </row>
    <row r="3669" spans="28:29" x14ac:dyDescent="0.15">
      <c r="AB3669" s="28"/>
      <c r="AC3669" s="28"/>
    </row>
    <row r="3670" spans="28:29" x14ac:dyDescent="0.15">
      <c r="AB3670" s="28"/>
      <c r="AC3670" s="28"/>
    </row>
    <row r="3671" spans="28:29" x14ac:dyDescent="0.15">
      <c r="AB3671" s="28"/>
      <c r="AC3671" s="28"/>
    </row>
    <row r="3672" spans="28:29" x14ac:dyDescent="0.15">
      <c r="AB3672" s="28"/>
      <c r="AC3672" s="28"/>
    </row>
    <row r="3673" spans="28:29" x14ac:dyDescent="0.15">
      <c r="AB3673" s="28"/>
      <c r="AC3673" s="28"/>
    </row>
    <row r="3674" spans="28:29" x14ac:dyDescent="0.15">
      <c r="AB3674" s="28"/>
      <c r="AC3674" s="28"/>
    </row>
    <row r="3675" spans="28:29" x14ac:dyDescent="0.15">
      <c r="AB3675" s="28"/>
      <c r="AC3675" s="28"/>
    </row>
    <row r="3676" spans="28:29" x14ac:dyDescent="0.15">
      <c r="AB3676" s="28"/>
      <c r="AC3676" s="28"/>
    </row>
    <row r="3677" spans="28:29" x14ac:dyDescent="0.15">
      <c r="AB3677" s="28"/>
      <c r="AC3677" s="28"/>
    </row>
    <row r="3678" spans="28:29" x14ac:dyDescent="0.15">
      <c r="AB3678" s="28"/>
      <c r="AC3678" s="28"/>
    </row>
    <row r="3679" spans="28:29" x14ac:dyDescent="0.15">
      <c r="AB3679" s="28"/>
      <c r="AC3679" s="28"/>
    </row>
    <row r="3680" spans="28:29" x14ac:dyDescent="0.15">
      <c r="AB3680" s="28"/>
      <c r="AC3680" s="28"/>
    </row>
    <row r="3681" spans="28:29" x14ac:dyDescent="0.15">
      <c r="AB3681" s="28"/>
      <c r="AC3681" s="28"/>
    </row>
    <row r="3682" spans="28:29" x14ac:dyDescent="0.15">
      <c r="AB3682" s="28"/>
      <c r="AC3682" s="28"/>
    </row>
    <row r="3683" spans="28:29" x14ac:dyDescent="0.15">
      <c r="AB3683" s="28"/>
      <c r="AC3683" s="28"/>
    </row>
    <row r="3684" spans="28:29" x14ac:dyDescent="0.15">
      <c r="AB3684" s="28"/>
      <c r="AC3684" s="28"/>
    </row>
    <row r="3685" spans="28:29" x14ac:dyDescent="0.15">
      <c r="AB3685" s="28"/>
      <c r="AC3685" s="28"/>
    </row>
    <row r="3686" spans="28:29" x14ac:dyDescent="0.15">
      <c r="AB3686" s="28"/>
      <c r="AC3686" s="28"/>
    </row>
    <row r="3687" spans="28:29" x14ac:dyDescent="0.15">
      <c r="AB3687" s="28"/>
      <c r="AC3687" s="28"/>
    </row>
    <row r="3688" spans="28:29" x14ac:dyDescent="0.15">
      <c r="AB3688" s="28"/>
      <c r="AC3688" s="28"/>
    </row>
    <row r="3689" spans="28:29" x14ac:dyDescent="0.15">
      <c r="AB3689" s="28"/>
      <c r="AC3689" s="28"/>
    </row>
    <row r="3690" spans="28:29" x14ac:dyDescent="0.15">
      <c r="AB3690" s="28"/>
      <c r="AC3690" s="28"/>
    </row>
    <row r="3691" spans="28:29" x14ac:dyDescent="0.15">
      <c r="AB3691" s="28"/>
      <c r="AC3691" s="28"/>
    </row>
    <row r="3692" spans="28:29" x14ac:dyDescent="0.15">
      <c r="AB3692" s="28"/>
      <c r="AC3692" s="28"/>
    </row>
    <row r="3693" spans="28:29" x14ac:dyDescent="0.15">
      <c r="AB3693" s="28"/>
      <c r="AC3693" s="28"/>
    </row>
    <row r="3694" spans="28:29" x14ac:dyDescent="0.15">
      <c r="AB3694" s="28"/>
      <c r="AC3694" s="28"/>
    </row>
    <row r="3695" spans="28:29" x14ac:dyDescent="0.15">
      <c r="AB3695" s="28"/>
      <c r="AC3695" s="28"/>
    </row>
    <row r="3696" spans="28:29" x14ac:dyDescent="0.15">
      <c r="AB3696" s="28"/>
      <c r="AC3696" s="28"/>
    </row>
    <row r="3697" spans="28:29" x14ac:dyDescent="0.15">
      <c r="AB3697" s="28"/>
      <c r="AC3697" s="28"/>
    </row>
    <row r="3698" spans="28:29" x14ac:dyDescent="0.15">
      <c r="AB3698" s="28"/>
      <c r="AC3698" s="28"/>
    </row>
    <row r="3699" spans="28:29" x14ac:dyDescent="0.15">
      <c r="AB3699" s="28"/>
      <c r="AC3699" s="28"/>
    </row>
    <row r="3700" spans="28:29" x14ac:dyDescent="0.15">
      <c r="AB3700" s="28"/>
      <c r="AC3700" s="28"/>
    </row>
    <row r="3701" spans="28:29" x14ac:dyDescent="0.15">
      <c r="AB3701" s="28"/>
      <c r="AC3701" s="28"/>
    </row>
    <row r="3702" spans="28:29" x14ac:dyDescent="0.15">
      <c r="AB3702" s="28"/>
      <c r="AC3702" s="28"/>
    </row>
    <row r="3703" spans="28:29" x14ac:dyDescent="0.15">
      <c r="AB3703" s="28"/>
      <c r="AC3703" s="28"/>
    </row>
    <row r="3704" spans="28:29" x14ac:dyDescent="0.15">
      <c r="AB3704" s="28"/>
      <c r="AC3704" s="28"/>
    </row>
    <row r="3705" spans="28:29" x14ac:dyDescent="0.15">
      <c r="AB3705" s="28"/>
      <c r="AC3705" s="28"/>
    </row>
    <row r="3706" spans="28:29" x14ac:dyDescent="0.15">
      <c r="AB3706" s="28"/>
      <c r="AC3706" s="28"/>
    </row>
    <row r="3707" spans="28:29" x14ac:dyDescent="0.15">
      <c r="AB3707" s="28"/>
      <c r="AC3707" s="28"/>
    </row>
    <row r="3708" spans="28:29" x14ac:dyDescent="0.15">
      <c r="AB3708" s="28"/>
      <c r="AC3708" s="28"/>
    </row>
    <row r="3709" spans="28:29" x14ac:dyDescent="0.15">
      <c r="AB3709" s="28"/>
      <c r="AC3709" s="28"/>
    </row>
    <row r="3710" spans="28:29" x14ac:dyDescent="0.15">
      <c r="AB3710" s="28"/>
      <c r="AC3710" s="28"/>
    </row>
    <row r="3711" spans="28:29" x14ac:dyDescent="0.15">
      <c r="AB3711" s="28"/>
      <c r="AC3711" s="28"/>
    </row>
    <row r="3712" spans="28:29" x14ac:dyDescent="0.15">
      <c r="AB3712" s="28"/>
      <c r="AC3712" s="28"/>
    </row>
    <row r="3713" spans="28:29" x14ac:dyDescent="0.15">
      <c r="AB3713" s="28"/>
      <c r="AC3713" s="28"/>
    </row>
    <row r="3714" spans="28:29" x14ac:dyDescent="0.15">
      <c r="AB3714" s="28"/>
      <c r="AC3714" s="28"/>
    </row>
    <row r="3715" spans="28:29" x14ac:dyDescent="0.15">
      <c r="AB3715" s="28"/>
      <c r="AC3715" s="28"/>
    </row>
    <row r="3716" spans="28:29" x14ac:dyDescent="0.15">
      <c r="AB3716" s="28"/>
      <c r="AC3716" s="28"/>
    </row>
    <row r="3717" spans="28:29" x14ac:dyDescent="0.15">
      <c r="AB3717" s="28"/>
      <c r="AC3717" s="28"/>
    </row>
    <row r="3718" spans="28:29" x14ac:dyDescent="0.15">
      <c r="AB3718" s="28"/>
      <c r="AC3718" s="28"/>
    </row>
    <row r="3719" spans="28:29" x14ac:dyDescent="0.15">
      <c r="AB3719" s="28"/>
      <c r="AC3719" s="28"/>
    </row>
    <row r="3720" spans="28:29" x14ac:dyDescent="0.15">
      <c r="AB3720" s="28"/>
      <c r="AC3720" s="28"/>
    </row>
    <row r="3721" spans="28:29" x14ac:dyDescent="0.15">
      <c r="AB3721" s="28"/>
      <c r="AC3721" s="28"/>
    </row>
    <row r="3722" spans="28:29" x14ac:dyDescent="0.15">
      <c r="AB3722" s="28"/>
      <c r="AC3722" s="28"/>
    </row>
    <row r="3723" spans="28:29" x14ac:dyDescent="0.15">
      <c r="AB3723" s="28"/>
      <c r="AC3723" s="28"/>
    </row>
    <row r="3724" spans="28:29" x14ac:dyDescent="0.15">
      <c r="AB3724" s="28"/>
      <c r="AC3724" s="28"/>
    </row>
    <row r="3725" spans="28:29" x14ac:dyDescent="0.15">
      <c r="AB3725" s="28"/>
      <c r="AC3725" s="28"/>
    </row>
    <row r="3726" spans="28:29" x14ac:dyDescent="0.15">
      <c r="AB3726" s="28"/>
      <c r="AC3726" s="28"/>
    </row>
    <row r="3727" spans="28:29" x14ac:dyDescent="0.15">
      <c r="AB3727" s="28"/>
      <c r="AC3727" s="28"/>
    </row>
    <row r="3728" spans="28:29" x14ac:dyDescent="0.15">
      <c r="AB3728" s="28"/>
      <c r="AC3728" s="28"/>
    </row>
    <row r="3729" spans="28:29" x14ac:dyDescent="0.15">
      <c r="AB3729" s="28"/>
      <c r="AC3729" s="28"/>
    </row>
    <row r="3730" spans="28:29" x14ac:dyDescent="0.15">
      <c r="AB3730" s="28"/>
      <c r="AC3730" s="28"/>
    </row>
    <row r="3731" spans="28:29" x14ac:dyDescent="0.15">
      <c r="AB3731" s="28"/>
      <c r="AC3731" s="28"/>
    </row>
    <row r="3732" spans="28:29" x14ac:dyDescent="0.15">
      <c r="AB3732" s="28"/>
      <c r="AC3732" s="28"/>
    </row>
    <row r="3733" spans="28:29" x14ac:dyDescent="0.15">
      <c r="AB3733" s="28"/>
      <c r="AC3733" s="28"/>
    </row>
    <row r="3734" spans="28:29" x14ac:dyDescent="0.15">
      <c r="AB3734" s="28"/>
      <c r="AC3734" s="28"/>
    </row>
    <row r="3735" spans="28:29" x14ac:dyDescent="0.15">
      <c r="AB3735" s="28"/>
      <c r="AC3735" s="28"/>
    </row>
    <row r="3736" spans="28:29" x14ac:dyDescent="0.15">
      <c r="AB3736" s="28"/>
      <c r="AC3736" s="28"/>
    </row>
    <row r="3737" spans="28:29" x14ac:dyDescent="0.15">
      <c r="AB3737" s="28"/>
      <c r="AC3737" s="28"/>
    </row>
    <row r="3738" spans="28:29" x14ac:dyDescent="0.15">
      <c r="AB3738" s="28"/>
      <c r="AC3738" s="28"/>
    </row>
    <row r="3739" spans="28:29" x14ac:dyDescent="0.15">
      <c r="AB3739" s="28"/>
      <c r="AC3739" s="28"/>
    </row>
    <row r="3740" spans="28:29" x14ac:dyDescent="0.15">
      <c r="AB3740" s="28"/>
      <c r="AC3740" s="28"/>
    </row>
    <row r="3741" spans="28:29" x14ac:dyDescent="0.15">
      <c r="AB3741" s="28"/>
      <c r="AC3741" s="28"/>
    </row>
    <row r="3742" spans="28:29" x14ac:dyDescent="0.15">
      <c r="AB3742" s="28"/>
      <c r="AC3742" s="28"/>
    </row>
    <row r="3743" spans="28:29" x14ac:dyDescent="0.15">
      <c r="AB3743" s="28"/>
      <c r="AC3743" s="28"/>
    </row>
    <row r="3744" spans="28:29" x14ac:dyDescent="0.15">
      <c r="AB3744" s="28"/>
      <c r="AC3744" s="28"/>
    </row>
    <row r="3745" spans="28:29" x14ac:dyDescent="0.15">
      <c r="AB3745" s="28"/>
      <c r="AC3745" s="28"/>
    </row>
    <row r="3746" spans="28:29" x14ac:dyDescent="0.15">
      <c r="AB3746" s="28"/>
      <c r="AC3746" s="28"/>
    </row>
    <row r="3747" spans="28:29" x14ac:dyDescent="0.15">
      <c r="AB3747" s="28"/>
      <c r="AC3747" s="28"/>
    </row>
    <row r="3748" spans="28:29" x14ac:dyDescent="0.15">
      <c r="AB3748" s="28"/>
      <c r="AC3748" s="28"/>
    </row>
    <row r="3749" spans="28:29" x14ac:dyDescent="0.15">
      <c r="AB3749" s="28"/>
      <c r="AC3749" s="28"/>
    </row>
    <row r="3750" spans="28:29" x14ac:dyDescent="0.15">
      <c r="AB3750" s="28"/>
      <c r="AC3750" s="28"/>
    </row>
    <row r="3751" spans="28:29" x14ac:dyDescent="0.15">
      <c r="AB3751" s="28"/>
      <c r="AC3751" s="28"/>
    </row>
    <row r="3752" spans="28:29" x14ac:dyDescent="0.15">
      <c r="AB3752" s="28"/>
      <c r="AC3752" s="28"/>
    </row>
    <row r="3753" spans="28:29" x14ac:dyDescent="0.15">
      <c r="AB3753" s="28"/>
      <c r="AC3753" s="28"/>
    </row>
    <row r="3754" spans="28:29" x14ac:dyDescent="0.15">
      <c r="AB3754" s="28"/>
      <c r="AC3754" s="28"/>
    </row>
    <row r="3755" spans="28:29" x14ac:dyDescent="0.15">
      <c r="AB3755" s="28"/>
      <c r="AC3755" s="28"/>
    </row>
    <row r="3756" spans="28:29" x14ac:dyDescent="0.15">
      <c r="AB3756" s="28"/>
      <c r="AC3756" s="28"/>
    </row>
    <row r="3757" spans="28:29" x14ac:dyDescent="0.15">
      <c r="AB3757" s="28"/>
      <c r="AC3757" s="28"/>
    </row>
    <row r="3758" spans="28:29" x14ac:dyDescent="0.15">
      <c r="AB3758" s="28"/>
      <c r="AC3758" s="28"/>
    </row>
    <row r="3759" spans="28:29" x14ac:dyDescent="0.15">
      <c r="AB3759" s="28"/>
      <c r="AC3759" s="28"/>
    </row>
    <row r="3760" spans="28:29" x14ac:dyDescent="0.15">
      <c r="AB3760" s="28"/>
      <c r="AC3760" s="28"/>
    </row>
    <row r="3761" spans="28:29" x14ac:dyDescent="0.15">
      <c r="AB3761" s="28"/>
      <c r="AC3761" s="28"/>
    </row>
    <row r="3762" spans="28:29" x14ac:dyDescent="0.15">
      <c r="AB3762" s="28"/>
      <c r="AC3762" s="28"/>
    </row>
    <row r="3763" spans="28:29" x14ac:dyDescent="0.15">
      <c r="AB3763" s="28"/>
      <c r="AC3763" s="28"/>
    </row>
    <row r="3764" spans="28:29" x14ac:dyDescent="0.15">
      <c r="AB3764" s="28"/>
      <c r="AC3764" s="28"/>
    </row>
    <row r="3765" spans="28:29" x14ac:dyDescent="0.15">
      <c r="AB3765" s="28"/>
      <c r="AC3765" s="28"/>
    </row>
    <row r="3766" spans="28:29" x14ac:dyDescent="0.15">
      <c r="AB3766" s="28"/>
      <c r="AC3766" s="28"/>
    </row>
    <row r="3767" spans="28:29" x14ac:dyDescent="0.15">
      <c r="AB3767" s="28"/>
      <c r="AC3767" s="28"/>
    </row>
    <row r="3768" spans="28:29" x14ac:dyDescent="0.15">
      <c r="AB3768" s="28"/>
      <c r="AC3768" s="28"/>
    </row>
    <row r="3769" spans="28:29" x14ac:dyDescent="0.15">
      <c r="AB3769" s="28"/>
      <c r="AC3769" s="28"/>
    </row>
    <row r="3770" spans="28:29" x14ac:dyDescent="0.15">
      <c r="AB3770" s="28"/>
      <c r="AC3770" s="28"/>
    </row>
    <row r="3771" spans="28:29" x14ac:dyDescent="0.15">
      <c r="AB3771" s="28"/>
      <c r="AC3771" s="28"/>
    </row>
    <row r="3772" spans="28:29" x14ac:dyDescent="0.15">
      <c r="AB3772" s="28"/>
      <c r="AC3772" s="28"/>
    </row>
    <row r="3773" spans="28:29" x14ac:dyDescent="0.15">
      <c r="AB3773" s="28"/>
      <c r="AC3773" s="28"/>
    </row>
    <row r="3774" spans="28:29" x14ac:dyDescent="0.15">
      <c r="AB3774" s="28"/>
      <c r="AC3774" s="28"/>
    </row>
    <row r="3775" spans="28:29" x14ac:dyDescent="0.15">
      <c r="AB3775" s="28"/>
      <c r="AC3775" s="28"/>
    </row>
    <row r="3776" spans="28:29" x14ac:dyDescent="0.15">
      <c r="AB3776" s="28"/>
      <c r="AC3776" s="28"/>
    </row>
    <row r="3777" spans="28:29" x14ac:dyDescent="0.15">
      <c r="AB3777" s="28"/>
      <c r="AC3777" s="28"/>
    </row>
    <row r="3778" spans="28:29" x14ac:dyDescent="0.15">
      <c r="AB3778" s="28"/>
      <c r="AC3778" s="28"/>
    </row>
    <row r="3779" spans="28:29" x14ac:dyDescent="0.15">
      <c r="AB3779" s="28"/>
      <c r="AC3779" s="28"/>
    </row>
    <row r="3780" spans="28:29" x14ac:dyDescent="0.15">
      <c r="AB3780" s="28"/>
      <c r="AC3780" s="28"/>
    </row>
    <row r="3781" spans="28:29" x14ac:dyDescent="0.15">
      <c r="AB3781" s="28"/>
      <c r="AC3781" s="28"/>
    </row>
    <row r="3782" spans="28:29" x14ac:dyDescent="0.15">
      <c r="AB3782" s="28"/>
      <c r="AC3782" s="28"/>
    </row>
    <row r="3783" spans="28:29" x14ac:dyDescent="0.15">
      <c r="AB3783" s="28"/>
      <c r="AC3783" s="28"/>
    </row>
    <row r="3784" spans="28:29" x14ac:dyDescent="0.15">
      <c r="AB3784" s="28"/>
      <c r="AC3784" s="28"/>
    </row>
    <row r="3785" spans="28:29" x14ac:dyDescent="0.15">
      <c r="AB3785" s="28"/>
      <c r="AC3785" s="28"/>
    </row>
    <row r="3786" spans="28:29" x14ac:dyDescent="0.15">
      <c r="AB3786" s="28"/>
      <c r="AC3786" s="28"/>
    </row>
    <row r="3787" spans="28:29" x14ac:dyDescent="0.15">
      <c r="AB3787" s="28"/>
      <c r="AC3787" s="28"/>
    </row>
    <row r="3788" spans="28:29" x14ac:dyDescent="0.15">
      <c r="AB3788" s="28"/>
      <c r="AC3788" s="28"/>
    </row>
    <row r="3789" spans="28:29" x14ac:dyDescent="0.15">
      <c r="AB3789" s="28"/>
      <c r="AC3789" s="28"/>
    </row>
    <row r="3790" spans="28:29" x14ac:dyDescent="0.15">
      <c r="AB3790" s="28"/>
      <c r="AC3790" s="28"/>
    </row>
    <row r="3791" spans="28:29" x14ac:dyDescent="0.15">
      <c r="AB3791" s="28"/>
      <c r="AC3791" s="28"/>
    </row>
    <row r="3792" spans="28:29" x14ac:dyDescent="0.15">
      <c r="AB3792" s="28"/>
      <c r="AC3792" s="28"/>
    </row>
    <row r="3793" spans="28:29" x14ac:dyDescent="0.15">
      <c r="AB3793" s="28"/>
      <c r="AC3793" s="28"/>
    </row>
    <row r="3794" spans="28:29" x14ac:dyDescent="0.15">
      <c r="AB3794" s="28"/>
      <c r="AC3794" s="28"/>
    </row>
    <row r="3795" spans="28:29" x14ac:dyDescent="0.15">
      <c r="AB3795" s="28"/>
      <c r="AC3795" s="28"/>
    </row>
    <row r="3796" spans="28:29" x14ac:dyDescent="0.15">
      <c r="AB3796" s="28"/>
      <c r="AC3796" s="28"/>
    </row>
    <row r="3797" spans="28:29" x14ac:dyDescent="0.15">
      <c r="AB3797" s="28"/>
      <c r="AC3797" s="28"/>
    </row>
    <row r="3798" spans="28:29" x14ac:dyDescent="0.15">
      <c r="AB3798" s="28"/>
      <c r="AC3798" s="28"/>
    </row>
    <row r="3799" spans="28:29" x14ac:dyDescent="0.15">
      <c r="AB3799" s="28"/>
      <c r="AC3799" s="28"/>
    </row>
    <row r="3800" spans="28:29" x14ac:dyDescent="0.15">
      <c r="AB3800" s="28"/>
      <c r="AC3800" s="28"/>
    </row>
    <row r="3801" spans="28:29" x14ac:dyDescent="0.15">
      <c r="AB3801" s="28"/>
      <c r="AC3801" s="28"/>
    </row>
    <row r="3802" spans="28:29" x14ac:dyDescent="0.15">
      <c r="AB3802" s="28"/>
      <c r="AC3802" s="28"/>
    </row>
    <row r="3803" spans="28:29" x14ac:dyDescent="0.15">
      <c r="AB3803" s="28"/>
      <c r="AC3803" s="28"/>
    </row>
    <row r="3804" spans="28:29" x14ac:dyDescent="0.15">
      <c r="AB3804" s="28"/>
      <c r="AC3804" s="28"/>
    </row>
    <row r="3805" spans="28:29" x14ac:dyDescent="0.15">
      <c r="AB3805" s="28"/>
      <c r="AC3805" s="28"/>
    </row>
    <row r="3806" spans="28:29" x14ac:dyDescent="0.15">
      <c r="AB3806" s="28"/>
      <c r="AC3806" s="28"/>
    </row>
    <row r="3807" spans="28:29" x14ac:dyDescent="0.15">
      <c r="AB3807" s="28"/>
      <c r="AC3807" s="28"/>
    </row>
    <row r="3808" spans="28:29" x14ac:dyDescent="0.15">
      <c r="AB3808" s="28"/>
      <c r="AC3808" s="28"/>
    </row>
    <row r="3809" spans="28:29" x14ac:dyDescent="0.15">
      <c r="AB3809" s="28"/>
      <c r="AC3809" s="28"/>
    </row>
    <row r="3810" spans="28:29" x14ac:dyDescent="0.15">
      <c r="AB3810" s="28"/>
      <c r="AC3810" s="28"/>
    </row>
    <row r="3811" spans="28:29" x14ac:dyDescent="0.15">
      <c r="AB3811" s="28"/>
      <c r="AC3811" s="28"/>
    </row>
    <row r="3812" spans="28:29" x14ac:dyDescent="0.15">
      <c r="AB3812" s="28"/>
      <c r="AC3812" s="28"/>
    </row>
    <row r="3813" spans="28:29" x14ac:dyDescent="0.15">
      <c r="AB3813" s="28"/>
      <c r="AC3813" s="28"/>
    </row>
    <row r="3814" spans="28:29" x14ac:dyDescent="0.15">
      <c r="AB3814" s="28"/>
      <c r="AC3814" s="28"/>
    </row>
    <row r="3815" spans="28:29" x14ac:dyDescent="0.15">
      <c r="AB3815" s="28"/>
      <c r="AC3815" s="28"/>
    </row>
    <row r="3816" spans="28:29" x14ac:dyDescent="0.15">
      <c r="AB3816" s="28"/>
      <c r="AC3816" s="28"/>
    </row>
    <row r="3817" spans="28:29" x14ac:dyDescent="0.15">
      <c r="AB3817" s="28"/>
      <c r="AC3817" s="28"/>
    </row>
    <row r="3818" spans="28:29" x14ac:dyDescent="0.15">
      <c r="AB3818" s="28"/>
      <c r="AC3818" s="28"/>
    </row>
    <row r="3819" spans="28:29" x14ac:dyDescent="0.15">
      <c r="AB3819" s="28"/>
      <c r="AC3819" s="28"/>
    </row>
    <row r="3820" spans="28:29" x14ac:dyDescent="0.15">
      <c r="AB3820" s="28"/>
      <c r="AC3820" s="28"/>
    </row>
    <row r="3821" spans="28:29" x14ac:dyDescent="0.15">
      <c r="AB3821" s="28"/>
      <c r="AC3821" s="28"/>
    </row>
    <row r="3822" spans="28:29" x14ac:dyDescent="0.15">
      <c r="AB3822" s="28"/>
      <c r="AC3822" s="28"/>
    </row>
    <row r="3823" spans="28:29" x14ac:dyDescent="0.15">
      <c r="AB3823" s="28"/>
      <c r="AC3823" s="28"/>
    </row>
    <row r="3824" spans="28:29" x14ac:dyDescent="0.15">
      <c r="AB3824" s="28"/>
      <c r="AC3824" s="28"/>
    </row>
    <row r="3825" spans="28:29" x14ac:dyDescent="0.15">
      <c r="AB3825" s="28"/>
      <c r="AC3825" s="28"/>
    </row>
    <row r="3826" spans="28:29" x14ac:dyDescent="0.15">
      <c r="AB3826" s="28"/>
      <c r="AC3826" s="28"/>
    </row>
    <row r="3827" spans="28:29" x14ac:dyDescent="0.15">
      <c r="AB3827" s="28"/>
      <c r="AC3827" s="28"/>
    </row>
    <row r="3828" spans="28:29" x14ac:dyDescent="0.15">
      <c r="AB3828" s="28"/>
      <c r="AC3828" s="28"/>
    </row>
    <row r="3829" spans="28:29" x14ac:dyDescent="0.15">
      <c r="AB3829" s="28"/>
      <c r="AC3829" s="28"/>
    </row>
    <row r="3830" spans="28:29" x14ac:dyDescent="0.15">
      <c r="AB3830" s="28"/>
      <c r="AC3830" s="28"/>
    </row>
    <row r="3831" spans="28:29" x14ac:dyDescent="0.15">
      <c r="AB3831" s="28"/>
      <c r="AC3831" s="28"/>
    </row>
    <row r="3832" spans="28:29" x14ac:dyDescent="0.15">
      <c r="AB3832" s="28"/>
      <c r="AC3832" s="28"/>
    </row>
    <row r="3833" spans="28:29" x14ac:dyDescent="0.15">
      <c r="AB3833" s="28"/>
      <c r="AC3833" s="28"/>
    </row>
    <row r="3834" spans="28:29" x14ac:dyDescent="0.15">
      <c r="AB3834" s="28"/>
      <c r="AC3834" s="28"/>
    </row>
    <row r="3835" spans="28:29" x14ac:dyDescent="0.15">
      <c r="AB3835" s="28"/>
      <c r="AC3835" s="28"/>
    </row>
    <row r="3836" spans="28:29" x14ac:dyDescent="0.15">
      <c r="AB3836" s="28"/>
      <c r="AC3836" s="28"/>
    </row>
    <row r="3837" spans="28:29" x14ac:dyDescent="0.15">
      <c r="AB3837" s="28"/>
      <c r="AC3837" s="28"/>
    </row>
    <row r="3838" spans="28:29" x14ac:dyDescent="0.15">
      <c r="AB3838" s="28"/>
      <c r="AC3838" s="28"/>
    </row>
    <row r="3839" spans="28:29" x14ac:dyDescent="0.15">
      <c r="AB3839" s="28"/>
      <c r="AC3839" s="28"/>
    </row>
    <row r="3840" spans="28:29" x14ac:dyDescent="0.15">
      <c r="AB3840" s="28"/>
      <c r="AC3840" s="28"/>
    </row>
    <row r="3841" spans="28:29" x14ac:dyDescent="0.15">
      <c r="AB3841" s="28"/>
      <c r="AC3841" s="28"/>
    </row>
    <row r="3842" spans="28:29" x14ac:dyDescent="0.15">
      <c r="AB3842" s="28"/>
      <c r="AC3842" s="28"/>
    </row>
    <row r="3843" spans="28:29" x14ac:dyDescent="0.15">
      <c r="AB3843" s="28"/>
      <c r="AC3843" s="28"/>
    </row>
    <row r="3844" spans="28:29" x14ac:dyDescent="0.15">
      <c r="AB3844" s="28"/>
      <c r="AC3844" s="28"/>
    </row>
    <row r="3845" spans="28:29" x14ac:dyDescent="0.15">
      <c r="AB3845" s="28"/>
      <c r="AC3845" s="28"/>
    </row>
    <row r="3846" spans="28:29" x14ac:dyDescent="0.15">
      <c r="AB3846" s="28"/>
      <c r="AC3846" s="28"/>
    </row>
    <row r="3847" spans="28:29" x14ac:dyDescent="0.15">
      <c r="AB3847" s="28"/>
      <c r="AC3847" s="28"/>
    </row>
    <row r="3848" spans="28:29" x14ac:dyDescent="0.15">
      <c r="AB3848" s="28"/>
      <c r="AC3848" s="28"/>
    </row>
    <row r="3849" spans="28:29" x14ac:dyDescent="0.15">
      <c r="AB3849" s="28"/>
      <c r="AC3849" s="28"/>
    </row>
    <row r="3850" spans="28:29" x14ac:dyDescent="0.15">
      <c r="AB3850" s="28"/>
      <c r="AC3850" s="28"/>
    </row>
    <row r="3851" spans="28:29" x14ac:dyDescent="0.15">
      <c r="AB3851" s="28"/>
      <c r="AC3851" s="28"/>
    </row>
    <row r="3852" spans="28:29" x14ac:dyDescent="0.15">
      <c r="AB3852" s="28"/>
      <c r="AC3852" s="28"/>
    </row>
    <row r="3853" spans="28:29" x14ac:dyDescent="0.15">
      <c r="AB3853" s="28"/>
      <c r="AC3853" s="28"/>
    </row>
    <row r="3854" spans="28:29" x14ac:dyDescent="0.15">
      <c r="AB3854" s="28"/>
      <c r="AC3854" s="28"/>
    </row>
    <row r="3855" spans="28:29" x14ac:dyDescent="0.15">
      <c r="AB3855" s="28"/>
      <c r="AC3855" s="28"/>
    </row>
    <row r="3856" spans="28:29" x14ac:dyDescent="0.15">
      <c r="AB3856" s="28"/>
      <c r="AC3856" s="28"/>
    </row>
    <row r="3857" spans="28:29" x14ac:dyDescent="0.15">
      <c r="AB3857" s="28"/>
      <c r="AC3857" s="28"/>
    </row>
    <row r="3858" spans="28:29" x14ac:dyDescent="0.15">
      <c r="AB3858" s="28"/>
      <c r="AC3858" s="28"/>
    </row>
    <row r="3859" spans="28:29" x14ac:dyDescent="0.15">
      <c r="AB3859" s="28"/>
      <c r="AC3859" s="28"/>
    </row>
    <row r="3860" spans="28:29" x14ac:dyDescent="0.15">
      <c r="AB3860" s="28"/>
      <c r="AC3860" s="28"/>
    </row>
    <row r="3861" spans="28:29" x14ac:dyDescent="0.15">
      <c r="AB3861" s="28"/>
      <c r="AC3861" s="28"/>
    </row>
    <row r="3862" spans="28:29" x14ac:dyDescent="0.15">
      <c r="AB3862" s="28"/>
      <c r="AC3862" s="28"/>
    </row>
    <row r="3863" spans="28:29" x14ac:dyDescent="0.15">
      <c r="AB3863" s="28"/>
      <c r="AC3863" s="28"/>
    </row>
    <row r="3864" spans="28:29" x14ac:dyDescent="0.15">
      <c r="AB3864" s="28"/>
      <c r="AC3864" s="28"/>
    </row>
    <row r="3865" spans="28:29" x14ac:dyDescent="0.15">
      <c r="AB3865" s="28"/>
      <c r="AC3865" s="28"/>
    </row>
    <row r="3866" spans="28:29" x14ac:dyDescent="0.15">
      <c r="AB3866" s="28"/>
      <c r="AC3866" s="28"/>
    </row>
    <row r="3867" spans="28:29" x14ac:dyDescent="0.15">
      <c r="AB3867" s="28"/>
      <c r="AC3867" s="28"/>
    </row>
    <row r="3868" spans="28:29" x14ac:dyDescent="0.15">
      <c r="AB3868" s="28"/>
      <c r="AC3868" s="28"/>
    </row>
    <row r="3869" spans="28:29" x14ac:dyDescent="0.15">
      <c r="AB3869" s="28"/>
      <c r="AC3869" s="28"/>
    </row>
    <row r="3870" spans="28:29" x14ac:dyDescent="0.15">
      <c r="AB3870" s="28"/>
      <c r="AC3870" s="28"/>
    </row>
    <row r="3871" spans="28:29" x14ac:dyDescent="0.15">
      <c r="AB3871" s="28"/>
      <c r="AC3871" s="28"/>
    </row>
    <row r="3872" spans="28:29" x14ac:dyDescent="0.15">
      <c r="AB3872" s="28"/>
      <c r="AC3872" s="28"/>
    </row>
    <row r="3873" spans="28:29" x14ac:dyDescent="0.15">
      <c r="AB3873" s="28"/>
      <c r="AC3873" s="28"/>
    </row>
    <row r="3874" spans="28:29" x14ac:dyDescent="0.15">
      <c r="AB3874" s="28"/>
      <c r="AC3874" s="28"/>
    </row>
    <row r="3875" spans="28:29" x14ac:dyDescent="0.15">
      <c r="AB3875" s="28"/>
      <c r="AC3875" s="28"/>
    </row>
    <row r="3876" spans="28:29" x14ac:dyDescent="0.15">
      <c r="AB3876" s="28"/>
      <c r="AC3876" s="28"/>
    </row>
    <row r="3877" spans="28:29" x14ac:dyDescent="0.15">
      <c r="AB3877" s="28"/>
      <c r="AC3877" s="28"/>
    </row>
    <row r="3878" spans="28:29" x14ac:dyDescent="0.15">
      <c r="AB3878" s="28"/>
      <c r="AC3878" s="28"/>
    </row>
    <row r="3879" spans="28:29" x14ac:dyDescent="0.15">
      <c r="AB3879" s="28"/>
      <c r="AC3879" s="28"/>
    </row>
    <row r="3880" spans="28:29" x14ac:dyDescent="0.15">
      <c r="AB3880" s="28"/>
      <c r="AC3880" s="28"/>
    </row>
    <row r="3881" spans="28:29" x14ac:dyDescent="0.15">
      <c r="AB3881" s="28"/>
      <c r="AC3881" s="28"/>
    </row>
    <row r="3882" spans="28:29" x14ac:dyDescent="0.15">
      <c r="AB3882" s="28"/>
      <c r="AC3882" s="28"/>
    </row>
    <row r="3883" spans="28:29" x14ac:dyDescent="0.15">
      <c r="AB3883" s="28"/>
      <c r="AC3883" s="28"/>
    </row>
    <row r="3884" spans="28:29" x14ac:dyDescent="0.15">
      <c r="AB3884" s="28"/>
      <c r="AC3884" s="28"/>
    </row>
    <row r="3885" spans="28:29" x14ac:dyDescent="0.15">
      <c r="AB3885" s="28"/>
      <c r="AC3885" s="28"/>
    </row>
    <row r="3886" spans="28:29" x14ac:dyDescent="0.15">
      <c r="AB3886" s="28"/>
      <c r="AC3886" s="28"/>
    </row>
    <row r="3887" spans="28:29" x14ac:dyDescent="0.15">
      <c r="AB3887" s="28"/>
      <c r="AC3887" s="28"/>
    </row>
    <row r="3888" spans="28:29" x14ac:dyDescent="0.15">
      <c r="AB3888" s="28"/>
      <c r="AC3888" s="28"/>
    </row>
    <row r="3889" spans="28:29" x14ac:dyDescent="0.15">
      <c r="AB3889" s="28"/>
      <c r="AC3889" s="28"/>
    </row>
    <row r="3890" spans="28:29" x14ac:dyDescent="0.15">
      <c r="AB3890" s="28"/>
      <c r="AC3890" s="28"/>
    </row>
    <row r="3891" spans="28:29" x14ac:dyDescent="0.15">
      <c r="AB3891" s="28"/>
      <c r="AC3891" s="28"/>
    </row>
    <row r="3892" spans="28:29" x14ac:dyDescent="0.15">
      <c r="AB3892" s="28"/>
      <c r="AC3892" s="28"/>
    </row>
    <row r="3893" spans="28:29" x14ac:dyDescent="0.15">
      <c r="AB3893" s="28"/>
      <c r="AC3893" s="28"/>
    </row>
    <row r="3894" spans="28:29" x14ac:dyDescent="0.15">
      <c r="AB3894" s="28"/>
      <c r="AC3894" s="28"/>
    </row>
    <row r="3895" spans="28:29" x14ac:dyDescent="0.15">
      <c r="AB3895" s="28"/>
      <c r="AC3895" s="28"/>
    </row>
    <row r="3896" spans="28:29" x14ac:dyDescent="0.15">
      <c r="AB3896" s="28"/>
      <c r="AC3896" s="28"/>
    </row>
    <row r="3897" spans="28:29" x14ac:dyDescent="0.15">
      <c r="AB3897" s="28"/>
      <c r="AC3897" s="28"/>
    </row>
    <row r="3898" spans="28:29" x14ac:dyDescent="0.15">
      <c r="AB3898" s="28"/>
      <c r="AC3898" s="28"/>
    </row>
    <row r="3899" spans="28:29" x14ac:dyDescent="0.15">
      <c r="AB3899" s="28"/>
      <c r="AC3899" s="28"/>
    </row>
    <row r="3900" spans="28:29" x14ac:dyDescent="0.15">
      <c r="AB3900" s="28"/>
      <c r="AC3900" s="28"/>
    </row>
    <row r="3901" spans="28:29" x14ac:dyDescent="0.15">
      <c r="AB3901" s="28"/>
      <c r="AC3901" s="28"/>
    </row>
    <row r="3902" spans="28:29" x14ac:dyDescent="0.15">
      <c r="AB3902" s="28"/>
      <c r="AC3902" s="28"/>
    </row>
    <row r="3903" spans="28:29" x14ac:dyDescent="0.15">
      <c r="AB3903" s="28"/>
      <c r="AC3903" s="28"/>
    </row>
    <row r="3904" spans="28:29" x14ac:dyDescent="0.15">
      <c r="AB3904" s="28"/>
      <c r="AC3904" s="28"/>
    </row>
    <row r="3905" spans="28:29" x14ac:dyDescent="0.15">
      <c r="AB3905" s="28"/>
      <c r="AC3905" s="28"/>
    </row>
    <row r="3906" spans="28:29" x14ac:dyDescent="0.15">
      <c r="AB3906" s="28"/>
      <c r="AC3906" s="28"/>
    </row>
    <row r="3907" spans="28:29" x14ac:dyDescent="0.15">
      <c r="AB3907" s="28"/>
      <c r="AC3907" s="28"/>
    </row>
    <row r="3908" spans="28:29" x14ac:dyDescent="0.15">
      <c r="AB3908" s="28"/>
      <c r="AC3908" s="28"/>
    </row>
    <row r="3909" spans="28:29" x14ac:dyDescent="0.15">
      <c r="AB3909" s="28"/>
      <c r="AC3909" s="28"/>
    </row>
    <row r="3910" spans="28:29" x14ac:dyDescent="0.15">
      <c r="AB3910" s="28"/>
      <c r="AC3910" s="28"/>
    </row>
    <row r="3911" spans="28:29" x14ac:dyDescent="0.15">
      <c r="AB3911" s="28"/>
      <c r="AC3911" s="28"/>
    </row>
    <row r="3912" spans="28:29" x14ac:dyDescent="0.15">
      <c r="AB3912" s="28"/>
      <c r="AC3912" s="28"/>
    </row>
    <row r="3913" spans="28:29" x14ac:dyDescent="0.15">
      <c r="AB3913" s="28"/>
      <c r="AC3913" s="28"/>
    </row>
    <row r="3914" spans="28:29" x14ac:dyDescent="0.15">
      <c r="AB3914" s="28"/>
      <c r="AC3914" s="28"/>
    </row>
    <row r="3915" spans="28:29" x14ac:dyDescent="0.15">
      <c r="AB3915" s="28"/>
      <c r="AC3915" s="28"/>
    </row>
    <row r="3916" spans="28:29" x14ac:dyDescent="0.15">
      <c r="AB3916" s="28"/>
      <c r="AC3916" s="28"/>
    </row>
    <row r="3917" spans="28:29" x14ac:dyDescent="0.15">
      <c r="AB3917" s="28"/>
      <c r="AC3917" s="28"/>
    </row>
    <row r="3918" spans="28:29" x14ac:dyDescent="0.15">
      <c r="AB3918" s="28"/>
      <c r="AC3918" s="28"/>
    </row>
    <row r="3919" spans="28:29" x14ac:dyDescent="0.15">
      <c r="AB3919" s="28"/>
      <c r="AC3919" s="28"/>
    </row>
    <row r="3920" spans="28:29" x14ac:dyDescent="0.15">
      <c r="AB3920" s="28"/>
      <c r="AC3920" s="28"/>
    </row>
    <row r="3921" spans="28:29" x14ac:dyDescent="0.15">
      <c r="AB3921" s="28"/>
      <c r="AC3921" s="28"/>
    </row>
    <row r="3922" spans="28:29" x14ac:dyDescent="0.15">
      <c r="AB3922" s="28"/>
      <c r="AC3922" s="28"/>
    </row>
    <row r="3923" spans="28:29" x14ac:dyDescent="0.15">
      <c r="AB3923" s="28"/>
      <c r="AC3923" s="28"/>
    </row>
    <row r="3924" spans="28:29" x14ac:dyDescent="0.15">
      <c r="AB3924" s="28"/>
      <c r="AC3924" s="28"/>
    </row>
    <row r="3925" spans="28:29" x14ac:dyDescent="0.15">
      <c r="AB3925" s="28"/>
      <c r="AC3925" s="28"/>
    </row>
    <row r="3926" spans="28:29" x14ac:dyDescent="0.15">
      <c r="AB3926" s="28"/>
      <c r="AC3926" s="28"/>
    </row>
    <row r="3927" spans="28:29" x14ac:dyDescent="0.15">
      <c r="AB3927" s="28"/>
      <c r="AC3927" s="28"/>
    </row>
    <row r="3928" spans="28:29" x14ac:dyDescent="0.15">
      <c r="AB3928" s="28"/>
      <c r="AC3928" s="28"/>
    </row>
    <row r="3929" spans="28:29" x14ac:dyDescent="0.15">
      <c r="AB3929" s="28"/>
      <c r="AC3929" s="28"/>
    </row>
    <row r="3930" spans="28:29" x14ac:dyDescent="0.15">
      <c r="AB3930" s="28"/>
      <c r="AC3930" s="28"/>
    </row>
    <row r="3931" spans="28:29" x14ac:dyDescent="0.15">
      <c r="AB3931" s="28"/>
      <c r="AC3931" s="28"/>
    </row>
    <row r="3932" spans="28:29" x14ac:dyDescent="0.15">
      <c r="AB3932" s="28"/>
      <c r="AC3932" s="28"/>
    </row>
    <row r="3933" spans="28:29" x14ac:dyDescent="0.15">
      <c r="AB3933" s="28"/>
      <c r="AC3933" s="28"/>
    </row>
    <row r="3934" spans="28:29" x14ac:dyDescent="0.15">
      <c r="AB3934" s="28"/>
      <c r="AC3934" s="28"/>
    </row>
    <row r="3935" spans="28:29" x14ac:dyDescent="0.15">
      <c r="AB3935" s="28"/>
      <c r="AC3935" s="28"/>
    </row>
    <row r="3936" spans="28:29" x14ac:dyDescent="0.15">
      <c r="AB3936" s="28"/>
      <c r="AC3936" s="28"/>
    </row>
    <row r="3937" spans="28:29" x14ac:dyDescent="0.15">
      <c r="AB3937" s="28"/>
      <c r="AC3937" s="28"/>
    </row>
    <row r="3938" spans="28:29" x14ac:dyDescent="0.15">
      <c r="AB3938" s="28"/>
      <c r="AC3938" s="28"/>
    </row>
    <row r="3939" spans="28:29" x14ac:dyDescent="0.15">
      <c r="AB3939" s="28"/>
      <c r="AC3939" s="28"/>
    </row>
    <row r="3940" spans="28:29" x14ac:dyDescent="0.15">
      <c r="AB3940" s="28"/>
      <c r="AC3940" s="28"/>
    </row>
    <row r="3941" spans="28:29" x14ac:dyDescent="0.15">
      <c r="AB3941" s="28"/>
      <c r="AC3941" s="28"/>
    </row>
    <row r="3942" spans="28:29" x14ac:dyDescent="0.15">
      <c r="AB3942" s="28"/>
      <c r="AC3942" s="28"/>
    </row>
    <row r="3943" spans="28:29" x14ac:dyDescent="0.15">
      <c r="AB3943" s="28"/>
      <c r="AC3943" s="28"/>
    </row>
    <row r="3944" spans="28:29" x14ac:dyDescent="0.15">
      <c r="AB3944" s="28"/>
      <c r="AC3944" s="28"/>
    </row>
    <row r="3945" spans="28:29" x14ac:dyDescent="0.15">
      <c r="AB3945" s="28"/>
      <c r="AC3945" s="28"/>
    </row>
    <row r="3946" spans="28:29" x14ac:dyDescent="0.15">
      <c r="AB3946" s="28"/>
      <c r="AC3946" s="28"/>
    </row>
    <row r="3947" spans="28:29" x14ac:dyDescent="0.15">
      <c r="AB3947" s="28"/>
      <c r="AC3947" s="28"/>
    </row>
    <row r="3948" spans="28:29" x14ac:dyDescent="0.15">
      <c r="AB3948" s="28"/>
      <c r="AC3948" s="28"/>
    </row>
    <row r="3949" spans="28:29" x14ac:dyDescent="0.15">
      <c r="AB3949" s="28"/>
      <c r="AC3949" s="28"/>
    </row>
    <row r="3950" spans="28:29" x14ac:dyDescent="0.15">
      <c r="AB3950" s="28"/>
      <c r="AC3950" s="28"/>
    </row>
    <row r="3951" spans="28:29" x14ac:dyDescent="0.15">
      <c r="AB3951" s="28"/>
      <c r="AC3951" s="28"/>
    </row>
    <row r="3952" spans="28:29" x14ac:dyDescent="0.15">
      <c r="AB3952" s="28"/>
      <c r="AC3952" s="28"/>
    </row>
    <row r="3953" spans="28:29" x14ac:dyDescent="0.15">
      <c r="AB3953" s="28"/>
      <c r="AC3953" s="28"/>
    </row>
    <row r="3954" spans="28:29" x14ac:dyDescent="0.15">
      <c r="AB3954" s="28"/>
      <c r="AC3954" s="28"/>
    </row>
    <row r="3955" spans="28:29" x14ac:dyDescent="0.15">
      <c r="AB3955" s="28"/>
      <c r="AC3955" s="28"/>
    </row>
    <row r="3956" spans="28:29" x14ac:dyDescent="0.15">
      <c r="AB3956" s="28"/>
      <c r="AC3956" s="28"/>
    </row>
    <row r="3957" spans="28:29" x14ac:dyDescent="0.15">
      <c r="AB3957" s="28"/>
      <c r="AC3957" s="28"/>
    </row>
    <row r="3958" spans="28:29" x14ac:dyDescent="0.15">
      <c r="AB3958" s="28"/>
      <c r="AC3958" s="28"/>
    </row>
    <row r="3959" spans="28:29" x14ac:dyDescent="0.15">
      <c r="AB3959" s="28"/>
      <c r="AC3959" s="28"/>
    </row>
    <row r="3960" spans="28:29" x14ac:dyDescent="0.15">
      <c r="AB3960" s="28"/>
      <c r="AC3960" s="28"/>
    </row>
    <row r="3961" spans="28:29" x14ac:dyDescent="0.15">
      <c r="AB3961" s="28"/>
      <c r="AC3961" s="28"/>
    </row>
    <row r="3962" spans="28:29" x14ac:dyDescent="0.15">
      <c r="AB3962" s="28"/>
      <c r="AC3962" s="28"/>
    </row>
    <row r="3963" spans="28:29" x14ac:dyDescent="0.15">
      <c r="AB3963" s="28"/>
      <c r="AC3963" s="28"/>
    </row>
    <row r="3964" spans="28:29" x14ac:dyDescent="0.15">
      <c r="AB3964" s="28"/>
      <c r="AC3964" s="28"/>
    </row>
    <row r="3965" spans="28:29" x14ac:dyDescent="0.15">
      <c r="AB3965" s="28"/>
      <c r="AC3965" s="28"/>
    </row>
    <row r="3966" spans="28:29" x14ac:dyDescent="0.15">
      <c r="AB3966" s="28"/>
      <c r="AC3966" s="28"/>
    </row>
    <row r="3967" spans="28:29" x14ac:dyDescent="0.15">
      <c r="AB3967" s="28"/>
      <c r="AC3967" s="28"/>
    </row>
    <row r="3968" spans="28:29" x14ac:dyDescent="0.15">
      <c r="AB3968" s="28"/>
      <c r="AC3968" s="28"/>
    </row>
    <row r="3969" spans="28:29" x14ac:dyDescent="0.15">
      <c r="AB3969" s="28"/>
      <c r="AC3969" s="28"/>
    </row>
    <row r="3970" spans="28:29" x14ac:dyDescent="0.15">
      <c r="AB3970" s="28"/>
      <c r="AC3970" s="28"/>
    </row>
    <row r="3971" spans="28:29" x14ac:dyDescent="0.15">
      <c r="AB3971" s="28"/>
      <c r="AC3971" s="28"/>
    </row>
    <row r="3972" spans="28:29" x14ac:dyDescent="0.15">
      <c r="AB3972" s="28"/>
      <c r="AC3972" s="28"/>
    </row>
    <row r="3973" spans="28:29" x14ac:dyDescent="0.15">
      <c r="AB3973" s="28"/>
      <c r="AC3973" s="28"/>
    </row>
    <row r="3974" spans="28:29" x14ac:dyDescent="0.15">
      <c r="AB3974" s="28"/>
      <c r="AC3974" s="28"/>
    </row>
    <row r="3975" spans="28:29" x14ac:dyDescent="0.15">
      <c r="AB3975" s="28"/>
      <c r="AC3975" s="28"/>
    </row>
    <row r="3976" spans="28:29" x14ac:dyDescent="0.15">
      <c r="AB3976" s="28"/>
      <c r="AC3976" s="28"/>
    </row>
    <row r="3977" spans="28:29" x14ac:dyDescent="0.15">
      <c r="AB3977" s="28"/>
      <c r="AC3977" s="28"/>
    </row>
    <row r="3978" spans="28:29" x14ac:dyDescent="0.15">
      <c r="AB3978" s="28"/>
      <c r="AC3978" s="28"/>
    </row>
    <row r="3979" spans="28:29" x14ac:dyDescent="0.15">
      <c r="AB3979" s="28"/>
      <c r="AC3979" s="28"/>
    </row>
    <row r="3980" spans="28:29" x14ac:dyDescent="0.15">
      <c r="AB3980" s="28"/>
      <c r="AC3980" s="28"/>
    </row>
    <row r="3981" spans="28:29" x14ac:dyDescent="0.15">
      <c r="AB3981" s="28"/>
      <c r="AC3981" s="28"/>
    </row>
    <row r="3982" spans="28:29" x14ac:dyDescent="0.15">
      <c r="AB3982" s="28"/>
      <c r="AC3982" s="28"/>
    </row>
    <row r="3983" spans="28:29" x14ac:dyDescent="0.15">
      <c r="AB3983" s="28"/>
      <c r="AC3983" s="28"/>
    </row>
    <row r="3984" spans="28:29" x14ac:dyDescent="0.15">
      <c r="AB3984" s="28"/>
      <c r="AC3984" s="28"/>
    </row>
    <row r="3985" spans="28:29" x14ac:dyDescent="0.15">
      <c r="AB3985" s="28"/>
      <c r="AC3985" s="28"/>
    </row>
    <row r="3986" spans="28:29" x14ac:dyDescent="0.15">
      <c r="AB3986" s="28"/>
      <c r="AC3986" s="28"/>
    </row>
    <row r="3987" spans="28:29" x14ac:dyDescent="0.15">
      <c r="AB3987" s="28"/>
      <c r="AC3987" s="28"/>
    </row>
    <row r="3988" spans="28:29" x14ac:dyDescent="0.15">
      <c r="AB3988" s="28"/>
      <c r="AC3988" s="28"/>
    </row>
    <row r="3989" spans="28:29" x14ac:dyDescent="0.15">
      <c r="AB3989" s="28"/>
      <c r="AC3989" s="28"/>
    </row>
    <row r="3990" spans="28:29" x14ac:dyDescent="0.15">
      <c r="AB3990" s="28"/>
      <c r="AC3990" s="28"/>
    </row>
    <row r="3991" spans="28:29" x14ac:dyDescent="0.15">
      <c r="AB3991" s="28"/>
      <c r="AC3991" s="28"/>
    </row>
    <row r="3992" spans="28:29" x14ac:dyDescent="0.15">
      <c r="AB3992" s="28"/>
      <c r="AC3992" s="28"/>
    </row>
    <row r="3993" spans="28:29" x14ac:dyDescent="0.15">
      <c r="AB3993" s="28"/>
      <c r="AC3993" s="28"/>
    </row>
    <row r="3994" spans="28:29" x14ac:dyDescent="0.15">
      <c r="AB3994" s="28"/>
      <c r="AC3994" s="28"/>
    </row>
    <row r="3995" spans="28:29" x14ac:dyDescent="0.15">
      <c r="AB3995" s="28"/>
      <c r="AC3995" s="28"/>
    </row>
    <row r="3996" spans="28:29" x14ac:dyDescent="0.15">
      <c r="AB3996" s="28"/>
      <c r="AC3996" s="28"/>
    </row>
    <row r="3997" spans="28:29" x14ac:dyDescent="0.15">
      <c r="AB3997" s="28"/>
      <c r="AC3997" s="28"/>
    </row>
    <row r="3998" spans="28:29" x14ac:dyDescent="0.15">
      <c r="AB3998" s="28"/>
      <c r="AC3998" s="28"/>
    </row>
    <row r="3999" spans="28:29" x14ac:dyDescent="0.15">
      <c r="AB3999" s="28"/>
      <c r="AC3999" s="28"/>
    </row>
    <row r="4000" spans="28:29" x14ac:dyDescent="0.15">
      <c r="AB4000" s="28"/>
      <c r="AC4000" s="28"/>
    </row>
    <row r="4001" spans="28:29" x14ac:dyDescent="0.15">
      <c r="AB4001" s="28"/>
      <c r="AC4001" s="28"/>
    </row>
    <row r="4002" spans="28:29" x14ac:dyDescent="0.15">
      <c r="AB4002" s="28"/>
      <c r="AC4002" s="28"/>
    </row>
    <row r="4003" spans="28:29" x14ac:dyDescent="0.15">
      <c r="AB4003" s="28"/>
      <c r="AC4003" s="28"/>
    </row>
    <row r="4004" spans="28:29" x14ac:dyDescent="0.15">
      <c r="AB4004" s="28"/>
      <c r="AC4004" s="28"/>
    </row>
    <row r="4005" spans="28:29" x14ac:dyDescent="0.15">
      <c r="AB4005" s="28"/>
      <c r="AC4005" s="28"/>
    </row>
    <row r="4006" spans="28:29" x14ac:dyDescent="0.15">
      <c r="AB4006" s="28"/>
      <c r="AC4006" s="28"/>
    </row>
    <row r="4007" spans="28:29" x14ac:dyDescent="0.15">
      <c r="AB4007" s="28"/>
      <c r="AC4007" s="28"/>
    </row>
    <row r="4008" spans="28:29" x14ac:dyDescent="0.15">
      <c r="AB4008" s="28"/>
      <c r="AC4008" s="28"/>
    </row>
    <row r="4009" spans="28:29" x14ac:dyDescent="0.15">
      <c r="AB4009" s="28"/>
      <c r="AC4009" s="28"/>
    </row>
    <row r="4010" spans="28:29" x14ac:dyDescent="0.15">
      <c r="AB4010" s="28"/>
      <c r="AC4010" s="28"/>
    </row>
    <row r="4011" spans="28:29" x14ac:dyDescent="0.15">
      <c r="AB4011" s="28"/>
      <c r="AC4011" s="28"/>
    </row>
    <row r="4012" spans="28:29" x14ac:dyDescent="0.15">
      <c r="AB4012" s="28"/>
      <c r="AC4012" s="28"/>
    </row>
    <row r="4013" spans="28:29" x14ac:dyDescent="0.15">
      <c r="AB4013" s="28"/>
      <c r="AC4013" s="28"/>
    </row>
    <row r="4014" spans="28:29" x14ac:dyDescent="0.15">
      <c r="AB4014" s="28"/>
      <c r="AC4014" s="28"/>
    </row>
    <row r="4015" spans="28:29" x14ac:dyDescent="0.15">
      <c r="AB4015" s="28"/>
      <c r="AC4015" s="28"/>
    </row>
    <row r="4016" spans="28:29" x14ac:dyDescent="0.15">
      <c r="AB4016" s="28"/>
      <c r="AC4016" s="28"/>
    </row>
    <row r="4017" spans="28:29" x14ac:dyDescent="0.15">
      <c r="AB4017" s="28"/>
      <c r="AC4017" s="28"/>
    </row>
    <row r="4018" spans="28:29" x14ac:dyDescent="0.15">
      <c r="AB4018" s="28"/>
      <c r="AC4018" s="28"/>
    </row>
    <row r="4019" spans="28:29" x14ac:dyDescent="0.15">
      <c r="AB4019" s="28"/>
      <c r="AC4019" s="28"/>
    </row>
    <row r="4020" spans="28:29" x14ac:dyDescent="0.15">
      <c r="AB4020" s="28"/>
      <c r="AC4020" s="28"/>
    </row>
    <row r="4021" spans="28:29" x14ac:dyDescent="0.15">
      <c r="AB4021" s="28"/>
      <c r="AC4021" s="28"/>
    </row>
    <row r="4022" spans="28:29" x14ac:dyDescent="0.15">
      <c r="AB4022" s="28"/>
      <c r="AC4022" s="28"/>
    </row>
    <row r="4023" spans="28:29" x14ac:dyDescent="0.15">
      <c r="AB4023" s="28"/>
      <c r="AC4023" s="28"/>
    </row>
    <row r="4024" spans="28:29" x14ac:dyDescent="0.15">
      <c r="AB4024" s="28"/>
      <c r="AC4024" s="28"/>
    </row>
    <row r="4025" spans="28:29" x14ac:dyDescent="0.15">
      <c r="AB4025" s="28"/>
      <c r="AC4025" s="28"/>
    </row>
    <row r="4026" spans="28:29" x14ac:dyDescent="0.15">
      <c r="AB4026" s="28"/>
      <c r="AC4026" s="28"/>
    </row>
    <row r="4027" spans="28:29" x14ac:dyDescent="0.15">
      <c r="AB4027" s="28"/>
      <c r="AC4027" s="28"/>
    </row>
    <row r="4028" spans="28:29" x14ac:dyDescent="0.15">
      <c r="AB4028" s="28"/>
      <c r="AC4028" s="28"/>
    </row>
    <row r="4029" spans="28:29" x14ac:dyDescent="0.15">
      <c r="AB4029" s="28"/>
      <c r="AC4029" s="28"/>
    </row>
    <row r="4030" spans="28:29" x14ac:dyDescent="0.15">
      <c r="AB4030" s="28"/>
      <c r="AC4030" s="28"/>
    </row>
    <row r="4031" spans="28:29" x14ac:dyDescent="0.15">
      <c r="AB4031" s="28"/>
      <c r="AC4031" s="28"/>
    </row>
    <row r="4032" spans="28:29" x14ac:dyDescent="0.15">
      <c r="AB4032" s="28"/>
      <c r="AC4032" s="28"/>
    </row>
    <row r="4033" spans="28:29" x14ac:dyDescent="0.15">
      <c r="AB4033" s="28"/>
      <c r="AC4033" s="28"/>
    </row>
    <row r="4034" spans="28:29" x14ac:dyDescent="0.15">
      <c r="AB4034" s="28"/>
      <c r="AC4034" s="28"/>
    </row>
    <row r="4035" spans="28:29" x14ac:dyDescent="0.15">
      <c r="AB4035" s="28"/>
      <c r="AC4035" s="28"/>
    </row>
    <row r="4036" spans="28:29" x14ac:dyDescent="0.15">
      <c r="AB4036" s="28"/>
      <c r="AC4036" s="28"/>
    </row>
    <row r="4037" spans="28:29" x14ac:dyDescent="0.15">
      <c r="AB4037" s="28"/>
      <c r="AC4037" s="28"/>
    </row>
    <row r="4038" spans="28:29" x14ac:dyDescent="0.15">
      <c r="AB4038" s="28"/>
      <c r="AC4038" s="28"/>
    </row>
    <row r="4039" spans="28:29" x14ac:dyDescent="0.15">
      <c r="AB4039" s="28"/>
      <c r="AC4039" s="28"/>
    </row>
    <row r="4040" spans="28:29" x14ac:dyDescent="0.15">
      <c r="AB4040" s="28"/>
      <c r="AC4040" s="28"/>
    </row>
    <row r="4041" spans="28:29" x14ac:dyDescent="0.15">
      <c r="AB4041" s="28"/>
      <c r="AC4041" s="28"/>
    </row>
    <row r="4042" spans="28:29" x14ac:dyDescent="0.15">
      <c r="AB4042" s="28"/>
      <c r="AC4042" s="28"/>
    </row>
    <row r="4043" spans="28:29" x14ac:dyDescent="0.15">
      <c r="AB4043" s="28"/>
      <c r="AC4043" s="28"/>
    </row>
    <row r="4044" spans="28:29" x14ac:dyDescent="0.15">
      <c r="AB4044" s="28"/>
      <c r="AC4044" s="28"/>
    </row>
    <row r="4045" spans="28:29" x14ac:dyDescent="0.15">
      <c r="AB4045" s="28"/>
      <c r="AC4045" s="28"/>
    </row>
    <row r="4046" spans="28:29" x14ac:dyDescent="0.15">
      <c r="AB4046" s="28"/>
      <c r="AC4046" s="28"/>
    </row>
    <row r="4047" spans="28:29" x14ac:dyDescent="0.15">
      <c r="AB4047" s="28"/>
      <c r="AC4047" s="28"/>
    </row>
    <row r="4048" spans="28:29" x14ac:dyDescent="0.15">
      <c r="AB4048" s="28"/>
      <c r="AC4048" s="28"/>
    </row>
    <row r="4049" spans="28:29" x14ac:dyDescent="0.15">
      <c r="AB4049" s="28"/>
      <c r="AC4049" s="28"/>
    </row>
    <row r="4050" spans="28:29" x14ac:dyDescent="0.15">
      <c r="AB4050" s="28"/>
      <c r="AC4050" s="28"/>
    </row>
    <row r="4051" spans="28:29" x14ac:dyDescent="0.15">
      <c r="AB4051" s="28"/>
      <c r="AC4051" s="28"/>
    </row>
    <row r="4052" spans="28:29" x14ac:dyDescent="0.15">
      <c r="AB4052" s="28"/>
      <c r="AC4052" s="28"/>
    </row>
    <row r="4053" spans="28:29" x14ac:dyDescent="0.15">
      <c r="AB4053" s="28"/>
      <c r="AC4053" s="28"/>
    </row>
    <row r="4054" spans="28:29" x14ac:dyDescent="0.15">
      <c r="AB4054" s="28"/>
      <c r="AC4054" s="28"/>
    </row>
    <row r="4055" spans="28:29" x14ac:dyDescent="0.15">
      <c r="AB4055" s="28"/>
      <c r="AC4055" s="28"/>
    </row>
    <row r="4056" spans="28:29" x14ac:dyDescent="0.15">
      <c r="AB4056" s="28"/>
      <c r="AC4056" s="28"/>
    </row>
    <row r="4057" spans="28:29" x14ac:dyDescent="0.15">
      <c r="AB4057" s="28"/>
      <c r="AC4057" s="28"/>
    </row>
    <row r="4058" spans="28:29" x14ac:dyDescent="0.15">
      <c r="AB4058" s="28"/>
      <c r="AC4058" s="28"/>
    </row>
    <row r="4059" spans="28:29" x14ac:dyDescent="0.15">
      <c r="AB4059" s="28"/>
      <c r="AC4059" s="28"/>
    </row>
    <row r="4060" spans="28:29" x14ac:dyDescent="0.15">
      <c r="AB4060" s="28"/>
      <c r="AC4060" s="28"/>
    </row>
    <row r="4061" spans="28:29" x14ac:dyDescent="0.15">
      <c r="AB4061" s="28"/>
      <c r="AC4061" s="28"/>
    </row>
    <row r="4062" spans="28:29" x14ac:dyDescent="0.15">
      <c r="AB4062" s="28"/>
      <c r="AC4062" s="28"/>
    </row>
    <row r="4063" spans="28:29" x14ac:dyDescent="0.15">
      <c r="AB4063" s="28"/>
      <c r="AC4063" s="28"/>
    </row>
    <row r="4064" spans="28:29" x14ac:dyDescent="0.15">
      <c r="AB4064" s="28"/>
      <c r="AC4064" s="28"/>
    </row>
    <row r="4065" spans="28:29" x14ac:dyDescent="0.15">
      <c r="AB4065" s="28"/>
      <c r="AC4065" s="28"/>
    </row>
    <row r="4066" spans="28:29" x14ac:dyDescent="0.15">
      <c r="AB4066" s="28"/>
      <c r="AC4066" s="28"/>
    </row>
    <row r="4067" spans="28:29" x14ac:dyDescent="0.15">
      <c r="AB4067" s="28"/>
      <c r="AC4067" s="28"/>
    </row>
    <row r="4068" spans="28:29" x14ac:dyDescent="0.15">
      <c r="AB4068" s="28"/>
      <c r="AC4068" s="28"/>
    </row>
    <row r="4069" spans="28:29" x14ac:dyDescent="0.15">
      <c r="AB4069" s="28"/>
      <c r="AC4069" s="28"/>
    </row>
    <row r="4070" spans="28:29" x14ac:dyDescent="0.15">
      <c r="AB4070" s="28"/>
      <c r="AC4070" s="28"/>
    </row>
    <row r="4071" spans="28:29" x14ac:dyDescent="0.15">
      <c r="AB4071" s="28"/>
      <c r="AC4071" s="28"/>
    </row>
    <row r="4072" spans="28:29" x14ac:dyDescent="0.15">
      <c r="AB4072" s="28"/>
      <c r="AC4072" s="28"/>
    </row>
    <row r="4073" spans="28:29" x14ac:dyDescent="0.15">
      <c r="AB4073" s="28"/>
      <c r="AC4073" s="28"/>
    </row>
    <row r="4074" spans="28:29" x14ac:dyDescent="0.15">
      <c r="AB4074" s="28"/>
      <c r="AC4074" s="28"/>
    </row>
    <row r="4075" spans="28:29" x14ac:dyDescent="0.15">
      <c r="AB4075" s="28"/>
      <c r="AC4075" s="28"/>
    </row>
    <row r="4076" spans="28:29" x14ac:dyDescent="0.15">
      <c r="AB4076" s="28"/>
      <c r="AC4076" s="28"/>
    </row>
    <row r="4077" spans="28:29" x14ac:dyDescent="0.15">
      <c r="AB4077" s="28"/>
      <c r="AC4077" s="28"/>
    </row>
    <row r="4078" spans="28:29" x14ac:dyDescent="0.15">
      <c r="AB4078" s="28"/>
      <c r="AC4078" s="28"/>
    </row>
    <row r="4079" spans="28:29" x14ac:dyDescent="0.15">
      <c r="AB4079" s="28"/>
      <c r="AC4079" s="28"/>
    </row>
    <row r="4080" spans="28:29" x14ac:dyDescent="0.15">
      <c r="AB4080" s="28"/>
      <c r="AC4080" s="28"/>
    </row>
    <row r="4081" spans="28:29" x14ac:dyDescent="0.15">
      <c r="AB4081" s="28"/>
      <c r="AC4081" s="28"/>
    </row>
    <row r="4082" spans="28:29" x14ac:dyDescent="0.15">
      <c r="AB4082" s="28"/>
      <c r="AC4082" s="28"/>
    </row>
    <row r="4083" spans="28:29" x14ac:dyDescent="0.15">
      <c r="AB4083" s="28"/>
      <c r="AC4083" s="28"/>
    </row>
    <row r="4084" spans="28:29" x14ac:dyDescent="0.15">
      <c r="AB4084" s="28"/>
      <c r="AC4084" s="28"/>
    </row>
    <row r="4085" spans="28:29" x14ac:dyDescent="0.15">
      <c r="AB4085" s="28"/>
      <c r="AC4085" s="28"/>
    </row>
    <row r="4086" spans="28:29" x14ac:dyDescent="0.15">
      <c r="AB4086" s="28"/>
      <c r="AC4086" s="28"/>
    </row>
    <row r="4087" spans="28:29" x14ac:dyDescent="0.15">
      <c r="AB4087" s="28"/>
      <c r="AC4087" s="28"/>
    </row>
    <row r="4088" spans="28:29" x14ac:dyDescent="0.15">
      <c r="AB4088" s="28"/>
      <c r="AC4088" s="28"/>
    </row>
    <row r="4089" spans="28:29" x14ac:dyDescent="0.15">
      <c r="AB4089" s="28"/>
      <c r="AC4089" s="28"/>
    </row>
    <row r="4090" spans="28:29" x14ac:dyDescent="0.15">
      <c r="AB4090" s="28"/>
      <c r="AC4090" s="28"/>
    </row>
    <row r="4091" spans="28:29" x14ac:dyDescent="0.15">
      <c r="AB4091" s="28"/>
      <c r="AC4091" s="28"/>
    </row>
    <row r="4092" spans="28:29" x14ac:dyDescent="0.15">
      <c r="AB4092" s="28"/>
      <c r="AC4092" s="28"/>
    </row>
    <row r="4093" spans="28:29" x14ac:dyDescent="0.15">
      <c r="AB4093" s="28"/>
      <c r="AC4093" s="28"/>
    </row>
    <row r="4094" spans="28:29" x14ac:dyDescent="0.15">
      <c r="AB4094" s="28"/>
      <c r="AC4094" s="28"/>
    </row>
    <row r="4095" spans="28:29" x14ac:dyDescent="0.15">
      <c r="AB4095" s="28"/>
      <c r="AC4095" s="28"/>
    </row>
    <row r="4096" spans="28:29" x14ac:dyDescent="0.15">
      <c r="AB4096" s="28"/>
      <c r="AC4096" s="28"/>
    </row>
    <row r="4097" spans="28:29" x14ac:dyDescent="0.15">
      <c r="AB4097" s="28"/>
      <c r="AC4097" s="28"/>
    </row>
    <row r="4098" spans="28:29" x14ac:dyDescent="0.15">
      <c r="AB4098" s="28"/>
      <c r="AC4098" s="28"/>
    </row>
    <row r="4099" spans="28:29" x14ac:dyDescent="0.15">
      <c r="AB4099" s="28"/>
      <c r="AC4099" s="28"/>
    </row>
    <row r="4100" spans="28:29" x14ac:dyDescent="0.15">
      <c r="AB4100" s="28"/>
      <c r="AC4100" s="28"/>
    </row>
    <row r="4101" spans="28:29" x14ac:dyDescent="0.15">
      <c r="AB4101" s="28"/>
      <c r="AC4101" s="28"/>
    </row>
    <row r="4102" spans="28:29" x14ac:dyDescent="0.15">
      <c r="AB4102" s="28"/>
      <c r="AC4102" s="28"/>
    </row>
    <row r="4103" spans="28:29" x14ac:dyDescent="0.15">
      <c r="AB4103" s="28"/>
      <c r="AC4103" s="28"/>
    </row>
    <row r="4104" spans="28:29" x14ac:dyDescent="0.15">
      <c r="AB4104" s="28"/>
      <c r="AC4104" s="28"/>
    </row>
    <row r="4105" spans="28:29" x14ac:dyDescent="0.15">
      <c r="AB4105" s="28"/>
      <c r="AC4105" s="28"/>
    </row>
    <row r="4106" spans="28:29" x14ac:dyDescent="0.15">
      <c r="AB4106" s="28"/>
      <c r="AC4106" s="28"/>
    </row>
    <row r="4107" spans="28:29" x14ac:dyDescent="0.15">
      <c r="AB4107" s="28"/>
      <c r="AC4107" s="28"/>
    </row>
    <row r="4108" spans="28:29" x14ac:dyDescent="0.15">
      <c r="AB4108" s="28"/>
      <c r="AC4108" s="28"/>
    </row>
    <row r="4109" spans="28:29" x14ac:dyDescent="0.15">
      <c r="AB4109" s="28"/>
      <c r="AC4109" s="28"/>
    </row>
    <row r="4110" spans="28:29" x14ac:dyDescent="0.15">
      <c r="AB4110" s="28"/>
      <c r="AC4110" s="28"/>
    </row>
    <row r="4111" spans="28:29" x14ac:dyDescent="0.15">
      <c r="AB4111" s="28"/>
      <c r="AC4111" s="28"/>
    </row>
    <row r="4112" spans="28:29" x14ac:dyDescent="0.15">
      <c r="AB4112" s="28"/>
      <c r="AC4112" s="28"/>
    </row>
    <row r="4113" spans="28:29" x14ac:dyDescent="0.15">
      <c r="AB4113" s="28"/>
      <c r="AC4113" s="28"/>
    </row>
    <row r="4114" spans="28:29" x14ac:dyDescent="0.15">
      <c r="AB4114" s="28"/>
      <c r="AC4114" s="28"/>
    </row>
    <row r="4115" spans="28:29" x14ac:dyDescent="0.15">
      <c r="AB4115" s="28"/>
      <c r="AC4115" s="28"/>
    </row>
    <row r="4116" spans="28:29" x14ac:dyDescent="0.15">
      <c r="AB4116" s="28"/>
      <c r="AC4116" s="28"/>
    </row>
    <row r="4117" spans="28:29" x14ac:dyDescent="0.15">
      <c r="AB4117" s="28"/>
      <c r="AC4117" s="28"/>
    </row>
    <row r="4118" spans="28:29" x14ac:dyDescent="0.15">
      <c r="AB4118" s="28"/>
      <c r="AC4118" s="28"/>
    </row>
    <row r="4119" spans="28:29" x14ac:dyDescent="0.15">
      <c r="AB4119" s="28"/>
      <c r="AC4119" s="28"/>
    </row>
    <row r="4120" spans="28:29" x14ac:dyDescent="0.15">
      <c r="AB4120" s="28"/>
      <c r="AC4120" s="28"/>
    </row>
    <row r="4121" spans="28:29" x14ac:dyDescent="0.15">
      <c r="AB4121" s="28"/>
      <c r="AC4121" s="28"/>
    </row>
    <row r="4122" spans="28:29" x14ac:dyDescent="0.15">
      <c r="AB4122" s="28"/>
      <c r="AC4122" s="28"/>
    </row>
    <row r="4123" spans="28:29" x14ac:dyDescent="0.15">
      <c r="AB4123" s="28"/>
      <c r="AC4123" s="28"/>
    </row>
    <row r="4124" spans="28:29" x14ac:dyDescent="0.15">
      <c r="AB4124" s="28"/>
      <c r="AC4124" s="28"/>
    </row>
    <row r="4125" spans="28:29" x14ac:dyDescent="0.15">
      <c r="AB4125" s="28"/>
      <c r="AC4125" s="28"/>
    </row>
    <row r="4126" spans="28:29" x14ac:dyDescent="0.15">
      <c r="AB4126" s="28"/>
      <c r="AC4126" s="28"/>
    </row>
    <row r="4127" spans="28:29" x14ac:dyDescent="0.15">
      <c r="AB4127" s="28"/>
      <c r="AC4127" s="28"/>
    </row>
    <row r="4128" spans="28:29" x14ac:dyDescent="0.15">
      <c r="AB4128" s="28"/>
      <c r="AC4128" s="28"/>
    </row>
    <row r="4129" spans="28:29" x14ac:dyDescent="0.15">
      <c r="AB4129" s="28"/>
      <c r="AC4129" s="28"/>
    </row>
    <row r="4130" spans="28:29" x14ac:dyDescent="0.15">
      <c r="AB4130" s="28"/>
      <c r="AC4130" s="28"/>
    </row>
    <row r="4131" spans="28:29" x14ac:dyDescent="0.15">
      <c r="AB4131" s="28"/>
      <c r="AC4131" s="28"/>
    </row>
    <row r="4132" spans="28:29" x14ac:dyDescent="0.15">
      <c r="AB4132" s="28"/>
      <c r="AC4132" s="28"/>
    </row>
    <row r="4133" spans="28:29" x14ac:dyDescent="0.15">
      <c r="AB4133" s="28"/>
      <c r="AC4133" s="28"/>
    </row>
    <row r="4134" spans="28:29" x14ac:dyDescent="0.15">
      <c r="AB4134" s="28"/>
      <c r="AC4134" s="28"/>
    </row>
    <row r="4135" spans="28:29" x14ac:dyDescent="0.15">
      <c r="AB4135" s="28"/>
      <c r="AC4135" s="28"/>
    </row>
    <row r="4136" spans="28:29" x14ac:dyDescent="0.15">
      <c r="AB4136" s="28"/>
      <c r="AC4136" s="28"/>
    </row>
    <row r="4137" spans="28:29" x14ac:dyDescent="0.15">
      <c r="AB4137" s="28"/>
      <c r="AC4137" s="28"/>
    </row>
    <row r="4138" spans="28:29" x14ac:dyDescent="0.15">
      <c r="AB4138" s="28"/>
      <c r="AC4138" s="28"/>
    </row>
    <row r="4139" spans="28:29" x14ac:dyDescent="0.15">
      <c r="AB4139" s="28"/>
      <c r="AC4139" s="28"/>
    </row>
    <row r="4140" spans="28:29" x14ac:dyDescent="0.15">
      <c r="AB4140" s="28"/>
      <c r="AC4140" s="28"/>
    </row>
    <row r="4141" spans="28:29" x14ac:dyDescent="0.15">
      <c r="AB4141" s="28"/>
      <c r="AC4141" s="28"/>
    </row>
    <row r="4142" spans="28:29" x14ac:dyDescent="0.15">
      <c r="AB4142" s="28"/>
      <c r="AC4142" s="28"/>
    </row>
    <row r="4143" spans="28:29" x14ac:dyDescent="0.15">
      <c r="AB4143" s="28"/>
      <c r="AC4143" s="28"/>
    </row>
    <row r="4144" spans="28:29" x14ac:dyDescent="0.15">
      <c r="AB4144" s="28"/>
      <c r="AC4144" s="28"/>
    </row>
    <row r="4145" spans="28:29" x14ac:dyDescent="0.15">
      <c r="AB4145" s="28"/>
      <c r="AC4145" s="28"/>
    </row>
    <row r="4146" spans="28:29" x14ac:dyDescent="0.15">
      <c r="AB4146" s="28"/>
      <c r="AC4146" s="28"/>
    </row>
    <row r="4147" spans="28:29" x14ac:dyDescent="0.15">
      <c r="AB4147" s="28"/>
      <c r="AC4147" s="28"/>
    </row>
    <row r="4148" spans="28:29" x14ac:dyDescent="0.15">
      <c r="AB4148" s="28"/>
      <c r="AC4148" s="28"/>
    </row>
    <row r="4149" spans="28:29" x14ac:dyDescent="0.15">
      <c r="AB4149" s="28"/>
      <c r="AC4149" s="28"/>
    </row>
    <row r="4150" spans="28:29" x14ac:dyDescent="0.15">
      <c r="AB4150" s="28"/>
      <c r="AC4150" s="28"/>
    </row>
    <row r="4151" spans="28:29" x14ac:dyDescent="0.15">
      <c r="AB4151" s="28"/>
      <c r="AC4151" s="28"/>
    </row>
    <row r="4152" spans="28:29" x14ac:dyDescent="0.15">
      <c r="AB4152" s="28"/>
      <c r="AC4152" s="28"/>
    </row>
    <row r="4153" spans="28:29" x14ac:dyDescent="0.15">
      <c r="AB4153" s="28"/>
      <c r="AC4153" s="28"/>
    </row>
    <row r="4154" spans="28:29" x14ac:dyDescent="0.15">
      <c r="AB4154" s="28"/>
      <c r="AC4154" s="28"/>
    </row>
    <row r="4155" spans="28:29" x14ac:dyDescent="0.15">
      <c r="AB4155" s="28"/>
      <c r="AC4155" s="28"/>
    </row>
    <row r="4156" spans="28:29" x14ac:dyDescent="0.15">
      <c r="AB4156" s="28"/>
      <c r="AC4156" s="28"/>
    </row>
    <row r="4157" spans="28:29" x14ac:dyDescent="0.15">
      <c r="AB4157" s="28"/>
      <c r="AC4157" s="28"/>
    </row>
    <row r="4158" spans="28:29" x14ac:dyDescent="0.15">
      <c r="AB4158" s="28"/>
      <c r="AC4158" s="28"/>
    </row>
    <row r="4159" spans="28:29" x14ac:dyDescent="0.15">
      <c r="AB4159" s="28"/>
      <c r="AC4159" s="28"/>
    </row>
    <row r="4160" spans="28:29" x14ac:dyDescent="0.15">
      <c r="AB4160" s="28"/>
      <c r="AC4160" s="28"/>
    </row>
    <row r="4161" spans="28:29" x14ac:dyDescent="0.15">
      <c r="AB4161" s="28"/>
      <c r="AC4161" s="28"/>
    </row>
    <row r="4162" spans="28:29" x14ac:dyDescent="0.15">
      <c r="AB4162" s="28"/>
      <c r="AC4162" s="28"/>
    </row>
    <row r="4163" spans="28:29" x14ac:dyDescent="0.15">
      <c r="AB4163" s="28"/>
      <c r="AC4163" s="28"/>
    </row>
    <row r="4164" spans="28:29" x14ac:dyDescent="0.15">
      <c r="AB4164" s="28"/>
      <c r="AC4164" s="28"/>
    </row>
    <row r="4165" spans="28:29" x14ac:dyDescent="0.15">
      <c r="AB4165" s="28"/>
      <c r="AC4165" s="28"/>
    </row>
    <row r="4166" spans="28:29" x14ac:dyDescent="0.15">
      <c r="AB4166" s="28"/>
      <c r="AC4166" s="28"/>
    </row>
    <row r="4167" spans="28:29" x14ac:dyDescent="0.15">
      <c r="AB4167" s="28"/>
      <c r="AC4167" s="28"/>
    </row>
    <row r="4168" spans="28:29" x14ac:dyDescent="0.15">
      <c r="AB4168" s="28"/>
      <c r="AC4168" s="28"/>
    </row>
    <row r="4169" spans="28:29" x14ac:dyDescent="0.15">
      <c r="AB4169" s="28"/>
      <c r="AC4169" s="28"/>
    </row>
    <row r="4170" spans="28:29" x14ac:dyDescent="0.15">
      <c r="AB4170" s="28"/>
      <c r="AC4170" s="28"/>
    </row>
    <row r="4171" spans="28:29" x14ac:dyDescent="0.15">
      <c r="AB4171" s="28"/>
      <c r="AC4171" s="28"/>
    </row>
    <row r="4172" spans="28:29" x14ac:dyDescent="0.15">
      <c r="AB4172" s="28"/>
      <c r="AC4172" s="28"/>
    </row>
    <row r="4173" spans="28:29" x14ac:dyDescent="0.15">
      <c r="AB4173" s="28"/>
      <c r="AC4173" s="28"/>
    </row>
    <row r="4174" spans="28:29" x14ac:dyDescent="0.15">
      <c r="AB4174" s="28"/>
      <c r="AC4174" s="28"/>
    </row>
    <row r="4175" spans="28:29" x14ac:dyDescent="0.15">
      <c r="AB4175" s="28"/>
      <c r="AC4175" s="28"/>
    </row>
    <row r="4176" spans="28:29" x14ac:dyDescent="0.15">
      <c r="AB4176" s="28"/>
      <c r="AC4176" s="28"/>
    </row>
    <row r="4177" spans="28:29" x14ac:dyDescent="0.15">
      <c r="AB4177" s="28"/>
      <c r="AC4177" s="28"/>
    </row>
    <row r="4178" spans="28:29" x14ac:dyDescent="0.15">
      <c r="AB4178" s="28"/>
      <c r="AC4178" s="28"/>
    </row>
    <row r="4179" spans="28:29" x14ac:dyDescent="0.15">
      <c r="AB4179" s="28"/>
      <c r="AC4179" s="28"/>
    </row>
    <row r="4180" spans="28:29" x14ac:dyDescent="0.15">
      <c r="AB4180" s="28"/>
      <c r="AC4180" s="28"/>
    </row>
    <row r="4181" spans="28:29" x14ac:dyDescent="0.15">
      <c r="AB4181" s="28"/>
      <c r="AC4181" s="28"/>
    </row>
    <row r="4182" spans="28:29" x14ac:dyDescent="0.15">
      <c r="AB4182" s="28"/>
      <c r="AC4182" s="28"/>
    </row>
    <row r="4183" spans="28:29" x14ac:dyDescent="0.15">
      <c r="AB4183" s="28"/>
      <c r="AC4183" s="28"/>
    </row>
    <row r="4184" spans="28:29" x14ac:dyDescent="0.15">
      <c r="AB4184" s="28"/>
      <c r="AC4184" s="28"/>
    </row>
    <row r="4185" spans="28:29" x14ac:dyDescent="0.15">
      <c r="AB4185" s="28"/>
      <c r="AC4185" s="28"/>
    </row>
    <row r="4186" spans="28:29" x14ac:dyDescent="0.15">
      <c r="AB4186" s="28"/>
      <c r="AC4186" s="28"/>
    </row>
    <row r="4187" spans="28:29" x14ac:dyDescent="0.15">
      <c r="AB4187" s="28"/>
      <c r="AC4187" s="28"/>
    </row>
    <row r="4188" spans="28:29" x14ac:dyDescent="0.15">
      <c r="AB4188" s="28"/>
      <c r="AC4188" s="28"/>
    </row>
    <row r="4189" spans="28:29" x14ac:dyDescent="0.15">
      <c r="AB4189" s="28"/>
      <c r="AC4189" s="28"/>
    </row>
    <row r="4190" spans="28:29" x14ac:dyDescent="0.15">
      <c r="AB4190" s="28"/>
      <c r="AC4190" s="28"/>
    </row>
    <row r="4191" spans="28:29" x14ac:dyDescent="0.15">
      <c r="AB4191" s="28"/>
      <c r="AC4191" s="28"/>
    </row>
    <row r="4192" spans="28:29" x14ac:dyDescent="0.15">
      <c r="AB4192" s="28"/>
      <c r="AC4192" s="28"/>
    </row>
    <row r="4193" spans="28:29" x14ac:dyDescent="0.15">
      <c r="AB4193" s="28"/>
      <c r="AC4193" s="28"/>
    </row>
    <row r="4194" spans="28:29" x14ac:dyDescent="0.15">
      <c r="AB4194" s="28"/>
      <c r="AC4194" s="28"/>
    </row>
    <row r="4195" spans="28:29" x14ac:dyDescent="0.15">
      <c r="AB4195" s="28"/>
      <c r="AC4195" s="28"/>
    </row>
    <row r="4196" spans="28:29" x14ac:dyDescent="0.15">
      <c r="AB4196" s="28"/>
      <c r="AC4196" s="28"/>
    </row>
    <row r="4197" spans="28:29" x14ac:dyDescent="0.15">
      <c r="AB4197" s="28"/>
      <c r="AC4197" s="28"/>
    </row>
    <row r="4198" spans="28:29" x14ac:dyDescent="0.15">
      <c r="AB4198" s="28"/>
      <c r="AC4198" s="28"/>
    </row>
    <row r="4199" spans="28:29" x14ac:dyDescent="0.15">
      <c r="AB4199" s="28"/>
      <c r="AC4199" s="28"/>
    </row>
    <row r="4200" spans="28:29" x14ac:dyDescent="0.15">
      <c r="AB4200" s="28"/>
      <c r="AC4200" s="28"/>
    </row>
    <row r="4201" spans="28:29" x14ac:dyDescent="0.15">
      <c r="AB4201" s="28"/>
      <c r="AC4201" s="28"/>
    </row>
    <row r="4202" spans="28:29" x14ac:dyDescent="0.15">
      <c r="AB4202" s="28"/>
      <c r="AC4202" s="28"/>
    </row>
    <row r="4203" spans="28:29" x14ac:dyDescent="0.15">
      <c r="AB4203" s="28"/>
      <c r="AC4203" s="28"/>
    </row>
    <row r="4204" spans="28:29" x14ac:dyDescent="0.15">
      <c r="AB4204" s="28"/>
      <c r="AC4204" s="28"/>
    </row>
    <row r="4205" spans="28:29" x14ac:dyDescent="0.15">
      <c r="AB4205" s="28"/>
      <c r="AC4205" s="28"/>
    </row>
    <row r="4206" spans="28:29" x14ac:dyDescent="0.15">
      <c r="AB4206" s="28"/>
      <c r="AC4206" s="28"/>
    </row>
    <row r="4207" spans="28:29" x14ac:dyDescent="0.15">
      <c r="AB4207" s="28"/>
      <c r="AC4207" s="28"/>
    </row>
    <row r="4208" spans="28:29" x14ac:dyDescent="0.15">
      <c r="AB4208" s="28"/>
      <c r="AC4208" s="28"/>
    </row>
    <row r="4209" spans="28:29" x14ac:dyDescent="0.15">
      <c r="AB4209" s="28"/>
      <c r="AC4209" s="28"/>
    </row>
    <row r="4210" spans="28:29" x14ac:dyDescent="0.15">
      <c r="AB4210" s="28"/>
      <c r="AC4210" s="28"/>
    </row>
    <row r="4211" spans="28:29" x14ac:dyDescent="0.15">
      <c r="AB4211" s="28"/>
      <c r="AC4211" s="28"/>
    </row>
    <row r="4212" spans="28:29" x14ac:dyDescent="0.15">
      <c r="AB4212" s="28"/>
      <c r="AC4212" s="28"/>
    </row>
    <row r="4213" spans="28:29" x14ac:dyDescent="0.15">
      <c r="AB4213" s="28"/>
      <c r="AC4213" s="28"/>
    </row>
    <row r="4214" spans="28:29" x14ac:dyDescent="0.15">
      <c r="AB4214" s="28"/>
      <c r="AC4214" s="28"/>
    </row>
    <row r="4215" spans="28:29" x14ac:dyDescent="0.15">
      <c r="AB4215" s="28"/>
      <c r="AC4215" s="28"/>
    </row>
    <row r="4216" spans="28:29" x14ac:dyDescent="0.15">
      <c r="AB4216" s="28"/>
      <c r="AC4216" s="28"/>
    </row>
    <row r="4217" spans="28:29" x14ac:dyDescent="0.15">
      <c r="AB4217" s="28"/>
      <c r="AC4217" s="28"/>
    </row>
    <row r="4218" spans="28:29" x14ac:dyDescent="0.15">
      <c r="AB4218" s="28"/>
      <c r="AC4218" s="28"/>
    </row>
    <row r="4219" spans="28:29" x14ac:dyDescent="0.15">
      <c r="AB4219" s="28"/>
      <c r="AC4219" s="28"/>
    </row>
    <row r="4220" spans="28:29" x14ac:dyDescent="0.15">
      <c r="AB4220" s="28"/>
      <c r="AC4220" s="28"/>
    </row>
    <row r="4221" spans="28:29" x14ac:dyDescent="0.15">
      <c r="AB4221" s="28"/>
      <c r="AC4221" s="28"/>
    </row>
    <row r="4222" spans="28:29" x14ac:dyDescent="0.15">
      <c r="AB4222" s="28"/>
      <c r="AC4222" s="28"/>
    </row>
    <row r="4223" spans="28:29" x14ac:dyDescent="0.15">
      <c r="AB4223" s="28"/>
      <c r="AC4223" s="28"/>
    </row>
    <row r="4224" spans="28:29" x14ac:dyDescent="0.15">
      <c r="AB4224" s="28"/>
      <c r="AC4224" s="28"/>
    </row>
    <row r="4225" spans="28:29" x14ac:dyDescent="0.15">
      <c r="AB4225" s="28"/>
      <c r="AC4225" s="28"/>
    </row>
    <row r="4226" spans="28:29" x14ac:dyDescent="0.15">
      <c r="AB4226" s="28"/>
      <c r="AC4226" s="28"/>
    </row>
    <row r="4227" spans="28:29" x14ac:dyDescent="0.15">
      <c r="AB4227" s="28"/>
      <c r="AC4227" s="28"/>
    </row>
    <row r="4228" spans="28:29" x14ac:dyDescent="0.15">
      <c r="AB4228" s="28"/>
      <c r="AC4228" s="28"/>
    </row>
    <row r="4229" spans="28:29" x14ac:dyDescent="0.15">
      <c r="AB4229" s="28"/>
      <c r="AC4229" s="28"/>
    </row>
    <row r="4230" spans="28:29" x14ac:dyDescent="0.15">
      <c r="AB4230" s="28"/>
      <c r="AC4230" s="28"/>
    </row>
    <row r="4231" spans="28:29" x14ac:dyDescent="0.15">
      <c r="AB4231" s="28"/>
      <c r="AC4231" s="28"/>
    </row>
    <row r="4232" spans="28:29" x14ac:dyDescent="0.15">
      <c r="AB4232" s="28"/>
      <c r="AC4232" s="28"/>
    </row>
    <row r="4233" spans="28:29" x14ac:dyDescent="0.15">
      <c r="AB4233" s="28"/>
      <c r="AC4233" s="28"/>
    </row>
    <row r="4234" spans="28:29" x14ac:dyDescent="0.15">
      <c r="AB4234" s="28"/>
      <c r="AC4234" s="28"/>
    </row>
    <row r="4235" spans="28:29" x14ac:dyDescent="0.15">
      <c r="AB4235" s="28"/>
      <c r="AC4235" s="28"/>
    </row>
    <row r="4236" spans="28:29" x14ac:dyDescent="0.15">
      <c r="AB4236" s="28"/>
      <c r="AC4236" s="28"/>
    </row>
    <row r="4237" spans="28:29" x14ac:dyDescent="0.15">
      <c r="AB4237" s="28"/>
      <c r="AC4237" s="28"/>
    </row>
    <row r="4238" spans="28:29" x14ac:dyDescent="0.15">
      <c r="AB4238" s="28"/>
      <c r="AC4238" s="28"/>
    </row>
    <row r="4239" spans="28:29" x14ac:dyDescent="0.15">
      <c r="AB4239" s="28"/>
      <c r="AC4239" s="28"/>
    </row>
    <row r="4240" spans="28:29" x14ac:dyDescent="0.15">
      <c r="AB4240" s="28"/>
      <c r="AC4240" s="28"/>
    </row>
    <row r="4241" spans="28:29" x14ac:dyDescent="0.15">
      <c r="AB4241" s="28"/>
      <c r="AC4241" s="28"/>
    </row>
    <row r="4242" spans="28:29" x14ac:dyDescent="0.15">
      <c r="AB4242" s="28"/>
      <c r="AC4242" s="28"/>
    </row>
    <row r="4243" spans="28:29" x14ac:dyDescent="0.15">
      <c r="AB4243" s="28"/>
      <c r="AC4243" s="28"/>
    </row>
    <row r="4244" spans="28:29" x14ac:dyDescent="0.15">
      <c r="AB4244" s="28"/>
      <c r="AC4244" s="28"/>
    </row>
    <row r="4245" spans="28:29" x14ac:dyDescent="0.15">
      <c r="AB4245" s="28"/>
      <c r="AC4245" s="28"/>
    </row>
    <row r="4246" spans="28:29" x14ac:dyDescent="0.15">
      <c r="AB4246" s="28"/>
      <c r="AC4246" s="28"/>
    </row>
    <row r="4247" spans="28:29" x14ac:dyDescent="0.15">
      <c r="AB4247" s="28"/>
      <c r="AC4247" s="28"/>
    </row>
    <row r="4248" spans="28:29" x14ac:dyDescent="0.15">
      <c r="AB4248" s="28"/>
      <c r="AC4248" s="28"/>
    </row>
    <row r="4249" spans="28:29" x14ac:dyDescent="0.15">
      <c r="AB4249" s="28"/>
      <c r="AC4249" s="28"/>
    </row>
    <row r="4250" spans="28:29" x14ac:dyDescent="0.15">
      <c r="AB4250" s="28"/>
      <c r="AC4250" s="28"/>
    </row>
    <row r="4251" spans="28:29" x14ac:dyDescent="0.15">
      <c r="AB4251" s="28"/>
      <c r="AC4251" s="28"/>
    </row>
    <row r="4252" spans="28:29" x14ac:dyDescent="0.15">
      <c r="AB4252" s="28"/>
      <c r="AC4252" s="28"/>
    </row>
    <row r="4253" spans="28:29" x14ac:dyDescent="0.15">
      <c r="AB4253" s="28"/>
      <c r="AC4253" s="28"/>
    </row>
    <row r="4254" spans="28:29" x14ac:dyDescent="0.15">
      <c r="AB4254" s="28"/>
      <c r="AC4254" s="28"/>
    </row>
    <row r="4255" spans="28:29" x14ac:dyDescent="0.15">
      <c r="AB4255" s="28"/>
      <c r="AC4255" s="28"/>
    </row>
    <row r="4256" spans="28:29" x14ac:dyDescent="0.15">
      <c r="AB4256" s="28"/>
      <c r="AC4256" s="28"/>
    </row>
    <row r="4257" spans="28:29" x14ac:dyDescent="0.15">
      <c r="AB4257" s="28"/>
      <c r="AC4257" s="28"/>
    </row>
    <row r="4258" spans="28:29" x14ac:dyDescent="0.15">
      <c r="AB4258" s="28"/>
      <c r="AC4258" s="28"/>
    </row>
    <row r="4259" spans="28:29" x14ac:dyDescent="0.15">
      <c r="AB4259" s="28"/>
      <c r="AC4259" s="28"/>
    </row>
    <row r="4260" spans="28:29" x14ac:dyDescent="0.15">
      <c r="AB4260" s="28"/>
      <c r="AC4260" s="28"/>
    </row>
    <row r="4261" spans="28:29" x14ac:dyDescent="0.15">
      <c r="AB4261" s="28"/>
      <c r="AC4261" s="28"/>
    </row>
    <row r="4262" spans="28:29" x14ac:dyDescent="0.15">
      <c r="AB4262" s="28"/>
      <c r="AC4262" s="28"/>
    </row>
    <row r="4263" spans="28:29" x14ac:dyDescent="0.15">
      <c r="AB4263" s="28"/>
      <c r="AC4263" s="28"/>
    </row>
    <row r="4264" spans="28:29" x14ac:dyDescent="0.15">
      <c r="AB4264" s="28"/>
      <c r="AC4264" s="28"/>
    </row>
    <row r="4265" spans="28:29" x14ac:dyDescent="0.15">
      <c r="AB4265" s="28"/>
      <c r="AC4265" s="28"/>
    </row>
    <row r="4266" spans="28:29" x14ac:dyDescent="0.15">
      <c r="AB4266" s="28"/>
      <c r="AC4266" s="28"/>
    </row>
    <row r="4267" spans="28:29" x14ac:dyDescent="0.15">
      <c r="AB4267" s="28"/>
      <c r="AC4267" s="28"/>
    </row>
    <row r="4268" spans="28:29" x14ac:dyDescent="0.15">
      <c r="AB4268" s="28"/>
      <c r="AC4268" s="28"/>
    </row>
    <row r="4269" spans="28:29" x14ac:dyDescent="0.15">
      <c r="AB4269" s="28"/>
      <c r="AC4269" s="28"/>
    </row>
    <row r="4270" spans="28:29" x14ac:dyDescent="0.15">
      <c r="AB4270" s="28"/>
      <c r="AC4270" s="28"/>
    </row>
    <row r="4271" spans="28:29" x14ac:dyDescent="0.15">
      <c r="AB4271" s="28"/>
      <c r="AC4271" s="28"/>
    </row>
    <row r="4272" spans="28:29" x14ac:dyDescent="0.15">
      <c r="AB4272" s="28"/>
      <c r="AC4272" s="28"/>
    </row>
    <row r="4273" spans="28:29" x14ac:dyDescent="0.15">
      <c r="AB4273" s="28"/>
      <c r="AC4273" s="28"/>
    </row>
    <row r="4274" spans="28:29" x14ac:dyDescent="0.15">
      <c r="AB4274" s="28"/>
      <c r="AC4274" s="28"/>
    </row>
    <row r="4275" spans="28:29" x14ac:dyDescent="0.15">
      <c r="AB4275" s="28"/>
      <c r="AC4275" s="28"/>
    </row>
    <row r="4276" spans="28:29" x14ac:dyDescent="0.15">
      <c r="AB4276" s="28"/>
      <c r="AC4276" s="28"/>
    </row>
    <row r="4277" spans="28:29" x14ac:dyDescent="0.15">
      <c r="AB4277" s="28"/>
      <c r="AC4277" s="28"/>
    </row>
    <row r="4278" spans="28:29" x14ac:dyDescent="0.15">
      <c r="AB4278" s="28"/>
      <c r="AC4278" s="28"/>
    </row>
    <row r="4279" spans="28:29" x14ac:dyDescent="0.15">
      <c r="AB4279" s="28"/>
      <c r="AC4279" s="28"/>
    </row>
    <row r="4280" spans="28:29" x14ac:dyDescent="0.15">
      <c r="AB4280" s="28"/>
      <c r="AC4280" s="28"/>
    </row>
    <row r="4281" spans="28:29" x14ac:dyDescent="0.15">
      <c r="AB4281" s="28"/>
      <c r="AC4281" s="28"/>
    </row>
    <row r="4282" spans="28:29" x14ac:dyDescent="0.15">
      <c r="AB4282" s="28"/>
      <c r="AC4282" s="28"/>
    </row>
    <row r="4283" spans="28:29" x14ac:dyDescent="0.15">
      <c r="AB4283" s="28"/>
      <c r="AC4283" s="28"/>
    </row>
    <row r="4284" spans="28:29" x14ac:dyDescent="0.15">
      <c r="AB4284" s="28"/>
      <c r="AC4284" s="28"/>
    </row>
    <row r="4285" spans="28:29" x14ac:dyDescent="0.15">
      <c r="AB4285" s="28"/>
      <c r="AC4285" s="28"/>
    </row>
    <row r="4286" spans="28:29" x14ac:dyDescent="0.15">
      <c r="AB4286" s="28"/>
      <c r="AC4286" s="28"/>
    </row>
    <row r="4287" spans="28:29" x14ac:dyDescent="0.15">
      <c r="AB4287" s="28"/>
      <c r="AC4287" s="28"/>
    </row>
    <row r="4288" spans="28:29" x14ac:dyDescent="0.15">
      <c r="AB4288" s="28"/>
      <c r="AC4288" s="28"/>
    </row>
    <row r="4289" spans="28:29" x14ac:dyDescent="0.15">
      <c r="AB4289" s="28"/>
      <c r="AC4289" s="28"/>
    </row>
    <row r="4290" spans="28:29" x14ac:dyDescent="0.15">
      <c r="AB4290" s="28"/>
      <c r="AC4290" s="28"/>
    </row>
    <row r="4291" spans="28:29" x14ac:dyDescent="0.15">
      <c r="AB4291" s="28"/>
      <c r="AC4291" s="28"/>
    </row>
    <row r="4292" spans="28:29" x14ac:dyDescent="0.15">
      <c r="AB4292" s="28"/>
      <c r="AC4292" s="28"/>
    </row>
    <row r="4293" spans="28:29" x14ac:dyDescent="0.15">
      <c r="AB4293" s="28"/>
      <c r="AC4293" s="28"/>
    </row>
    <row r="4294" spans="28:29" x14ac:dyDescent="0.15">
      <c r="AB4294" s="28"/>
      <c r="AC4294" s="28"/>
    </row>
    <row r="4295" spans="28:29" x14ac:dyDescent="0.15">
      <c r="AB4295" s="28"/>
      <c r="AC4295" s="28"/>
    </row>
    <row r="4296" spans="28:29" x14ac:dyDescent="0.15">
      <c r="AB4296" s="28"/>
      <c r="AC4296" s="28"/>
    </row>
    <row r="4297" spans="28:29" x14ac:dyDescent="0.15">
      <c r="AB4297" s="28"/>
      <c r="AC4297" s="28"/>
    </row>
    <row r="4298" spans="28:29" x14ac:dyDescent="0.15">
      <c r="AB4298" s="28"/>
      <c r="AC4298" s="28"/>
    </row>
    <row r="4299" spans="28:29" x14ac:dyDescent="0.15">
      <c r="AB4299" s="28"/>
      <c r="AC4299" s="28"/>
    </row>
    <row r="4300" spans="28:29" x14ac:dyDescent="0.15">
      <c r="AB4300" s="28"/>
      <c r="AC4300" s="28"/>
    </row>
    <row r="4301" spans="28:29" x14ac:dyDescent="0.15">
      <c r="AB4301" s="28"/>
      <c r="AC4301" s="28"/>
    </row>
    <row r="4302" spans="28:29" x14ac:dyDescent="0.15">
      <c r="AB4302" s="28"/>
      <c r="AC4302" s="28"/>
    </row>
    <row r="4303" spans="28:29" x14ac:dyDescent="0.15">
      <c r="AB4303" s="28"/>
      <c r="AC4303" s="28"/>
    </row>
    <row r="4304" spans="28:29" x14ac:dyDescent="0.15">
      <c r="AB4304" s="28"/>
      <c r="AC4304" s="28"/>
    </row>
    <row r="4305" spans="28:29" x14ac:dyDescent="0.15">
      <c r="AB4305" s="28"/>
      <c r="AC4305" s="28"/>
    </row>
    <row r="4306" spans="28:29" x14ac:dyDescent="0.15">
      <c r="AB4306" s="28"/>
      <c r="AC4306" s="28"/>
    </row>
    <row r="4307" spans="28:29" x14ac:dyDescent="0.15">
      <c r="AB4307" s="28"/>
      <c r="AC4307" s="28"/>
    </row>
    <row r="4308" spans="28:29" x14ac:dyDescent="0.15">
      <c r="AB4308" s="28"/>
      <c r="AC4308" s="28"/>
    </row>
    <row r="4309" spans="28:29" x14ac:dyDescent="0.15">
      <c r="AB4309" s="28"/>
      <c r="AC4309" s="28"/>
    </row>
    <row r="4310" spans="28:29" x14ac:dyDescent="0.15">
      <c r="AB4310" s="28"/>
      <c r="AC4310" s="28"/>
    </row>
    <row r="4311" spans="28:29" x14ac:dyDescent="0.15">
      <c r="AB4311" s="28"/>
      <c r="AC4311" s="28"/>
    </row>
    <row r="4312" spans="28:29" x14ac:dyDescent="0.15">
      <c r="AB4312" s="28"/>
      <c r="AC4312" s="28"/>
    </row>
    <row r="4313" spans="28:29" x14ac:dyDescent="0.15">
      <c r="AB4313" s="28"/>
      <c r="AC4313" s="28"/>
    </row>
    <row r="4314" spans="28:29" x14ac:dyDescent="0.15">
      <c r="AB4314" s="28"/>
      <c r="AC4314" s="28"/>
    </row>
    <row r="4315" spans="28:29" x14ac:dyDescent="0.15">
      <c r="AB4315" s="28"/>
      <c r="AC4315" s="28"/>
    </row>
    <row r="4316" spans="28:29" x14ac:dyDescent="0.15">
      <c r="AB4316" s="28"/>
      <c r="AC4316" s="28"/>
    </row>
    <row r="4317" spans="28:29" x14ac:dyDescent="0.15">
      <c r="AB4317" s="28"/>
      <c r="AC4317" s="28"/>
    </row>
    <row r="4318" spans="28:29" x14ac:dyDescent="0.15">
      <c r="AB4318" s="28"/>
      <c r="AC4318" s="28"/>
    </row>
    <row r="4319" spans="28:29" x14ac:dyDescent="0.15">
      <c r="AB4319" s="28"/>
      <c r="AC4319" s="28"/>
    </row>
    <row r="4320" spans="28:29" x14ac:dyDescent="0.15">
      <c r="AB4320" s="28"/>
      <c r="AC4320" s="28"/>
    </row>
    <row r="4321" spans="28:29" x14ac:dyDescent="0.15">
      <c r="AB4321" s="28"/>
      <c r="AC4321" s="28"/>
    </row>
    <row r="4322" spans="28:29" x14ac:dyDescent="0.15">
      <c r="AB4322" s="28"/>
      <c r="AC4322" s="28"/>
    </row>
    <row r="4323" spans="28:29" x14ac:dyDescent="0.15">
      <c r="AB4323" s="28"/>
      <c r="AC4323" s="28"/>
    </row>
    <row r="4324" spans="28:29" x14ac:dyDescent="0.15">
      <c r="AB4324" s="28"/>
      <c r="AC4324" s="28"/>
    </row>
    <row r="4325" spans="28:29" x14ac:dyDescent="0.15">
      <c r="AB4325" s="28"/>
      <c r="AC4325" s="28"/>
    </row>
    <row r="4326" spans="28:29" x14ac:dyDescent="0.15">
      <c r="AB4326" s="28"/>
      <c r="AC4326" s="28"/>
    </row>
    <row r="4327" spans="28:29" x14ac:dyDescent="0.15">
      <c r="AB4327" s="28"/>
      <c r="AC4327" s="28"/>
    </row>
    <row r="4328" spans="28:29" x14ac:dyDescent="0.15">
      <c r="AB4328" s="28"/>
      <c r="AC4328" s="28"/>
    </row>
    <row r="4329" spans="28:29" x14ac:dyDescent="0.15">
      <c r="AB4329" s="28"/>
      <c r="AC4329" s="28"/>
    </row>
    <row r="4330" spans="28:29" x14ac:dyDescent="0.15">
      <c r="AB4330" s="28"/>
      <c r="AC4330" s="28"/>
    </row>
    <row r="4331" spans="28:29" x14ac:dyDescent="0.15">
      <c r="AB4331" s="28"/>
      <c r="AC4331" s="28"/>
    </row>
    <row r="4332" spans="28:29" x14ac:dyDescent="0.15">
      <c r="AB4332" s="28"/>
      <c r="AC4332" s="28"/>
    </row>
    <row r="4333" spans="28:29" x14ac:dyDescent="0.15">
      <c r="AB4333" s="28"/>
      <c r="AC4333" s="28"/>
    </row>
    <row r="4334" spans="28:29" x14ac:dyDescent="0.15">
      <c r="AB4334" s="28"/>
      <c r="AC4334" s="28"/>
    </row>
    <row r="4335" spans="28:29" x14ac:dyDescent="0.15">
      <c r="AB4335" s="28"/>
      <c r="AC4335" s="28"/>
    </row>
    <row r="4336" spans="28:29" x14ac:dyDescent="0.15">
      <c r="AB4336" s="28"/>
      <c r="AC4336" s="28"/>
    </row>
    <row r="4337" spans="28:29" x14ac:dyDescent="0.15">
      <c r="AB4337" s="28"/>
      <c r="AC4337" s="28"/>
    </row>
    <row r="4338" spans="28:29" x14ac:dyDescent="0.15">
      <c r="AB4338" s="28"/>
      <c r="AC4338" s="28"/>
    </row>
    <row r="4339" spans="28:29" x14ac:dyDescent="0.15">
      <c r="AB4339" s="28"/>
      <c r="AC4339" s="28"/>
    </row>
    <row r="4340" spans="28:29" x14ac:dyDescent="0.15">
      <c r="AB4340" s="28"/>
      <c r="AC4340" s="28"/>
    </row>
    <row r="4341" spans="28:29" x14ac:dyDescent="0.15">
      <c r="AB4341" s="28"/>
      <c r="AC4341" s="28"/>
    </row>
    <row r="4342" spans="28:29" x14ac:dyDescent="0.15">
      <c r="AB4342" s="28"/>
      <c r="AC4342" s="28"/>
    </row>
    <row r="4343" spans="28:29" x14ac:dyDescent="0.15">
      <c r="AB4343" s="28"/>
      <c r="AC4343" s="28"/>
    </row>
    <row r="4344" spans="28:29" x14ac:dyDescent="0.15">
      <c r="AB4344" s="28"/>
      <c r="AC4344" s="28"/>
    </row>
    <row r="4345" spans="28:29" x14ac:dyDescent="0.15">
      <c r="AB4345" s="28"/>
      <c r="AC4345" s="28"/>
    </row>
    <row r="4346" spans="28:29" x14ac:dyDescent="0.15">
      <c r="AB4346" s="28"/>
      <c r="AC4346" s="28"/>
    </row>
    <row r="4347" spans="28:29" x14ac:dyDescent="0.15">
      <c r="AB4347" s="28"/>
      <c r="AC4347" s="28"/>
    </row>
    <row r="4348" spans="28:29" x14ac:dyDescent="0.15">
      <c r="AB4348" s="28"/>
      <c r="AC4348" s="28"/>
    </row>
    <row r="4349" spans="28:29" x14ac:dyDescent="0.15">
      <c r="AB4349" s="28"/>
      <c r="AC4349" s="28"/>
    </row>
    <row r="4350" spans="28:29" x14ac:dyDescent="0.15">
      <c r="AB4350" s="28"/>
      <c r="AC4350" s="28"/>
    </row>
    <row r="4351" spans="28:29" x14ac:dyDescent="0.15">
      <c r="AB4351" s="28"/>
      <c r="AC4351" s="28"/>
    </row>
    <row r="4352" spans="28:29" x14ac:dyDescent="0.15">
      <c r="AB4352" s="28"/>
      <c r="AC4352" s="28"/>
    </row>
    <row r="4353" spans="28:29" x14ac:dyDescent="0.15">
      <c r="AB4353" s="28"/>
      <c r="AC4353" s="28"/>
    </row>
    <row r="4354" spans="28:29" x14ac:dyDescent="0.15">
      <c r="AB4354" s="28"/>
      <c r="AC4354" s="28"/>
    </row>
    <row r="4355" spans="28:29" x14ac:dyDescent="0.15">
      <c r="AB4355" s="28"/>
      <c r="AC4355" s="28"/>
    </row>
    <row r="4356" spans="28:29" x14ac:dyDescent="0.15">
      <c r="AB4356" s="28"/>
      <c r="AC4356" s="28"/>
    </row>
    <row r="4357" spans="28:29" x14ac:dyDescent="0.15">
      <c r="AB4357" s="28"/>
      <c r="AC4357" s="28"/>
    </row>
    <row r="4358" spans="28:29" x14ac:dyDescent="0.15">
      <c r="AB4358" s="28"/>
      <c r="AC4358" s="28"/>
    </row>
    <row r="4359" spans="28:29" x14ac:dyDescent="0.15">
      <c r="AB4359" s="28"/>
      <c r="AC4359" s="28"/>
    </row>
    <row r="4360" spans="28:29" x14ac:dyDescent="0.15">
      <c r="AB4360" s="28"/>
      <c r="AC4360" s="28"/>
    </row>
    <row r="4361" spans="28:29" x14ac:dyDescent="0.15">
      <c r="AB4361" s="28"/>
      <c r="AC4361" s="28"/>
    </row>
    <row r="4362" spans="28:29" x14ac:dyDescent="0.15">
      <c r="AB4362" s="28"/>
      <c r="AC4362" s="28"/>
    </row>
    <row r="4363" spans="28:29" x14ac:dyDescent="0.15">
      <c r="AB4363" s="28"/>
      <c r="AC4363" s="28"/>
    </row>
    <row r="4364" spans="28:29" x14ac:dyDescent="0.15">
      <c r="AB4364" s="28"/>
      <c r="AC4364" s="28"/>
    </row>
    <row r="4365" spans="28:29" x14ac:dyDescent="0.15">
      <c r="AB4365" s="28"/>
      <c r="AC4365" s="28"/>
    </row>
    <row r="4366" spans="28:29" x14ac:dyDescent="0.15">
      <c r="AB4366" s="28"/>
      <c r="AC4366" s="28"/>
    </row>
    <row r="4367" spans="28:29" x14ac:dyDescent="0.15">
      <c r="AB4367" s="28"/>
      <c r="AC4367" s="28"/>
    </row>
    <row r="4368" spans="28:29" x14ac:dyDescent="0.15">
      <c r="AB4368" s="28"/>
      <c r="AC4368" s="28"/>
    </row>
    <row r="4369" spans="28:29" x14ac:dyDescent="0.15">
      <c r="AB4369" s="28"/>
      <c r="AC4369" s="28"/>
    </row>
    <row r="4370" spans="28:29" x14ac:dyDescent="0.15">
      <c r="AB4370" s="28"/>
      <c r="AC4370" s="28"/>
    </row>
    <row r="4371" spans="28:29" x14ac:dyDescent="0.15">
      <c r="AB4371" s="28"/>
      <c r="AC4371" s="28"/>
    </row>
    <row r="4372" spans="28:29" x14ac:dyDescent="0.15">
      <c r="AB4372" s="28"/>
      <c r="AC4372" s="28"/>
    </row>
    <row r="4373" spans="28:29" x14ac:dyDescent="0.15">
      <c r="AB4373" s="28"/>
      <c r="AC4373" s="28"/>
    </row>
    <row r="4374" spans="28:29" x14ac:dyDescent="0.15">
      <c r="AB4374" s="28"/>
      <c r="AC4374" s="28"/>
    </row>
    <row r="4375" spans="28:29" x14ac:dyDescent="0.15">
      <c r="AB4375" s="28"/>
      <c r="AC4375" s="28"/>
    </row>
    <row r="4376" spans="28:29" x14ac:dyDescent="0.15">
      <c r="AB4376" s="28"/>
      <c r="AC4376" s="28"/>
    </row>
    <row r="4377" spans="28:29" x14ac:dyDescent="0.15">
      <c r="AB4377" s="28"/>
      <c r="AC4377" s="28"/>
    </row>
    <row r="4378" spans="28:29" x14ac:dyDescent="0.15">
      <c r="AB4378" s="28"/>
      <c r="AC4378" s="28"/>
    </row>
    <row r="4379" spans="28:29" x14ac:dyDescent="0.15">
      <c r="AB4379" s="28"/>
      <c r="AC4379" s="28"/>
    </row>
    <row r="4380" spans="28:29" x14ac:dyDescent="0.15">
      <c r="AB4380" s="28"/>
      <c r="AC4380" s="28"/>
    </row>
    <row r="4381" spans="28:29" x14ac:dyDescent="0.15">
      <c r="AB4381" s="28"/>
      <c r="AC4381" s="28"/>
    </row>
    <row r="4382" spans="28:29" x14ac:dyDescent="0.15">
      <c r="AB4382" s="28"/>
      <c r="AC4382" s="28"/>
    </row>
    <row r="4383" spans="28:29" x14ac:dyDescent="0.15">
      <c r="AB4383" s="28"/>
      <c r="AC4383" s="28"/>
    </row>
    <row r="4384" spans="28:29" x14ac:dyDescent="0.15">
      <c r="AB4384" s="28"/>
      <c r="AC4384" s="28"/>
    </row>
    <row r="4385" spans="28:29" x14ac:dyDescent="0.15">
      <c r="AB4385" s="28"/>
      <c r="AC4385" s="28"/>
    </row>
    <row r="4386" spans="28:29" x14ac:dyDescent="0.15">
      <c r="AB4386" s="28"/>
      <c r="AC4386" s="28"/>
    </row>
    <row r="4387" spans="28:29" x14ac:dyDescent="0.15">
      <c r="AB4387" s="28"/>
      <c r="AC4387" s="28"/>
    </row>
    <row r="4388" spans="28:29" x14ac:dyDescent="0.15">
      <c r="AB4388" s="28"/>
      <c r="AC4388" s="28"/>
    </row>
    <row r="4389" spans="28:29" x14ac:dyDescent="0.15">
      <c r="AB4389" s="28"/>
      <c r="AC4389" s="28"/>
    </row>
    <row r="4390" spans="28:29" x14ac:dyDescent="0.15">
      <c r="AB4390" s="28"/>
      <c r="AC4390" s="28"/>
    </row>
    <row r="4391" spans="28:29" x14ac:dyDescent="0.15">
      <c r="AB4391" s="28"/>
      <c r="AC4391" s="28"/>
    </row>
    <row r="4392" spans="28:29" x14ac:dyDescent="0.15">
      <c r="AB4392" s="28"/>
      <c r="AC4392" s="28"/>
    </row>
    <row r="4393" spans="28:29" x14ac:dyDescent="0.15">
      <c r="AB4393" s="28"/>
      <c r="AC4393" s="28"/>
    </row>
    <row r="4394" spans="28:29" x14ac:dyDescent="0.15">
      <c r="AB4394" s="28"/>
      <c r="AC4394" s="28"/>
    </row>
    <row r="4395" spans="28:29" x14ac:dyDescent="0.15">
      <c r="AB4395" s="28"/>
      <c r="AC4395" s="28"/>
    </row>
    <row r="4396" spans="28:29" x14ac:dyDescent="0.15">
      <c r="AB4396" s="28"/>
      <c r="AC4396" s="28"/>
    </row>
    <row r="4397" spans="28:29" x14ac:dyDescent="0.15">
      <c r="AB4397" s="28"/>
      <c r="AC4397" s="28"/>
    </row>
    <row r="4398" spans="28:29" x14ac:dyDescent="0.15">
      <c r="AB4398" s="28"/>
      <c r="AC4398" s="28"/>
    </row>
    <row r="4399" spans="28:29" x14ac:dyDescent="0.15">
      <c r="AB4399" s="28"/>
      <c r="AC4399" s="28"/>
    </row>
    <row r="4400" spans="28:29" x14ac:dyDescent="0.15">
      <c r="AB4400" s="28"/>
      <c r="AC4400" s="28"/>
    </row>
    <row r="4401" spans="28:29" x14ac:dyDescent="0.15">
      <c r="AB4401" s="28"/>
      <c r="AC4401" s="28"/>
    </row>
    <row r="4402" spans="28:29" x14ac:dyDescent="0.15">
      <c r="AB4402" s="28"/>
      <c r="AC4402" s="28"/>
    </row>
    <row r="4403" spans="28:29" x14ac:dyDescent="0.15">
      <c r="AB4403" s="28"/>
      <c r="AC4403" s="28"/>
    </row>
    <row r="4404" spans="28:29" x14ac:dyDescent="0.15">
      <c r="AB4404" s="28"/>
      <c r="AC4404" s="28"/>
    </row>
    <row r="4405" spans="28:29" x14ac:dyDescent="0.15">
      <c r="AB4405" s="28"/>
      <c r="AC4405" s="28"/>
    </row>
    <row r="4406" spans="28:29" x14ac:dyDescent="0.15">
      <c r="AB4406" s="28"/>
      <c r="AC4406" s="28"/>
    </row>
    <row r="4407" spans="28:29" x14ac:dyDescent="0.15">
      <c r="AB4407" s="28"/>
      <c r="AC4407" s="28"/>
    </row>
    <row r="4408" spans="28:29" x14ac:dyDescent="0.15">
      <c r="AB4408" s="28"/>
      <c r="AC4408" s="28"/>
    </row>
    <row r="4409" spans="28:29" x14ac:dyDescent="0.15">
      <c r="AB4409" s="28"/>
      <c r="AC4409" s="28"/>
    </row>
    <row r="4410" spans="28:29" x14ac:dyDescent="0.15">
      <c r="AB4410" s="28"/>
      <c r="AC4410" s="28"/>
    </row>
    <row r="4411" spans="28:29" x14ac:dyDescent="0.15">
      <c r="AB4411" s="28"/>
      <c r="AC4411" s="28"/>
    </row>
    <row r="4412" spans="28:29" x14ac:dyDescent="0.15">
      <c r="AB4412" s="28"/>
      <c r="AC4412" s="28"/>
    </row>
    <row r="4413" spans="28:29" x14ac:dyDescent="0.15">
      <c r="AB4413" s="28"/>
      <c r="AC4413" s="28"/>
    </row>
    <row r="4414" spans="28:29" x14ac:dyDescent="0.15">
      <c r="AB4414" s="28"/>
      <c r="AC4414" s="28"/>
    </row>
    <row r="4415" spans="28:29" x14ac:dyDescent="0.15">
      <c r="AB4415" s="28"/>
      <c r="AC4415" s="28"/>
    </row>
    <row r="4416" spans="28:29" x14ac:dyDescent="0.15">
      <c r="AB4416" s="28"/>
      <c r="AC4416" s="28"/>
    </row>
    <row r="4417" spans="28:29" x14ac:dyDescent="0.15">
      <c r="AB4417" s="28"/>
      <c r="AC4417" s="28"/>
    </row>
    <row r="4418" spans="28:29" x14ac:dyDescent="0.15">
      <c r="AB4418" s="28"/>
      <c r="AC4418" s="28"/>
    </row>
    <row r="4419" spans="28:29" x14ac:dyDescent="0.15">
      <c r="AB4419" s="28"/>
      <c r="AC4419" s="28"/>
    </row>
    <row r="4420" spans="28:29" x14ac:dyDescent="0.15">
      <c r="AB4420" s="28"/>
      <c r="AC4420" s="28"/>
    </row>
    <row r="4421" spans="28:29" x14ac:dyDescent="0.15">
      <c r="AB4421" s="28"/>
      <c r="AC4421" s="28"/>
    </row>
    <row r="4422" spans="28:29" x14ac:dyDescent="0.15">
      <c r="AB4422" s="28"/>
      <c r="AC4422" s="28"/>
    </row>
    <row r="4423" spans="28:29" x14ac:dyDescent="0.15">
      <c r="AB4423" s="28"/>
      <c r="AC4423" s="28"/>
    </row>
    <row r="4424" spans="28:29" x14ac:dyDescent="0.15">
      <c r="AB4424" s="28"/>
      <c r="AC4424" s="28"/>
    </row>
    <row r="4425" spans="28:29" x14ac:dyDescent="0.15">
      <c r="AB4425" s="28"/>
      <c r="AC4425" s="28"/>
    </row>
    <row r="4426" spans="28:29" x14ac:dyDescent="0.15">
      <c r="AB4426" s="28"/>
      <c r="AC4426" s="28"/>
    </row>
    <row r="4427" spans="28:29" x14ac:dyDescent="0.15">
      <c r="AB4427" s="28"/>
      <c r="AC4427" s="28"/>
    </row>
    <row r="4428" spans="28:29" x14ac:dyDescent="0.15">
      <c r="AB4428" s="28"/>
      <c r="AC4428" s="28"/>
    </row>
    <row r="4429" spans="28:29" x14ac:dyDescent="0.15">
      <c r="AB4429" s="28"/>
      <c r="AC4429" s="28"/>
    </row>
    <row r="4430" spans="28:29" x14ac:dyDescent="0.15">
      <c r="AB4430" s="28"/>
      <c r="AC4430" s="28"/>
    </row>
    <row r="4431" spans="28:29" x14ac:dyDescent="0.15">
      <c r="AB4431" s="28"/>
      <c r="AC4431" s="28"/>
    </row>
    <row r="4432" spans="28:29" x14ac:dyDescent="0.15">
      <c r="AB4432" s="28"/>
      <c r="AC4432" s="28"/>
    </row>
    <row r="4433" spans="28:29" x14ac:dyDescent="0.15">
      <c r="AB4433" s="28"/>
      <c r="AC4433" s="28"/>
    </row>
    <row r="4434" spans="28:29" x14ac:dyDescent="0.15">
      <c r="AB4434" s="28"/>
      <c r="AC4434" s="28"/>
    </row>
    <row r="4435" spans="28:29" x14ac:dyDescent="0.15">
      <c r="AB4435" s="28"/>
      <c r="AC4435" s="28"/>
    </row>
    <row r="4436" spans="28:29" x14ac:dyDescent="0.15">
      <c r="AB4436" s="28"/>
      <c r="AC4436" s="28"/>
    </row>
    <row r="4437" spans="28:29" x14ac:dyDescent="0.15">
      <c r="AB4437" s="28"/>
      <c r="AC4437" s="28"/>
    </row>
    <row r="4438" spans="28:29" x14ac:dyDescent="0.15">
      <c r="AB4438" s="28"/>
      <c r="AC4438" s="28"/>
    </row>
    <row r="4439" spans="28:29" x14ac:dyDescent="0.15">
      <c r="AB4439" s="28"/>
      <c r="AC4439" s="28"/>
    </row>
    <row r="4440" spans="28:29" x14ac:dyDescent="0.15">
      <c r="AB4440" s="28"/>
      <c r="AC4440" s="28"/>
    </row>
    <row r="4441" spans="28:29" x14ac:dyDescent="0.15">
      <c r="AB4441" s="28"/>
      <c r="AC4441" s="28"/>
    </row>
    <row r="4442" spans="28:29" x14ac:dyDescent="0.15">
      <c r="AB4442" s="28"/>
      <c r="AC4442" s="28"/>
    </row>
    <row r="4443" spans="28:29" x14ac:dyDescent="0.15">
      <c r="AB4443" s="28"/>
      <c r="AC4443" s="28"/>
    </row>
    <row r="4444" spans="28:29" x14ac:dyDescent="0.15">
      <c r="AB4444" s="28"/>
      <c r="AC4444" s="28"/>
    </row>
    <row r="4445" spans="28:29" x14ac:dyDescent="0.15">
      <c r="AB4445" s="28"/>
      <c r="AC4445" s="28"/>
    </row>
    <row r="4446" spans="28:29" x14ac:dyDescent="0.15">
      <c r="AB4446" s="28"/>
      <c r="AC4446" s="28"/>
    </row>
    <row r="4447" spans="28:29" x14ac:dyDescent="0.15">
      <c r="AB4447" s="28"/>
      <c r="AC4447" s="28"/>
    </row>
    <row r="4448" spans="28:29" x14ac:dyDescent="0.15">
      <c r="AB4448" s="28"/>
      <c r="AC4448" s="28"/>
    </row>
    <row r="4449" spans="28:29" x14ac:dyDescent="0.15">
      <c r="AB4449" s="28"/>
      <c r="AC4449" s="28"/>
    </row>
    <row r="4450" spans="28:29" x14ac:dyDescent="0.15">
      <c r="AB4450" s="28"/>
      <c r="AC4450" s="28"/>
    </row>
    <row r="4451" spans="28:29" x14ac:dyDescent="0.15">
      <c r="AB4451" s="28"/>
      <c r="AC4451" s="28"/>
    </row>
    <row r="4452" spans="28:29" x14ac:dyDescent="0.15">
      <c r="AB4452" s="28"/>
      <c r="AC4452" s="28"/>
    </row>
    <row r="4453" spans="28:29" x14ac:dyDescent="0.15">
      <c r="AB4453" s="28"/>
      <c r="AC4453" s="28"/>
    </row>
    <row r="4454" spans="28:29" x14ac:dyDescent="0.15">
      <c r="AB4454" s="28"/>
      <c r="AC4454" s="28"/>
    </row>
    <row r="4455" spans="28:29" x14ac:dyDescent="0.15">
      <c r="AB4455" s="28"/>
      <c r="AC4455" s="28"/>
    </row>
    <row r="4456" spans="28:29" x14ac:dyDescent="0.15">
      <c r="AB4456" s="28"/>
      <c r="AC4456" s="28"/>
    </row>
    <row r="4457" spans="28:29" x14ac:dyDescent="0.15">
      <c r="AB4457" s="28"/>
      <c r="AC4457" s="28"/>
    </row>
    <row r="4458" spans="28:29" x14ac:dyDescent="0.15">
      <c r="AB4458" s="28"/>
      <c r="AC4458" s="28"/>
    </row>
    <row r="4459" spans="28:29" x14ac:dyDescent="0.15">
      <c r="AB4459" s="28"/>
      <c r="AC4459" s="28"/>
    </row>
    <row r="4460" spans="28:29" x14ac:dyDescent="0.15">
      <c r="AB4460" s="28"/>
      <c r="AC4460" s="28"/>
    </row>
    <row r="4461" spans="28:29" x14ac:dyDescent="0.15">
      <c r="AB4461" s="28"/>
      <c r="AC4461" s="28"/>
    </row>
    <row r="4462" spans="28:29" x14ac:dyDescent="0.15">
      <c r="AB4462" s="28"/>
      <c r="AC4462" s="28"/>
    </row>
    <row r="4463" spans="28:29" x14ac:dyDescent="0.15">
      <c r="AB4463" s="28"/>
      <c r="AC4463" s="28"/>
    </row>
    <row r="4464" spans="28:29" x14ac:dyDescent="0.15">
      <c r="AB4464" s="28"/>
      <c r="AC4464" s="28"/>
    </row>
    <row r="4465" spans="28:29" x14ac:dyDescent="0.15">
      <c r="AB4465" s="28"/>
      <c r="AC4465" s="28"/>
    </row>
    <row r="4466" spans="28:29" x14ac:dyDescent="0.15">
      <c r="AB4466" s="28"/>
      <c r="AC4466" s="28"/>
    </row>
    <row r="4467" spans="28:29" x14ac:dyDescent="0.15">
      <c r="AB4467" s="28"/>
      <c r="AC4467" s="28"/>
    </row>
    <row r="4468" spans="28:29" x14ac:dyDescent="0.15">
      <c r="AB4468" s="28"/>
      <c r="AC4468" s="28"/>
    </row>
    <row r="4469" spans="28:29" x14ac:dyDescent="0.15">
      <c r="AB4469" s="28"/>
      <c r="AC4469" s="28"/>
    </row>
    <row r="4470" spans="28:29" x14ac:dyDescent="0.15">
      <c r="AB4470" s="28"/>
      <c r="AC4470" s="28"/>
    </row>
    <row r="4471" spans="28:29" x14ac:dyDescent="0.15">
      <c r="AB4471" s="28"/>
      <c r="AC4471" s="28"/>
    </row>
    <row r="4472" spans="28:29" x14ac:dyDescent="0.15">
      <c r="AB4472" s="28"/>
      <c r="AC4472" s="28"/>
    </row>
    <row r="4473" spans="28:29" x14ac:dyDescent="0.15">
      <c r="AB4473" s="28"/>
      <c r="AC4473" s="28"/>
    </row>
    <row r="4474" spans="28:29" x14ac:dyDescent="0.15">
      <c r="AB4474" s="28"/>
      <c r="AC4474" s="28"/>
    </row>
    <row r="4475" spans="28:29" x14ac:dyDescent="0.15">
      <c r="AB4475" s="28"/>
      <c r="AC4475" s="28"/>
    </row>
    <row r="4476" spans="28:29" x14ac:dyDescent="0.15">
      <c r="AB4476" s="28"/>
      <c r="AC4476" s="28"/>
    </row>
    <row r="4477" spans="28:29" x14ac:dyDescent="0.15">
      <c r="AB4477" s="28"/>
      <c r="AC4477" s="28"/>
    </row>
    <row r="4478" spans="28:29" x14ac:dyDescent="0.15">
      <c r="AB4478" s="28"/>
      <c r="AC4478" s="28"/>
    </row>
    <row r="4479" spans="28:29" x14ac:dyDescent="0.15">
      <c r="AB4479" s="28"/>
      <c r="AC4479" s="28"/>
    </row>
    <row r="4480" spans="28:29" x14ac:dyDescent="0.15">
      <c r="AB4480" s="28"/>
      <c r="AC4480" s="28"/>
    </row>
    <row r="4481" spans="28:29" x14ac:dyDescent="0.15">
      <c r="AB4481" s="28"/>
      <c r="AC4481" s="28"/>
    </row>
    <row r="4482" spans="28:29" x14ac:dyDescent="0.15">
      <c r="AB4482" s="28"/>
      <c r="AC4482" s="28"/>
    </row>
    <row r="4483" spans="28:29" x14ac:dyDescent="0.15">
      <c r="AB4483" s="28"/>
      <c r="AC4483" s="28"/>
    </row>
    <row r="4484" spans="28:29" x14ac:dyDescent="0.15">
      <c r="AB4484" s="28"/>
      <c r="AC4484" s="28"/>
    </row>
    <row r="4485" spans="28:29" x14ac:dyDescent="0.15">
      <c r="AB4485" s="28"/>
      <c r="AC4485" s="28"/>
    </row>
    <row r="4486" spans="28:29" x14ac:dyDescent="0.15">
      <c r="AB4486" s="28"/>
      <c r="AC4486" s="28"/>
    </row>
    <row r="4487" spans="28:29" x14ac:dyDescent="0.15">
      <c r="AB4487" s="28"/>
      <c r="AC4487" s="28"/>
    </row>
    <row r="4488" spans="28:29" x14ac:dyDescent="0.15">
      <c r="AB4488" s="28"/>
      <c r="AC4488" s="28"/>
    </row>
    <row r="4489" spans="28:29" x14ac:dyDescent="0.15">
      <c r="AB4489" s="28"/>
      <c r="AC4489" s="28"/>
    </row>
    <row r="4490" spans="28:29" x14ac:dyDescent="0.15">
      <c r="AB4490" s="28"/>
      <c r="AC4490" s="28"/>
    </row>
    <row r="4491" spans="28:29" x14ac:dyDescent="0.15">
      <c r="AB4491" s="28"/>
      <c r="AC4491" s="28"/>
    </row>
    <row r="4492" spans="28:29" x14ac:dyDescent="0.15">
      <c r="AB4492" s="28"/>
      <c r="AC4492" s="28"/>
    </row>
    <row r="4493" spans="28:29" x14ac:dyDescent="0.15">
      <c r="AB4493" s="28"/>
      <c r="AC4493" s="28"/>
    </row>
    <row r="4494" spans="28:29" x14ac:dyDescent="0.15">
      <c r="AB4494" s="28"/>
      <c r="AC4494" s="28"/>
    </row>
    <row r="4495" spans="28:29" x14ac:dyDescent="0.15">
      <c r="AB4495" s="28"/>
      <c r="AC4495" s="28"/>
    </row>
    <row r="4496" spans="28:29" x14ac:dyDescent="0.15">
      <c r="AB4496" s="28"/>
      <c r="AC4496" s="28"/>
    </row>
    <row r="4497" spans="28:29" x14ac:dyDescent="0.15">
      <c r="AB4497" s="28"/>
      <c r="AC4497" s="28"/>
    </row>
    <row r="4498" spans="28:29" x14ac:dyDescent="0.15">
      <c r="AB4498" s="28"/>
      <c r="AC4498" s="28"/>
    </row>
    <row r="4499" spans="28:29" x14ac:dyDescent="0.15">
      <c r="AB4499" s="28"/>
      <c r="AC4499" s="28"/>
    </row>
    <row r="4500" spans="28:29" x14ac:dyDescent="0.15">
      <c r="AB4500" s="28"/>
      <c r="AC4500" s="28"/>
    </row>
    <row r="4501" spans="28:29" x14ac:dyDescent="0.15">
      <c r="AB4501" s="28"/>
      <c r="AC4501" s="28"/>
    </row>
    <row r="4502" spans="28:29" x14ac:dyDescent="0.15">
      <c r="AB4502" s="28"/>
      <c r="AC4502" s="28"/>
    </row>
    <row r="4503" spans="28:29" x14ac:dyDescent="0.15">
      <c r="AB4503" s="28"/>
      <c r="AC4503" s="28"/>
    </row>
    <row r="4504" spans="28:29" x14ac:dyDescent="0.15">
      <c r="AB4504" s="28"/>
      <c r="AC4504" s="28"/>
    </row>
    <row r="4505" spans="28:29" x14ac:dyDescent="0.15">
      <c r="AB4505" s="28"/>
      <c r="AC4505" s="28"/>
    </row>
    <row r="4506" spans="28:29" x14ac:dyDescent="0.15">
      <c r="AB4506" s="28"/>
      <c r="AC4506" s="28"/>
    </row>
    <row r="4507" spans="28:29" x14ac:dyDescent="0.15">
      <c r="AB4507" s="28"/>
      <c r="AC4507" s="28"/>
    </row>
    <row r="4508" spans="28:29" x14ac:dyDescent="0.15">
      <c r="AB4508" s="28"/>
      <c r="AC4508" s="28"/>
    </row>
    <row r="4509" spans="28:29" x14ac:dyDescent="0.15">
      <c r="AB4509" s="28"/>
      <c r="AC4509" s="28"/>
    </row>
    <row r="4510" spans="28:29" x14ac:dyDescent="0.15">
      <c r="AB4510" s="28"/>
      <c r="AC4510" s="28"/>
    </row>
    <row r="4511" spans="28:29" x14ac:dyDescent="0.15">
      <c r="AB4511" s="28"/>
      <c r="AC4511" s="28"/>
    </row>
    <row r="4512" spans="28:29" x14ac:dyDescent="0.15">
      <c r="AB4512" s="28"/>
      <c r="AC4512" s="28"/>
    </row>
    <row r="4513" spans="28:29" x14ac:dyDescent="0.15">
      <c r="AB4513" s="28"/>
      <c r="AC4513" s="28"/>
    </row>
    <row r="4514" spans="28:29" x14ac:dyDescent="0.15">
      <c r="AB4514" s="28"/>
      <c r="AC4514" s="28"/>
    </row>
    <row r="4515" spans="28:29" x14ac:dyDescent="0.15">
      <c r="AB4515" s="28"/>
      <c r="AC4515" s="28"/>
    </row>
    <row r="4516" spans="28:29" x14ac:dyDescent="0.15">
      <c r="AB4516" s="28"/>
      <c r="AC4516" s="28"/>
    </row>
    <row r="4517" spans="28:29" x14ac:dyDescent="0.15">
      <c r="AB4517" s="28"/>
      <c r="AC4517" s="28"/>
    </row>
    <row r="4518" spans="28:29" x14ac:dyDescent="0.15">
      <c r="AB4518" s="28"/>
      <c r="AC4518" s="28"/>
    </row>
    <row r="4519" spans="28:29" x14ac:dyDescent="0.15">
      <c r="AB4519" s="28"/>
      <c r="AC4519" s="28"/>
    </row>
    <row r="4520" spans="28:29" x14ac:dyDescent="0.15">
      <c r="AB4520" s="28"/>
      <c r="AC4520" s="28"/>
    </row>
    <row r="4521" spans="28:29" x14ac:dyDescent="0.15">
      <c r="AB4521" s="28"/>
      <c r="AC4521" s="28"/>
    </row>
    <row r="4522" spans="28:29" x14ac:dyDescent="0.15">
      <c r="AB4522" s="28"/>
      <c r="AC4522" s="28"/>
    </row>
    <row r="4523" spans="28:29" x14ac:dyDescent="0.15">
      <c r="AB4523" s="28"/>
      <c r="AC4523" s="28"/>
    </row>
    <row r="4524" spans="28:29" x14ac:dyDescent="0.15">
      <c r="AB4524" s="28"/>
      <c r="AC4524" s="28"/>
    </row>
    <row r="4525" spans="28:29" x14ac:dyDescent="0.15">
      <c r="AB4525" s="28"/>
      <c r="AC4525" s="28"/>
    </row>
    <row r="4526" spans="28:29" x14ac:dyDescent="0.15">
      <c r="AB4526" s="28"/>
      <c r="AC4526" s="28"/>
    </row>
    <row r="4527" spans="28:29" x14ac:dyDescent="0.15">
      <c r="AB4527" s="28"/>
      <c r="AC4527" s="28"/>
    </row>
    <row r="4528" spans="28:29" x14ac:dyDescent="0.15">
      <c r="AB4528" s="28"/>
      <c r="AC4528" s="28"/>
    </row>
    <row r="4529" spans="28:29" x14ac:dyDescent="0.15">
      <c r="AB4529" s="28"/>
      <c r="AC4529" s="28"/>
    </row>
    <row r="4530" spans="28:29" x14ac:dyDescent="0.15">
      <c r="AB4530" s="28"/>
      <c r="AC4530" s="28"/>
    </row>
    <row r="4531" spans="28:29" x14ac:dyDescent="0.15">
      <c r="AB4531" s="28"/>
      <c r="AC4531" s="28"/>
    </row>
    <row r="4532" spans="28:29" x14ac:dyDescent="0.15">
      <c r="AB4532" s="28"/>
      <c r="AC4532" s="28"/>
    </row>
    <row r="4533" spans="28:29" x14ac:dyDescent="0.15">
      <c r="AB4533" s="28"/>
      <c r="AC4533" s="28"/>
    </row>
    <row r="4534" spans="28:29" x14ac:dyDescent="0.15">
      <c r="AB4534" s="28"/>
      <c r="AC4534" s="28"/>
    </row>
    <row r="4535" spans="28:29" x14ac:dyDescent="0.15">
      <c r="AB4535" s="28"/>
      <c r="AC4535" s="28"/>
    </row>
    <row r="4536" spans="28:29" x14ac:dyDescent="0.15">
      <c r="AB4536" s="28"/>
      <c r="AC4536" s="28"/>
    </row>
    <row r="4537" spans="28:29" x14ac:dyDescent="0.15">
      <c r="AB4537" s="28"/>
      <c r="AC4537" s="28"/>
    </row>
    <row r="4538" spans="28:29" x14ac:dyDescent="0.15">
      <c r="AB4538" s="28"/>
      <c r="AC4538" s="28"/>
    </row>
    <row r="4539" spans="28:29" x14ac:dyDescent="0.15">
      <c r="AB4539" s="28"/>
      <c r="AC4539" s="28"/>
    </row>
    <row r="4540" spans="28:29" x14ac:dyDescent="0.15">
      <c r="AB4540" s="28"/>
      <c r="AC4540" s="28"/>
    </row>
    <row r="4541" spans="28:29" x14ac:dyDescent="0.15">
      <c r="AB4541" s="28"/>
      <c r="AC4541" s="28"/>
    </row>
    <row r="4542" spans="28:29" x14ac:dyDescent="0.15">
      <c r="AB4542" s="28"/>
      <c r="AC4542" s="28"/>
    </row>
    <row r="4543" spans="28:29" x14ac:dyDescent="0.15">
      <c r="AB4543" s="28"/>
      <c r="AC4543" s="28"/>
    </row>
    <row r="4544" spans="28:29" x14ac:dyDescent="0.15">
      <c r="AB4544" s="28"/>
      <c r="AC4544" s="28"/>
    </row>
    <row r="4545" spans="28:29" x14ac:dyDescent="0.15">
      <c r="AB4545" s="28"/>
      <c r="AC4545" s="28"/>
    </row>
    <row r="4546" spans="28:29" x14ac:dyDescent="0.15">
      <c r="AB4546" s="28"/>
      <c r="AC4546" s="28"/>
    </row>
    <row r="4547" spans="28:29" x14ac:dyDescent="0.15">
      <c r="AB4547" s="28"/>
      <c r="AC4547" s="28"/>
    </row>
    <row r="4548" spans="28:29" x14ac:dyDescent="0.15">
      <c r="AB4548" s="28"/>
      <c r="AC4548" s="28"/>
    </row>
    <row r="4549" spans="28:29" x14ac:dyDescent="0.15">
      <c r="AB4549" s="28"/>
      <c r="AC4549" s="28"/>
    </row>
    <row r="4550" spans="28:29" x14ac:dyDescent="0.15">
      <c r="AB4550" s="28"/>
      <c r="AC4550" s="28"/>
    </row>
    <row r="4551" spans="28:29" x14ac:dyDescent="0.15">
      <c r="AB4551" s="28"/>
      <c r="AC4551" s="28"/>
    </row>
    <row r="4552" spans="28:29" x14ac:dyDescent="0.15">
      <c r="AB4552" s="28"/>
      <c r="AC4552" s="28"/>
    </row>
    <row r="4553" spans="28:29" x14ac:dyDescent="0.15">
      <c r="AB4553" s="28"/>
      <c r="AC4553" s="28"/>
    </row>
    <row r="4554" spans="28:29" x14ac:dyDescent="0.15">
      <c r="AB4554" s="28"/>
      <c r="AC4554" s="28"/>
    </row>
    <row r="4555" spans="28:29" x14ac:dyDescent="0.15">
      <c r="AB4555" s="28"/>
      <c r="AC4555" s="28"/>
    </row>
    <row r="4556" spans="28:29" x14ac:dyDescent="0.15">
      <c r="AB4556" s="28"/>
      <c r="AC4556" s="28"/>
    </row>
    <row r="4557" spans="28:29" x14ac:dyDescent="0.15">
      <c r="AB4557" s="28"/>
      <c r="AC4557" s="28"/>
    </row>
    <row r="4558" spans="28:29" x14ac:dyDescent="0.15">
      <c r="AB4558" s="28"/>
      <c r="AC4558" s="28"/>
    </row>
    <row r="4559" spans="28:29" x14ac:dyDescent="0.15">
      <c r="AB4559" s="28"/>
      <c r="AC4559" s="28"/>
    </row>
    <row r="4560" spans="28:29" x14ac:dyDescent="0.15">
      <c r="AB4560" s="28"/>
      <c r="AC4560" s="28"/>
    </row>
    <row r="4561" spans="28:29" x14ac:dyDescent="0.15">
      <c r="AB4561" s="28"/>
      <c r="AC4561" s="28"/>
    </row>
    <row r="4562" spans="28:29" x14ac:dyDescent="0.15">
      <c r="AB4562" s="28"/>
      <c r="AC4562" s="28"/>
    </row>
    <row r="4563" spans="28:29" x14ac:dyDescent="0.15">
      <c r="AB4563" s="28"/>
      <c r="AC4563" s="28"/>
    </row>
    <row r="4564" spans="28:29" x14ac:dyDescent="0.15">
      <c r="AB4564" s="28"/>
      <c r="AC4564" s="28"/>
    </row>
    <row r="4565" spans="28:29" x14ac:dyDescent="0.15">
      <c r="AB4565" s="28"/>
      <c r="AC4565" s="28"/>
    </row>
    <row r="4566" spans="28:29" x14ac:dyDescent="0.15">
      <c r="AB4566" s="28"/>
      <c r="AC4566" s="28"/>
    </row>
    <row r="4567" spans="28:29" x14ac:dyDescent="0.15">
      <c r="AB4567" s="28"/>
      <c r="AC4567" s="28"/>
    </row>
    <row r="4568" spans="28:29" x14ac:dyDescent="0.15">
      <c r="AB4568" s="28"/>
      <c r="AC4568" s="28"/>
    </row>
    <row r="4569" spans="28:29" x14ac:dyDescent="0.15">
      <c r="AB4569" s="28"/>
      <c r="AC4569" s="28"/>
    </row>
    <row r="4570" spans="28:29" x14ac:dyDescent="0.15">
      <c r="AB4570" s="28"/>
      <c r="AC4570" s="28"/>
    </row>
    <row r="4571" spans="28:29" x14ac:dyDescent="0.15">
      <c r="AB4571" s="28"/>
      <c r="AC4571" s="28"/>
    </row>
    <row r="4572" spans="28:29" x14ac:dyDescent="0.15">
      <c r="AB4572" s="28"/>
      <c r="AC4572" s="28"/>
    </row>
    <row r="4573" spans="28:29" x14ac:dyDescent="0.15">
      <c r="AB4573" s="28"/>
      <c r="AC4573" s="28"/>
    </row>
    <row r="4574" spans="28:29" x14ac:dyDescent="0.15">
      <c r="AB4574" s="28"/>
      <c r="AC4574" s="28"/>
    </row>
    <row r="4575" spans="28:29" x14ac:dyDescent="0.15">
      <c r="AB4575" s="28"/>
      <c r="AC4575" s="28"/>
    </row>
    <row r="4576" spans="28:29" x14ac:dyDescent="0.15">
      <c r="AB4576" s="28"/>
      <c r="AC4576" s="28"/>
    </row>
    <row r="4577" spans="28:29" x14ac:dyDescent="0.15">
      <c r="AB4577" s="28"/>
      <c r="AC4577" s="28"/>
    </row>
    <row r="4578" spans="28:29" x14ac:dyDescent="0.15">
      <c r="AB4578" s="28"/>
      <c r="AC4578" s="28"/>
    </row>
    <row r="4579" spans="28:29" x14ac:dyDescent="0.15">
      <c r="AB4579" s="28"/>
      <c r="AC4579" s="28"/>
    </row>
    <row r="4580" spans="28:29" x14ac:dyDescent="0.15">
      <c r="AB4580" s="28"/>
      <c r="AC4580" s="28"/>
    </row>
    <row r="4581" spans="28:29" x14ac:dyDescent="0.15">
      <c r="AB4581" s="28"/>
      <c r="AC4581" s="28"/>
    </row>
    <row r="4582" spans="28:29" x14ac:dyDescent="0.15">
      <c r="AB4582" s="28"/>
      <c r="AC4582" s="28"/>
    </row>
    <row r="4583" spans="28:29" x14ac:dyDescent="0.15">
      <c r="AB4583" s="28"/>
      <c r="AC4583" s="28"/>
    </row>
    <row r="4584" spans="28:29" x14ac:dyDescent="0.15">
      <c r="AB4584" s="28"/>
      <c r="AC4584" s="28"/>
    </row>
    <row r="4585" spans="28:29" x14ac:dyDescent="0.15">
      <c r="AB4585" s="28"/>
      <c r="AC4585" s="28"/>
    </row>
    <row r="4586" spans="28:29" x14ac:dyDescent="0.15">
      <c r="AB4586" s="28"/>
      <c r="AC4586" s="28"/>
    </row>
    <row r="4587" spans="28:29" x14ac:dyDescent="0.15">
      <c r="AB4587" s="28"/>
      <c r="AC4587" s="28"/>
    </row>
    <row r="4588" spans="28:29" x14ac:dyDescent="0.15">
      <c r="AB4588" s="28"/>
      <c r="AC4588" s="28"/>
    </row>
    <row r="4589" spans="28:29" x14ac:dyDescent="0.15">
      <c r="AB4589" s="28"/>
      <c r="AC4589" s="28"/>
    </row>
    <row r="4590" spans="28:29" x14ac:dyDescent="0.15">
      <c r="AB4590" s="28"/>
      <c r="AC4590" s="28"/>
    </row>
    <row r="4591" spans="28:29" x14ac:dyDescent="0.15">
      <c r="AB4591" s="28"/>
      <c r="AC4591" s="28"/>
    </row>
    <row r="4592" spans="28:29" x14ac:dyDescent="0.15">
      <c r="AB4592" s="28"/>
      <c r="AC4592" s="28"/>
    </row>
    <row r="4593" spans="28:29" x14ac:dyDescent="0.15">
      <c r="AB4593" s="28"/>
      <c r="AC4593" s="28"/>
    </row>
    <row r="4594" spans="28:29" x14ac:dyDescent="0.15">
      <c r="AB4594" s="28"/>
      <c r="AC4594" s="28"/>
    </row>
    <row r="4595" spans="28:29" x14ac:dyDescent="0.15">
      <c r="AB4595" s="28"/>
      <c r="AC4595" s="28"/>
    </row>
    <row r="4596" spans="28:29" x14ac:dyDescent="0.15">
      <c r="AB4596" s="28"/>
      <c r="AC4596" s="28"/>
    </row>
    <row r="4597" spans="28:29" x14ac:dyDescent="0.15">
      <c r="AB4597" s="28"/>
      <c r="AC4597" s="28"/>
    </row>
    <row r="4598" spans="28:29" x14ac:dyDescent="0.15">
      <c r="AB4598" s="28"/>
      <c r="AC4598" s="28"/>
    </row>
    <row r="4599" spans="28:29" x14ac:dyDescent="0.15">
      <c r="AB4599" s="28"/>
      <c r="AC4599" s="28"/>
    </row>
    <row r="4600" spans="28:29" x14ac:dyDescent="0.15">
      <c r="AB4600" s="28"/>
      <c r="AC4600" s="28"/>
    </row>
    <row r="4601" spans="28:29" x14ac:dyDescent="0.15">
      <c r="AB4601" s="28"/>
      <c r="AC4601" s="28"/>
    </row>
    <row r="4602" spans="28:29" x14ac:dyDescent="0.15">
      <c r="AB4602" s="28"/>
      <c r="AC4602" s="28"/>
    </row>
    <row r="4603" spans="28:29" x14ac:dyDescent="0.15">
      <c r="AB4603" s="28"/>
      <c r="AC4603" s="28"/>
    </row>
    <row r="4604" spans="28:29" x14ac:dyDescent="0.15">
      <c r="AB4604" s="28"/>
      <c r="AC4604" s="28"/>
    </row>
    <row r="4605" spans="28:29" x14ac:dyDescent="0.15">
      <c r="AB4605" s="28"/>
      <c r="AC4605" s="28"/>
    </row>
    <row r="4606" spans="28:29" x14ac:dyDescent="0.15">
      <c r="AB4606" s="28"/>
      <c r="AC4606" s="28"/>
    </row>
    <row r="4607" spans="28:29" x14ac:dyDescent="0.15">
      <c r="AB4607" s="28"/>
      <c r="AC4607" s="28"/>
    </row>
    <row r="4608" spans="28:29" x14ac:dyDescent="0.15">
      <c r="AB4608" s="28"/>
      <c r="AC4608" s="28"/>
    </row>
    <row r="4609" spans="28:29" x14ac:dyDescent="0.15">
      <c r="AB4609" s="28"/>
      <c r="AC4609" s="28"/>
    </row>
    <row r="4610" spans="28:29" x14ac:dyDescent="0.15">
      <c r="AB4610" s="28"/>
      <c r="AC4610" s="28"/>
    </row>
    <row r="4611" spans="28:29" x14ac:dyDescent="0.15">
      <c r="AB4611" s="28"/>
      <c r="AC4611" s="28"/>
    </row>
    <row r="4612" spans="28:29" x14ac:dyDescent="0.15">
      <c r="AB4612" s="28"/>
      <c r="AC4612" s="28"/>
    </row>
    <row r="4613" spans="28:29" x14ac:dyDescent="0.15">
      <c r="AB4613" s="28"/>
      <c r="AC4613" s="28"/>
    </row>
    <row r="4614" spans="28:29" x14ac:dyDescent="0.15">
      <c r="AB4614" s="28"/>
      <c r="AC4614" s="28"/>
    </row>
    <row r="4615" spans="28:29" x14ac:dyDescent="0.15">
      <c r="AB4615" s="28"/>
      <c r="AC4615" s="28"/>
    </row>
    <row r="4616" spans="28:29" x14ac:dyDescent="0.15">
      <c r="AB4616" s="28"/>
      <c r="AC4616" s="28"/>
    </row>
    <row r="4617" spans="28:29" x14ac:dyDescent="0.15">
      <c r="AB4617" s="28"/>
      <c r="AC4617" s="28"/>
    </row>
    <row r="4618" spans="28:29" x14ac:dyDescent="0.15">
      <c r="AB4618" s="28"/>
      <c r="AC4618" s="28"/>
    </row>
    <row r="4619" spans="28:29" x14ac:dyDescent="0.15">
      <c r="AB4619" s="28"/>
      <c r="AC4619" s="28"/>
    </row>
    <row r="4620" spans="28:29" x14ac:dyDescent="0.15">
      <c r="AB4620" s="28"/>
      <c r="AC4620" s="28"/>
    </row>
    <row r="4621" spans="28:29" x14ac:dyDescent="0.15">
      <c r="AB4621" s="28"/>
      <c r="AC4621" s="28"/>
    </row>
    <row r="4622" spans="28:29" x14ac:dyDescent="0.15">
      <c r="AB4622" s="28"/>
      <c r="AC4622" s="28"/>
    </row>
    <row r="4623" spans="28:29" x14ac:dyDescent="0.15">
      <c r="AB4623" s="28"/>
      <c r="AC4623" s="28"/>
    </row>
    <row r="4624" spans="28:29" x14ac:dyDescent="0.15">
      <c r="AB4624" s="28"/>
      <c r="AC4624" s="28"/>
    </row>
    <row r="4625" spans="28:29" x14ac:dyDescent="0.15">
      <c r="AB4625" s="28"/>
      <c r="AC4625" s="28"/>
    </row>
    <row r="4626" spans="28:29" x14ac:dyDescent="0.15">
      <c r="AB4626" s="28"/>
      <c r="AC4626" s="28"/>
    </row>
    <row r="4627" spans="28:29" x14ac:dyDescent="0.15">
      <c r="AB4627" s="28"/>
      <c r="AC4627" s="28"/>
    </row>
    <row r="4628" spans="28:29" x14ac:dyDescent="0.15">
      <c r="AB4628" s="28"/>
      <c r="AC4628" s="28"/>
    </row>
    <row r="4629" spans="28:29" x14ac:dyDescent="0.15">
      <c r="AB4629" s="28"/>
      <c r="AC4629" s="28"/>
    </row>
    <row r="4630" spans="28:29" x14ac:dyDescent="0.15">
      <c r="AB4630" s="28"/>
      <c r="AC4630" s="28"/>
    </row>
    <row r="4631" spans="28:29" x14ac:dyDescent="0.15">
      <c r="AB4631" s="28"/>
      <c r="AC4631" s="28"/>
    </row>
    <row r="4632" spans="28:29" x14ac:dyDescent="0.15">
      <c r="AB4632" s="28"/>
      <c r="AC4632" s="28"/>
    </row>
    <row r="4633" spans="28:29" x14ac:dyDescent="0.15">
      <c r="AB4633" s="28"/>
      <c r="AC4633" s="28"/>
    </row>
    <row r="4634" spans="28:29" x14ac:dyDescent="0.15">
      <c r="AB4634" s="28"/>
      <c r="AC4634" s="28"/>
    </row>
    <row r="4635" spans="28:29" x14ac:dyDescent="0.15">
      <c r="AB4635" s="28"/>
      <c r="AC4635" s="28"/>
    </row>
    <row r="4636" spans="28:29" x14ac:dyDescent="0.15">
      <c r="AB4636" s="28"/>
      <c r="AC4636" s="28"/>
    </row>
    <row r="4637" spans="28:29" x14ac:dyDescent="0.15">
      <c r="AB4637" s="28"/>
      <c r="AC4637" s="28"/>
    </row>
    <row r="4638" spans="28:29" x14ac:dyDescent="0.15">
      <c r="AB4638" s="28"/>
      <c r="AC4638" s="28"/>
    </row>
    <row r="4639" spans="28:29" x14ac:dyDescent="0.15">
      <c r="AB4639" s="28"/>
      <c r="AC4639" s="28"/>
    </row>
    <row r="4640" spans="28:29" x14ac:dyDescent="0.15">
      <c r="AB4640" s="28"/>
      <c r="AC4640" s="28"/>
    </row>
    <row r="4641" spans="28:29" x14ac:dyDescent="0.15">
      <c r="AB4641" s="28"/>
      <c r="AC4641" s="28"/>
    </row>
    <row r="4642" spans="28:29" x14ac:dyDescent="0.15">
      <c r="AB4642" s="28"/>
      <c r="AC4642" s="28"/>
    </row>
    <row r="4643" spans="28:29" x14ac:dyDescent="0.15">
      <c r="AB4643" s="28"/>
      <c r="AC4643" s="28"/>
    </row>
    <row r="4644" spans="28:29" x14ac:dyDescent="0.15">
      <c r="AB4644" s="28"/>
      <c r="AC4644" s="28"/>
    </row>
    <row r="4645" spans="28:29" x14ac:dyDescent="0.15">
      <c r="AB4645" s="28"/>
      <c r="AC4645" s="28"/>
    </row>
    <row r="4646" spans="28:29" x14ac:dyDescent="0.15">
      <c r="AB4646" s="28"/>
      <c r="AC4646" s="28"/>
    </row>
    <row r="4647" spans="28:29" x14ac:dyDescent="0.15">
      <c r="AB4647" s="28"/>
      <c r="AC4647" s="28"/>
    </row>
    <row r="4648" spans="28:29" x14ac:dyDescent="0.15">
      <c r="AB4648" s="28"/>
      <c r="AC4648" s="28"/>
    </row>
    <row r="4649" spans="28:29" x14ac:dyDescent="0.15">
      <c r="AB4649" s="28"/>
      <c r="AC4649" s="28"/>
    </row>
    <row r="4650" spans="28:29" x14ac:dyDescent="0.15">
      <c r="AB4650" s="28"/>
      <c r="AC4650" s="28"/>
    </row>
    <row r="4651" spans="28:29" x14ac:dyDescent="0.15">
      <c r="AB4651" s="28"/>
      <c r="AC4651" s="28"/>
    </row>
    <row r="4652" spans="28:29" x14ac:dyDescent="0.15">
      <c r="AB4652" s="28"/>
      <c r="AC4652" s="28"/>
    </row>
    <row r="4653" spans="28:29" x14ac:dyDescent="0.15">
      <c r="AB4653" s="28"/>
      <c r="AC4653" s="28"/>
    </row>
    <row r="4654" spans="28:29" x14ac:dyDescent="0.15">
      <c r="AB4654" s="28"/>
      <c r="AC4654" s="28"/>
    </row>
    <row r="4655" spans="28:29" x14ac:dyDescent="0.15">
      <c r="AB4655" s="28"/>
      <c r="AC4655" s="28"/>
    </row>
    <row r="4656" spans="28:29" x14ac:dyDescent="0.15">
      <c r="AB4656" s="28"/>
      <c r="AC4656" s="28"/>
    </row>
    <row r="4657" spans="28:29" x14ac:dyDescent="0.15">
      <c r="AB4657" s="28"/>
      <c r="AC4657" s="28"/>
    </row>
    <row r="4658" spans="28:29" x14ac:dyDescent="0.15">
      <c r="AB4658" s="28"/>
      <c r="AC4658" s="28"/>
    </row>
    <row r="4659" spans="28:29" x14ac:dyDescent="0.15">
      <c r="AB4659" s="28"/>
      <c r="AC4659" s="28"/>
    </row>
    <row r="4660" spans="28:29" x14ac:dyDescent="0.15">
      <c r="AB4660" s="28"/>
      <c r="AC4660" s="28"/>
    </row>
    <row r="4661" spans="28:29" x14ac:dyDescent="0.15">
      <c r="AB4661" s="28"/>
      <c r="AC4661" s="28"/>
    </row>
    <row r="4662" spans="28:29" x14ac:dyDescent="0.15">
      <c r="AB4662" s="28"/>
      <c r="AC4662" s="28"/>
    </row>
    <row r="4663" spans="28:29" x14ac:dyDescent="0.15">
      <c r="AB4663" s="28"/>
      <c r="AC4663" s="28"/>
    </row>
    <row r="4664" spans="28:29" x14ac:dyDescent="0.15">
      <c r="AB4664" s="28"/>
      <c r="AC4664" s="28"/>
    </row>
    <row r="4665" spans="28:29" x14ac:dyDescent="0.15">
      <c r="AB4665" s="28"/>
      <c r="AC4665" s="28"/>
    </row>
    <row r="4666" spans="28:29" x14ac:dyDescent="0.15">
      <c r="AB4666" s="28"/>
      <c r="AC4666" s="28"/>
    </row>
    <row r="4667" spans="28:29" x14ac:dyDescent="0.15">
      <c r="AB4667" s="28"/>
      <c r="AC4667" s="28"/>
    </row>
    <row r="4668" spans="28:29" x14ac:dyDescent="0.15">
      <c r="AB4668" s="28"/>
      <c r="AC4668" s="28"/>
    </row>
    <row r="4669" spans="28:29" x14ac:dyDescent="0.15">
      <c r="AB4669" s="28"/>
      <c r="AC4669" s="28"/>
    </row>
    <row r="4670" spans="28:29" x14ac:dyDescent="0.15">
      <c r="AB4670" s="28"/>
      <c r="AC4670" s="28"/>
    </row>
    <row r="4671" spans="28:29" x14ac:dyDescent="0.15">
      <c r="AB4671" s="28"/>
      <c r="AC4671" s="28"/>
    </row>
    <row r="4672" spans="28:29" x14ac:dyDescent="0.15">
      <c r="AB4672" s="28"/>
      <c r="AC4672" s="28"/>
    </row>
    <row r="4673" spans="28:29" x14ac:dyDescent="0.15">
      <c r="AB4673" s="28"/>
      <c r="AC4673" s="28"/>
    </row>
    <row r="4674" spans="28:29" x14ac:dyDescent="0.15">
      <c r="AB4674" s="28"/>
      <c r="AC4674" s="28"/>
    </row>
    <row r="4675" spans="28:29" x14ac:dyDescent="0.15">
      <c r="AB4675" s="28"/>
      <c r="AC4675" s="28"/>
    </row>
    <row r="4676" spans="28:29" x14ac:dyDescent="0.15">
      <c r="AB4676" s="28"/>
      <c r="AC4676" s="28"/>
    </row>
    <row r="4677" spans="28:29" x14ac:dyDescent="0.15">
      <c r="AB4677" s="28"/>
      <c r="AC4677" s="28"/>
    </row>
    <row r="4678" spans="28:29" x14ac:dyDescent="0.15">
      <c r="AB4678" s="28"/>
      <c r="AC4678" s="28"/>
    </row>
    <row r="4679" spans="28:29" x14ac:dyDescent="0.15">
      <c r="AB4679" s="28"/>
      <c r="AC4679" s="28"/>
    </row>
    <row r="4680" spans="28:29" x14ac:dyDescent="0.15">
      <c r="AB4680" s="28"/>
      <c r="AC4680" s="28"/>
    </row>
    <row r="4681" spans="28:29" x14ac:dyDescent="0.15">
      <c r="AB4681" s="28"/>
      <c r="AC4681" s="28"/>
    </row>
    <row r="4682" spans="28:29" x14ac:dyDescent="0.15">
      <c r="AB4682" s="28"/>
      <c r="AC4682" s="28"/>
    </row>
    <row r="4683" spans="28:29" x14ac:dyDescent="0.15">
      <c r="AB4683" s="28"/>
      <c r="AC4683" s="28"/>
    </row>
    <row r="4684" spans="28:29" x14ac:dyDescent="0.15">
      <c r="AB4684" s="28"/>
      <c r="AC4684" s="28"/>
    </row>
    <row r="4685" spans="28:29" x14ac:dyDescent="0.15">
      <c r="AB4685" s="28"/>
      <c r="AC4685" s="28"/>
    </row>
    <row r="4686" spans="28:29" x14ac:dyDescent="0.15">
      <c r="AB4686" s="28"/>
      <c r="AC4686" s="28"/>
    </row>
    <row r="4687" spans="28:29" x14ac:dyDescent="0.15">
      <c r="AB4687" s="28"/>
      <c r="AC4687" s="28"/>
    </row>
    <row r="4688" spans="28:29" x14ac:dyDescent="0.15">
      <c r="AB4688" s="28"/>
      <c r="AC4688" s="28"/>
    </row>
    <row r="4689" spans="28:29" x14ac:dyDescent="0.15">
      <c r="AB4689" s="28"/>
      <c r="AC4689" s="28"/>
    </row>
    <row r="4690" spans="28:29" x14ac:dyDescent="0.15">
      <c r="AB4690" s="28"/>
      <c r="AC4690" s="28"/>
    </row>
    <row r="4691" spans="28:29" x14ac:dyDescent="0.15">
      <c r="AB4691" s="28"/>
      <c r="AC4691" s="28"/>
    </row>
    <row r="4692" spans="28:29" x14ac:dyDescent="0.15">
      <c r="AB4692" s="28"/>
      <c r="AC4692" s="28"/>
    </row>
    <row r="4693" spans="28:29" x14ac:dyDescent="0.15">
      <c r="AB4693" s="28"/>
      <c r="AC4693" s="28"/>
    </row>
    <row r="4694" spans="28:29" x14ac:dyDescent="0.15">
      <c r="AB4694" s="28"/>
      <c r="AC4694" s="28"/>
    </row>
    <row r="4695" spans="28:29" x14ac:dyDescent="0.15">
      <c r="AB4695" s="28"/>
      <c r="AC4695" s="28"/>
    </row>
    <row r="4696" spans="28:29" x14ac:dyDescent="0.15">
      <c r="AB4696" s="28"/>
      <c r="AC4696" s="28"/>
    </row>
    <row r="4697" spans="28:29" x14ac:dyDescent="0.15">
      <c r="AB4697" s="28"/>
      <c r="AC4697" s="28"/>
    </row>
    <row r="4698" spans="28:29" x14ac:dyDescent="0.15">
      <c r="AB4698" s="28"/>
      <c r="AC4698" s="28"/>
    </row>
    <row r="4699" spans="28:29" x14ac:dyDescent="0.15">
      <c r="AB4699" s="28"/>
      <c r="AC4699" s="28"/>
    </row>
    <row r="4700" spans="28:29" x14ac:dyDescent="0.15">
      <c r="AB4700" s="28"/>
      <c r="AC4700" s="28"/>
    </row>
    <row r="4701" spans="28:29" x14ac:dyDescent="0.15">
      <c r="AB4701" s="28"/>
      <c r="AC4701" s="28"/>
    </row>
    <row r="4702" spans="28:29" x14ac:dyDescent="0.15">
      <c r="AB4702" s="28"/>
      <c r="AC4702" s="28"/>
    </row>
    <row r="4703" spans="28:29" x14ac:dyDescent="0.15">
      <c r="AB4703" s="28"/>
      <c r="AC4703" s="28"/>
    </row>
    <row r="4704" spans="28:29" x14ac:dyDescent="0.15">
      <c r="AB4704" s="28"/>
      <c r="AC4704" s="28"/>
    </row>
    <row r="4705" spans="28:29" x14ac:dyDescent="0.15">
      <c r="AB4705" s="28"/>
      <c r="AC4705" s="28"/>
    </row>
    <row r="4706" spans="28:29" x14ac:dyDescent="0.15">
      <c r="AB4706" s="28"/>
      <c r="AC4706" s="28"/>
    </row>
    <row r="4707" spans="28:29" x14ac:dyDescent="0.15">
      <c r="AB4707" s="28"/>
      <c r="AC4707" s="28"/>
    </row>
    <row r="4708" spans="28:29" x14ac:dyDescent="0.15">
      <c r="AB4708" s="28"/>
      <c r="AC4708" s="28"/>
    </row>
    <row r="4709" spans="28:29" x14ac:dyDescent="0.15">
      <c r="AB4709" s="28"/>
      <c r="AC4709" s="28"/>
    </row>
    <row r="4710" spans="28:29" x14ac:dyDescent="0.15">
      <c r="AB4710" s="28"/>
      <c r="AC4710" s="28"/>
    </row>
    <row r="4711" spans="28:29" x14ac:dyDescent="0.15">
      <c r="AB4711" s="28"/>
      <c r="AC4711" s="28"/>
    </row>
    <row r="4712" spans="28:29" x14ac:dyDescent="0.15">
      <c r="AB4712" s="28"/>
      <c r="AC4712" s="28"/>
    </row>
    <row r="4713" spans="28:29" x14ac:dyDescent="0.15">
      <c r="AB4713" s="28"/>
      <c r="AC4713" s="28"/>
    </row>
    <row r="4714" spans="28:29" x14ac:dyDescent="0.15">
      <c r="AB4714" s="28"/>
      <c r="AC4714" s="28"/>
    </row>
    <row r="4715" spans="28:29" x14ac:dyDescent="0.15">
      <c r="AB4715" s="28"/>
      <c r="AC4715" s="28"/>
    </row>
    <row r="4716" spans="28:29" x14ac:dyDescent="0.15">
      <c r="AB4716" s="28"/>
      <c r="AC4716" s="28"/>
    </row>
    <row r="4717" spans="28:29" x14ac:dyDescent="0.15">
      <c r="AB4717" s="28"/>
      <c r="AC4717" s="28"/>
    </row>
    <row r="4718" spans="28:29" x14ac:dyDescent="0.15">
      <c r="AB4718" s="28"/>
      <c r="AC4718" s="28"/>
    </row>
    <row r="4719" spans="28:29" x14ac:dyDescent="0.15">
      <c r="AB4719" s="28"/>
      <c r="AC4719" s="28"/>
    </row>
    <row r="4720" spans="28:29" x14ac:dyDescent="0.15">
      <c r="AB4720" s="28"/>
      <c r="AC4720" s="28"/>
    </row>
    <row r="4721" spans="28:29" x14ac:dyDescent="0.15">
      <c r="AB4721" s="28"/>
      <c r="AC4721" s="28"/>
    </row>
    <row r="4722" spans="28:29" x14ac:dyDescent="0.15">
      <c r="AB4722" s="28"/>
      <c r="AC4722" s="28"/>
    </row>
    <row r="4723" spans="28:29" x14ac:dyDescent="0.15">
      <c r="AB4723" s="28"/>
      <c r="AC4723" s="28"/>
    </row>
    <row r="4724" spans="28:29" x14ac:dyDescent="0.15">
      <c r="AB4724" s="28"/>
      <c r="AC4724" s="28"/>
    </row>
    <row r="4725" spans="28:29" x14ac:dyDescent="0.15">
      <c r="AB4725" s="28"/>
      <c r="AC4725" s="28"/>
    </row>
    <row r="4726" spans="28:29" x14ac:dyDescent="0.15">
      <c r="AB4726" s="28"/>
      <c r="AC4726" s="28"/>
    </row>
    <row r="4727" spans="28:29" x14ac:dyDescent="0.15">
      <c r="AB4727" s="28"/>
      <c r="AC4727" s="28"/>
    </row>
    <row r="4728" spans="28:29" x14ac:dyDescent="0.15">
      <c r="AB4728" s="28"/>
      <c r="AC4728" s="28"/>
    </row>
    <row r="4729" spans="28:29" x14ac:dyDescent="0.15">
      <c r="AB4729" s="28"/>
      <c r="AC4729" s="28"/>
    </row>
    <row r="4730" spans="28:29" x14ac:dyDescent="0.15">
      <c r="AB4730" s="28"/>
      <c r="AC4730" s="28"/>
    </row>
    <row r="4731" spans="28:29" x14ac:dyDescent="0.15">
      <c r="AB4731" s="28"/>
      <c r="AC4731" s="28"/>
    </row>
    <row r="4732" spans="28:29" x14ac:dyDescent="0.15">
      <c r="AB4732" s="28"/>
      <c r="AC4732" s="28"/>
    </row>
    <row r="4733" spans="28:29" x14ac:dyDescent="0.15">
      <c r="AB4733" s="28"/>
      <c r="AC4733" s="28"/>
    </row>
    <row r="4734" spans="28:29" x14ac:dyDescent="0.15">
      <c r="AB4734" s="28"/>
      <c r="AC4734" s="28"/>
    </row>
    <row r="4735" spans="28:29" x14ac:dyDescent="0.15">
      <c r="AB4735" s="28"/>
      <c r="AC4735" s="28"/>
    </row>
    <row r="4736" spans="28:29" x14ac:dyDescent="0.15">
      <c r="AB4736" s="28"/>
      <c r="AC4736" s="28"/>
    </row>
    <row r="4737" spans="28:29" x14ac:dyDescent="0.15">
      <c r="AB4737" s="28"/>
      <c r="AC4737" s="28"/>
    </row>
    <row r="4738" spans="28:29" x14ac:dyDescent="0.15">
      <c r="AB4738" s="28"/>
      <c r="AC4738" s="28"/>
    </row>
    <row r="4739" spans="28:29" x14ac:dyDescent="0.15">
      <c r="AB4739" s="28"/>
      <c r="AC4739" s="28"/>
    </row>
    <row r="4740" spans="28:29" x14ac:dyDescent="0.15">
      <c r="AB4740" s="28"/>
      <c r="AC4740" s="28"/>
    </row>
    <row r="4741" spans="28:29" x14ac:dyDescent="0.15">
      <c r="AB4741" s="28"/>
      <c r="AC4741" s="28"/>
    </row>
    <row r="4742" spans="28:29" x14ac:dyDescent="0.15">
      <c r="AB4742" s="28"/>
      <c r="AC4742" s="28"/>
    </row>
    <row r="4743" spans="28:29" x14ac:dyDescent="0.15">
      <c r="AB4743" s="28"/>
      <c r="AC4743" s="28"/>
    </row>
    <row r="4744" spans="28:29" x14ac:dyDescent="0.15">
      <c r="AB4744" s="28"/>
      <c r="AC4744" s="28"/>
    </row>
    <row r="4745" spans="28:29" x14ac:dyDescent="0.15">
      <c r="AB4745" s="28"/>
      <c r="AC4745" s="28"/>
    </row>
    <row r="4746" spans="28:29" x14ac:dyDescent="0.15">
      <c r="AB4746" s="28"/>
      <c r="AC4746" s="28"/>
    </row>
    <row r="4747" spans="28:29" x14ac:dyDescent="0.15">
      <c r="AB4747" s="28"/>
      <c r="AC4747" s="28"/>
    </row>
    <row r="4748" spans="28:29" x14ac:dyDescent="0.15">
      <c r="AB4748" s="28"/>
      <c r="AC4748" s="28"/>
    </row>
    <row r="4749" spans="28:29" x14ac:dyDescent="0.15">
      <c r="AB4749" s="28"/>
      <c r="AC4749" s="28"/>
    </row>
    <row r="4750" spans="28:29" x14ac:dyDescent="0.15">
      <c r="AB4750" s="28"/>
      <c r="AC4750" s="28"/>
    </row>
    <row r="4751" spans="28:29" x14ac:dyDescent="0.15">
      <c r="AB4751" s="28"/>
      <c r="AC4751" s="28"/>
    </row>
    <row r="4752" spans="28:29" x14ac:dyDescent="0.15">
      <c r="AB4752" s="28"/>
      <c r="AC4752" s="28"/>
    </row>
    <row r="4753" spans="28:29" x14ac:dyDescent="0.15">
      <c r="AB4753" s="28"/>
      <c r="AC4753" s="28"/>
    </row>
    <row r="4754" spans="28:29" x14ac:dyDescent="0.15">
      <c r="AB4754" s="28"/>
      <c r="AC4754" s="28"/>
    </row>
    <row r="4755" spans="28:29" x14ac:dyDescent="0.15">
      <c r="AB4755" s="28"/>
      <c r="AC4755" s="28"/>
    </row>
    <row r="4756" spans="28:29" x14ac:dyDescent="0.15">
      <c r="AB4756" s="28"/>
      <c r="AC4756" s="28"/>
    </row>
    <row r="4757" spans="28:29" x14ac:dyDescent="0.15">
      <c r="AB4757" s="28"/>
      <c r="AC4757" s="28"/>
    </row>
    <row r="4758" spans="28:29" x14ac:dyDescent="0.15">
      <c r="AB4758" s="28"/>
      <c r="AC4758" s="28"/>
    </row>
    <row r="4759" spans="28:29" x14ac:dyDescent="0.15">
      <c r="AB4759" s="28"/>
      <c r="AC4759" s="28"/>
    </row>
    <row r="4760" spans="28:29" x14ac:dyDescent="0.15">
      <c r="AB4760" s="28"/>
      <c r="AC4760" s="28"/>
    </row>
    <row r="4761" spans="28:29" x14ac:dyDescent="0.15">
      <c r="AB4761" s="28"/>
      <c r="AC4761" s="28"/>
    </row>
    <row r="4762" spans="28:29" x14ac:dyDescent="0.15">
      <c r="AB4762" s="28"/>
      <c r="AC4762" s="28"/>
    </row>
    <row r="4763" spans="28:29" x14ac:dyDescent="0.15">
      <c r="AB4763" s="28"/>
      <c r="AC4763" s="28"/>
    </row>
    <row r="4764" spans="28:29" x14ac:dyDescent="0.15">
      <c r="AB4764" s="28"/>
      <c r="AC4764" s="28"/>
    </row>
    <row r="4765" spans="28:29" x14ac:dyDescent="0.15">
      <c r="AB4765" s="28"/>
      <c r="AC4765" s="28"/>
    </row>
    <row r="4766" spans="28:29" x14ac:dyDescent="0.15">
      <c r="AB4766" s="28"/>
      <c r="AC4766" s="28"/>
    </row>
    <row r="4767" spans="28:29" x14ac:dyDescent="0.15">
      <c r="AB4767" s="28"/>
      <c r="AC4767" s="28"/>
    </row>
    <row r="4768" spans="28:29" x14ac:dyDescent="0.15">
      <c r="AB4768" s="28"/>
      <c r="AC4768" s="28"/>
    </row>
    <row r="4769" spans="28:29" x14ac:dyDescent="0.15">
      <c r="AB4769" s="28"/>
      <c r="AC4769" s="28"/>
    </row>
    <row r="4770" spans="28:29" x14ac:dyDescent="0.15">
      <c r="AB4770" s="28"/>
      <c r="AC4770" s="28"/>
    </row>
    <row r="4771" spans="28:29" x14ac:dyDescent="0.15">
      <c r="AB4771" s="28"/>
      <c r="AC4771" s="28"/>
    </row>
    <row r="4772" spans="28:29" x14ac:dyDescent="0.15">
      <c r="AB4772" s="28"/>
      <c r="AC4772" s="28"/>
    </row>
    <row r="4773" spans="28:29" x14ac:dyDescent="0.15">
      <c r="AB4773" s="28"/>
      <c r="AC4773" s="28"/>
    </row>
    <row r="4774" spans="28:29" x14ac:dyDescent="0.15">
      <c r="AB4774" s="28"/>
      <c r="AC4774" s="28"/>
    </row>
    <row r="4775" spans="28:29" x14ac:dyDescent="0.15">
      <c r="AB4775" s="28"/>
      <c r="AC4775" s="28"/>
    </row>
    <row r="4776" spans="28:29" x14ac:dyDescent="0.15">
      <c r="AB4776" s="28"/>
      <c r="AC4776" s="28"/>
    </row>
    <row r="4777" spans="28:29" x14ac:dyDescent="0.15">
      <c r="AB4777" s="28"/>
      <c r="AC4777" s="28"/>
    </row>
    <row r="4778" spans="28:29" x14ac:dyDescent="0.15">
      <c r="AB4778" s="28"/>
      <c r="AC4778" s="28"/>
    </row>
    <row r="4779" spans="28:29" x14ac:dyDescent="0.15">
      <c r="AB4779" s="28"/>
      <c r="AC4779" s="28"/>
    </row>
    <row r="4780" spans="28:29" x14ac:dyDescent="0.15">
      <c r="AB4780" s="28"/>
      <c r="AC4780" s="28"/>
    </row>
    <row r="4781" spans="28:29" x14ac:dyDescent="0.15">
      <c r="AB4781" s="28"/>
      <c r="AC4781" s="28"/>
    </row>
    <row r="4782" spans="28:29" x14ac:dyDescent="0.15">
      <c r="AB4782" s="28"/>
      <c r="AC4782" s="28"/>
    </row>
    <row r="4783" spans="28:29" x14ac:dyDescent="0.15">
      <c r="AB4783" s="28"/>
      <c r="AC4783" s="28"/>
    </row>
    <row r="4784" spans="28:29" x14ac:dyDescent="0.15">
      <c r="AB4784" s="28"/>
      <c r="AC4784" s="28"/>
    </row>
    <row r="4785" spans="28:29" x14ac:dyDescent="0.15">
      <c r="AB4785" s="28"/>
      <c r="AC4785" s="28"/>
    </row>
    <row r="4786" spans="28:29" x14ac:dyDescent="0.15">
      <c r="AB4786" s="28"/>
      <c r="AC4786" s="28"/>
    </row>
    <row r="4787" spans="28:29" x14ac:dyDescent="0.15">
      <c r="AB4787" s="28"/>
      <c r="AC4787" s="28"/>
    </row>
    <row r="4788" spans="28:29" x14ac:dyDescent="0.15">
      <c r="AB4788" s="28"/>
      <c r="AC4788" s="28"/>
    </row>
    <row r="4789" spans="28:29" x14ac:dyDescent="0.15">
      <c r="AB4789" s="28"/>
      <c r="AC4789" s="28"/>
    </row>
    <row r="4790" spans="28:29" x14ac:dyDescent="0.15">
      <c r="AB4790" s="28"/>
      <c r="AC4790" s="28"/>
    </row>
    <row r="4791" spans="28:29" x14ac:dyDescent="0.15">
      <c r="AB4791" s="28"/>
      <c r="AC4791" s="28"/>
    </row>
    <row r="4792" spans="28:29" x14ac:dyDescent="0.15">
      <c r="AB4792" s="28"/>
      <c r="AC4792" s="28"/>
    </row>
    <row r="4793" spans="28:29" x14ac:dyDescent="0.15">
      <c r="AB4793" s="28"/>
      <c r="AC4793" s="28"/>
    </row>
    <row r="4794" spans="28:29" x14ac:dyDescent="0.15">
      <c r="AB4794" s="28"/>
      <c r="AC4794" s="28"/>
    </row>
    <row r="4795" spans="28:29" x14ac:dyDescent="0.15">
      <c r="AB4795" s="28"/>
      <c r="AC4795" s="28"/>
    </row>
    <row r="4796" spans="28:29" x14ac:dyDescent="0.15">
      <c r="AB4796" s="28"/>
      <c r="AC4796" s="28"/>
    </row>
    <row r="4797" spans="28:29" x14ac:dyDescent="0.15">
      <c r="AB4797" s="28"/>
      <c r="AC4797" s="28"/>
    </row>
    <row r="4798" spans="28:29" x14ac:dyDescent="0.15">
      <c r="AB4798" s="28"/>
      <c r="AC4798" s="28"/>
    </row>
    <row r="4799" spans="28:29" x14ac:dyDescent="0.15">
      <c r="AB4799" s="28"/>
      <c r="AC4799" s="28"/>
    </row>
    <row r="4800" spans="28:29" x14ac:dyDescent="0.15">
      <c r="AB4800" s="28"/>
      <c r="AC4800" s="28"/>
    </row>
    <row r="4801" spans="28:29" x14ac:dyDescent="0.15">
      <c r="AB4801" s="28"/>
      <c r="AC4801" s="28"/>
    </row>
    <row r="4802" spans="28:29" x14ac:dyDescent="0.15">
      <c r="AB4802" s="28"/>
      <c r="AC4802" s="28"/>
    </row>
    <row r="4803" spans="28:29" x14ac:dyDescent="0.15">
      <c r="AB4803" s="28"/>
      <c r="AC4803" s="28"/>
    </row>
    <row r="4804" spans="28:29" x14ac:dyDescent="0.15">
      <c r="AB4804" s="28"/>
      <c r="AC4804" s="28"/>
    </row>
    <row r="4805" spans="28:29" x14ac:dyDescent="0.15">
      <c r="AB4805" s="28"/>
      <c r="AC4805" s="28"/>
    </row>
    <row r="4806" spans="28:29" x14ac:dyDescent="0.15">
      <c r="AB4806" s="28"/>
      <c r="AC4806" s="28"/>
    </row>
    <row r="4807" spans="28:29" x14ac:dyDescent="0.15">
      <c r="AB4807" s="28"/>
      <c r="AC4807" s="28"/>
    </row>
    <row r="4808" spans="28:29" x14ac:dyDescent="0.15">
      <c r="AB4808" s="28"/>
      <c r="AC4808" s="28"/>
    </row>
    <row r="4809" spans="28:29" x14ac:dyDescent="0.15">
      <c r="AB4809" s="28"/>
      <c r="AC4809" s="28"/>
    </row>
    <row r="4810" spans="28:29" x14ac:dyDescent="0.15">
      <c r="AB4810" s="28"/>
      <c r="AC4810" s="28"/>
    </row>
    <row r="4811" spans="28:29" x14ac:dyDescent="0.15">
      <c r="AB4811" s="28"/>
      <c r="AC4811" s="28"/>
    </row>
    <row r="4812" spans="28:29" x14ac:dyDescent="0.15">
      <c r="AB4812" s="28"/>
      <c r="AC4812" s="28"/>
    </row>
    <row r="4813" spans="28:29" x14ac:dyDescent="0.15">
      <c r="AB4813" s="28"/>
      <c r="AC4813" s="28"/>
    </row>
    <row r="4814" spans="28:29" x14ac:dyDescent="0.15">
      <c r="AB4814" s="28"/>
      <c r="AC4814" s="28"/>
    </row>
    <row r="4815" spans="28:29" x14ac:dyDescent="0.15">
      <c r="AB4815" s="28"/>
      <c r="AC4815" s="28"/>
    </row>
    <row r="4816" spans="28:29" x14ac:dyDescent="0.15">
      <c r="AB4816" s="28"/>
      <c r="AC4816" s="28"/>
    </row>
    <row r="4817" spans="28:29" x14ac:dyDescent="0.15">
      <c r="AB4817" s="28"/>
      <c r="AC4817" s="28"/>
    </row>
    <row r="4818" spans="28:29" x14ac:dyDescent="0.15">
      <c r="AB4818" s="28"/>
      <c r="AC4818" s="28"/>
    </row>
    <row r="4819" spans="28:29" x14ac:dyDescent="0.15">
      <c r="AB4819" s="28"/>
      <c r="AC4819" s="28"/>
    </row>
    <row r="4820" spans="28:29" x14ac:dyDescent="0.15">
      <c r="AB4820" s="28"/>
      <c r="AC4820" s="28"/>
    </row>
    <row r="4821" spans="28:29" x14ac:dyDescent="0.15">
      <c r="AB4821" s="28"/>
      <c r="AC4821" s="28"/>
    </row>
    <row r="4822" spans="28:29" x14ac:dyDescent="0.15">
      <c r="AB4822" s="28"/>
      <c r="AC4822" s="28"/>
    </row>
    <row r="4823" spans="28:29" x14ac:dyDescent="0.15">
      <c r="AB4823" s="28"/>
      <c r="AC4823" s="28"/>
    </row>
    <row r="4824" spans="28:29" x14ac:dyDescent="0.15">
      <c r="AB4824" s="28"/>
      <c r="AC4824" s="28"/>
    </row>
    <row r="4825" spans="28:29" x14ac:dyDescent="0.15">
      <c r="AB4825" s="28"/>
      <c r="AC4825" s="28"/>
    </row>
    <row r="4826" spans="28:29" x14ac:dyDescent="0.15">
      <c r="AB4826" s="28"/>
      <c r="AC4826" s="28"/>
    </row>
    <row r="4827" spans="28:29" x14ac:dyDescent="0.15">
      <c r="AB4827" s="28"/>
      <c r="AC4827" s="28"/>
    </row>
    <row r="4828" spans="28:29" x14ac:dyDescent="0.15">
      <c r="AB4828" s="28"/>
      <c r="AC4828" s="28"/>
    </row>
    <row r="4829" spans="28:29" x14ac:dyDescent="0.15">
      <c r="AB4829" s="28"/>
      <c r="AC4829" s="28"/>
    </row>
    <row r="4830" spans="28:29" x14ac:dyDescent="0.15">
      <c r="AB4830" s="28"/>
      <c r="AC4830" s="28"/>
    </row>
    <row r="4831" spans="28:29" x14ac:dyDescent="0.15">
      <c r="AB4831" s="28"/>
      <c r="AC4831" s="28"/>
    </row>
    <row r="4832" spans="28:29" x14ac:dyDescent="0.15">
      <c r="AB4832" s="28"/>
      <c r="AC4832" s="28"/>
    </row>
    <row r="4833" spans="28:29" x14ac:dyDescent="0.15">
      <c r="AB4833" s="28"/>
      <c r="AC4833" s="28"/>
    </row>
    <row r="4834" spans="28:29" x14ac:dyDescent="0.15">
      <c r="AB4834" s="28"/>
      <c r="AC4834" s="28"/>
    </row>
    <row r="4835" spans="28:29" x14ac:dyDescent="0.15">
      <c r="AB4835" s="28"/>
      <c r="AC4835" s="28"/>
    </row>
    <row r="4836" spans="28:29" x14ac:dyDescent="0.15">
      <c r="AB4836" s="28"/>
      <c r="AC4836" s="28"/>
    </row>
    <row r="4837" spans="28:29" x14ac:dyDescent="0.15">
      <c r="AB4837" s="28"/>
      <c r="AC4837" s="28"/>
    </row>
    <row r="4838" spans="28:29" x14ac:dyDescent="0.15">
      <c r="AB4838" s="28"/>
      <c r="AC4838" s="28"/>
    </row>
    <row r="4839" spans="28:29" x14ac:dyDescent="0.15">
      <c r="AB4839" s="28"/>
      <c r="AC4839" s="28"/>
    </row>
    <row r="4840" spans="28:29" x14ac:dyDescent="0.15">
      <c r="AB4840" s="28"/>
      <c r="AC4840" s="28"/>
    </row>
    <row r="4841" spans="28:29" x14ac:dyDescent="0.15">
      <c r="AB4841" s="28"/>
      <c r="AC4841" s="28"/>
    </row>
    <row r="4842" spans="28:29" x14ac:dyDescent="0.15">
      <c r="AB4842" s="28"/>
      <c r="AC4842" s="28"/>
    </row>
    <row r="4843" spans="28:29" x14ac:dyDescent="0.15">
      <c r="AB4843" s="28"/>
      <c r="AC4843" s="28"/>
    </row>
    <row r="4844" spans="28:29" x14ac:dyDescent="0.15">
      <c r="AB4844" s="28"/>
      <c r="AC4844" s="28"/>
    </row>
    <row r="4845" spans="28:29" x14ac:dyDescent="0.15">
      <c r="AB4845" s="28"/>
      <c r="AC4845" s="28"/>
    </row>
    <row r="4846" spans="28:29" x14ac:dyDescent="0.15">
      <c r="AB4846" s="28"/>
      <c r="AC4846" s="28"/>
    </row>
    <row r="4847" spans="28:29" x14ac:dyDescent="0.15">
      <c r="AB4847" s="28"/>
      <c r="AC4847" s="28"/>
    </row>
    <row r="4848" spans="28:29" x14ac:dyDescent="0.15">
      <c r="AB4848" s="28"/>
      <c r="AC4848" s="28"/>
    </row>
    <row r="4849" spans="28:29" x14ac:dyDescent="0.15">
      <c r="AB4849" s="28"/>
      <c r="AC4849" s="28"/>
    </row>
    <row r="4850" spans="28:29" x14ac:dyDescent="0.15">
      <c r="AB4850" s="28"/>
      <c r="AC4850" s="28"/>
    </row>
    <row r="4851" spans="28:29" x14ac:dyDescent="0.15">
      <c r="AB4851" s="28"/>
      <c r="AC4851" s="28"/>
    </row>
    <row r="4852" spans="28:29" x14ac:dyDescent="0.15">
      <c r="AB4852" s="28"/>
      <c r="AC4852" s="28"/>
    </row>
    <row r="4853" spans="28:29" x14ac:dyDescent="0.15">
      <c r="AB4853" s="28"/>
      <c r="AC4853" s="28"/>
    </row>
    <row r="4854" spans="28:29" x14ac:dyDescent="0.15">
      <c r="AB4854" s="28"/>
      <c r="AC4854" s="28"/>
    </row>
    <row r="4855" spans="28:29" x14ac:dyDescent="0.15">
      <c r="AB4855" s="28"/>
      <c r="AC4855" s="28"/>
    </row>
    <row r="4856" spans="28:29" x14ac:dyDescent="0.15">
      <c r="AB4856" s="28"/>
      <c r="AC4856" s="28"/>
    </row>
    <row r="4857" spans="28:29" x14ac:dyDescent="0.15">
      <c r="AB4857" s="28"/>
      <c r="AC4857" s="28"/>
    </row>
    <row r="4858" spans="28:29" x14ac:dyDescent="0.15">
      <c r="AB4858" s="28"/>
      <c r="AC4858" s="28"/>
    </row>
    <row r="4859" spans="28:29" x14ac:dyDescent="0.15">
      <c r="AB4859" s="28"/>
      <c r="AC4859" s="28"/>
    </row>
    <row r="4860" spans="28:29" x14ac:dyDescent="0.15">
      <c r="AB4860" s="28"/>
      <c r="AC4860" s="28"/>
    </row>
    <row r="4861" spans="28:29" x14ac:dyDescent="0.15">
      <c r="AB4861" s="28"/>
      <c r="AC4861" s="28"/>
    </row>
    <row r="4862" spans="28:29" x14ac:dyDescent="0.15">
      <c r="AB4862" s="28"/>
      <c r="AC4862" s="28"/>
    </row>
    <row r="4863" spans="28:29" x14ac:dyDescent="0.15">
      <c r="AB4863" s="28"/>
      <c r="AC4863" s="28"/>
    </row>
    <row r="4864" spans="28:29" x14ac:dyDescent="0.15">
      <c r="AB4864" s="28"/>
      <c r="AC4864" s="28"/>
    </row>
    <row r="4865" spans="28:29" x14ac:dyDescent="0.15">
      <c r="AB4865" s="28"/>
      <c r="AC4865" s="28"/>
    </row>
    <row r="4866" spans="28:29" x14ac:dyDescent="0.15">
      <c r="AB4866" s="28"/>
      <c r="AC4866" s="28"/>
    </row>
    <row r="4867" spans="28:29" x14ac:dyDescent="0.15">
      <c r="AB4867" s="28"/>
      <c r="AC4867" s="28"/>
    </row>
    <row r="4868" spans="28:29" x14ac:dyDescent="0.15">
      <c r="AB4868" s="28"/>
      <c r="AC4868" s="28"/>
    </row>
    <row r="4869" spans="28:29" x14ac:dyDescent="0.15">
      <c r="AB4869" s="28"/>
      <c r="AC4869" s="28"/>
    </row>
    <row r="4870" spans="28:29" x14ac:dyDescent="0.15">
      <c r="AB4870" s="28"/>
      <c r="AC4870" s="28"/>
    </row>
    <row r="4871" spans="28:29" x14ac:dyDescent="0.15">
      <c r="AB4871" s="28"/>
      <c r="AC4871" s="28"/>
    </row>
    <row r="4872" spans="28:29" x14ac:dyDescent="0.15">
      <c r="AB4872" s="28"/>
      <c r="AC4872" s="28"/>
    </row>
    <row r="4873" spans="28:29" x14ac:dyDescent="0.15">
      <c r="AB4873" s="28"/>
      <c r="AC4873" s="28"/>
    </row>
    <row r="4874" spans="28:29" x14ac:dyDescent="0.15">
      <c r="AB4874" s="28"/>
      <c r="AC4874" s="28"/>
    </row>
    <row r="4875" spans="28:29" x14ac:dyDescent="0.15">
      <c r="AB4875" s="28"/>
      <c r="AC4875" s="28"/>
    </row>
    <row r="4876" spans="28:29" x14ac:dyDescent="0.15">
      <c r="AB4876" s="28"/>
      <c r="AC4876" s="28"/>
    </row>
    <row r="4877" spans="28:29" x14ac:dyDescent="0.15">
      <c r="AB4877" s="28"/>
      <c r="AC4877" s="28"/>
    </row>
    <row r="4878" spans="28:29" x14ac:dyDescent="0.15">
      <c r="AB4878" s="28"/>
      <c r="AC4878" s="28"/>
    </row>
    <row r="4879" spans="28:29" x14ac:dyDescent="0.15">
      <c r="AB4879" s="28"/>
      <c r="AC4879" s="28"/>
    </row>
    <row r="4880" spans="28:29" x14ac:dyDescent="0.15">
      <c r="AB4880" s="28"/>
      <c r="AC4880" s="28"/>
    </row>
    <row r="4881" spans="28:29" x14ac:dyDescent="0.15">
      <c r="AB4881" s="28"/>
      <c r="AC4881" s="28"/>
    </row>
    <row r="4882" spans="28:29" x14ac:dyDescent="0.15">
      <c r="AB4882" s="28"/>
      <c r="AC4882" s="28"/>
    </row>
    <row r="4883" spans="28:29" x14ac:dyDescent="0.15">
      <c r="AB4883" s="28"/>
      <c r="AC4883" s="28"/>
    </row>
    <row r="4884" spans="28:29" x14ac:dyDescent="0.15">
      <c r="AB4884" s="28"/>
      <c r="AC4884" s="28"/>
    </row>
    <row r="4885" spans="28:29" x14ac:dyDescent="0.15">
      <c r="AB4885" s="28"/>
      <c r="AC4885" s="28"/>
    </row>
    <row r="4886" spans="28:29" x14ac:dyDescent="0.15">
      <c r="AB4886" s="28"/>
      <c r="AC4886" s="28"/>
    </row>
    <row r="4887" spans="28:29" x14ac:dyDescent="0.15">
      <c r="AB4887" s="28"/>
      <c r="AC4887" s="28"/>
    </row>
    <row r="4888" spans="28:29" x14ac:dyDescent="0.15">
      <c r="AB4888" s="28"/>
      <c r="AC4888" s="28"/>
    </row>
    <row r="4889" spans="28:29" x14ac:dyDescent="0.15">
      <c r="AB4889" s="28"/>
      <c r="AC4889" s="28"/>
    </row>
    <row r="4890" spans="28:29" x14ac:dyDescent="0.15">
      <c r="AB4890" s="28"/>
      <c r="AC4890" s="28"/>
    </row>
    <row r="4891" spans="28:29" x14ac:dyDescent="0.15">
      <c r="AB4891" s="28"/>
      <c r="AC4891" s="28"/>
    </row>
    <row r="4892" spans="28:29" x14ac:dyDescent="0.15">
      <c r="AB4892" s="28"/>
      <c r="AC4892" s="28"/>
    </row>
    <row r="4893" spans="28:29" x14ac:dyDescent="0.15">
      <c r="AB4893" s="28"/>
      <c r="AC4893" s="28"/>
    </row>
    <row r="4894" spans="28:29" x14ac:dyDescent="0.15">
      <c r="AB4894" s="28"/>
      <c r="AC4894" s="28"/>
    </row>
    <row r="4895" spans="28:29" x14ac:dyDescent="0.15">
      <c r="AB4895" s="28"/>
      <c r="AC4895" s="28"/>
    </row>
    <row r="4896" spans="28:29" x14ac:dyDescent="0.15">
      <c r="AB4896" s="28"/>
      <c r="AC4896" s="28"/>
    </row>
    <row r="4897" spans="28:29" x14ac:dyDescent="0.15">
      <c r="AB4897" s="28"/>
      <c r="AC4897" s="28"/>
    </row>
    <row r="4898" spans="28:29" x14ac:dyDescent="0.15">
      <c r="AB4898" s="28"/>
      <c r="AC4898" s="28"/>
    </row>
    <row r="4899" spans="28:29" x14ac:dyDescent="0.15">
      <c r="AB4899" s="28"/>
      <c r="AC4899" s="28"/>
    </row>
    <row r="4900" spans="28:29" x14ac:dyDescent="0.15">
      <c r="AB4900" s="28"/>
      <c r="AC4900" s="28"/>
    </row>
    <row r="4901" spans="28:29" x14ac:dyDescent="0.15">
      <c r="AB4901" s="28"/>
      <c r="AC4901" s="28"/>
    </row>
    <row r="4902" spans="28:29" x14ac:dyDescent="0.15">
      <c r="AB4902" s="28"/>
      <c r="AC4902" s="28"/>
    </row>
    <row r="4903" spans="28:29" x14ac:dyDescent="0.15">
      <c r="AB4903" s="28"/>
      <c r="AC4903" s="28"/>
    </row>
    <row r="4904" spans="28:29" x14ac:dyDescent="0.15">
      <c r="AB4904" s="28"/>
      <c r="AC4904" s="28"/>
    </row>
    <row r="4905" spans="28:29" x14ac:dyDescent="0.15">
      <c r="AB4905" s="28"/>
      <c r="AC4905" s="28"/>
    </row>
    <row r="4906" spans="28:29" x14ac:dyDescent="0.15">
      <c r="AB4906" s="28"/>
      <c r="AC4906" s="28"/>
    </row>
    <row r="4907" spans="28:29" x14ac:dyDescent="0.15">
      <c r="AB4907" s="28"/>
      <c r="AC4907" s="28"/>
    </row>
    <row r="4908" spans="28:29" x14ac:dyDescent="0.15">
      <c r="AB4908" s="28"/>
      <c r="AC4908" s="28"/>
    </row>
    <row r="4909" spans="28:29" x14ac:dyDescent="0.15">
      <c r="AB4909" s="28"/>
      <c r="AC4909" s="28"/>
    </row>
    <row r="4910" spans="28:29" x14ac:dyDescent="0.15">
      <c r="AB4910" s="28"/>
      <c r="AC4910" s="28"/>
    </row>
    <row r="4911" spans="28:29" x14ac:dyDescent="0.15">
      <c r="AB4911" s="28"/>
      <c r="AC4911" s="28"/>
    </row>
    <row r="4912" spans="28:29" x14ac:dyDescent="0.15">
      <c r="AB4912" s="28"/>
      <c r="AC4912" s="28"/>
    </row>
    <row r="4913" spans="28:29" x14ac:dyDescent="0.15">
      <c r="AB4913" s="28"/>
      <c r="AC4913" s="28"/>
    </row>
    <row r="4914" spans="28:29" x14ac:dyDescent="0.15">
      <c r="AB4914" s="28"/>
      <c r="AC4914" s="28"/>
    </row>
    <row r="4915" spans="28:29" x14ac:dyDescent="0.15">
      <c r="AB4915" s="28"/>
      <c r="AC4915" s="28"/>
    </row>
    <row r="4916" spans="28:29" x14ac:dyDescent="0.15">
      <c r="AB4916" s="28"/>
      <c r="AC4916" s="28"/>
    </row>
    <row r="4917" spans="28:29" x14ac:dyDescent="0.15">
      <c r="AB4917" s="28"/>
      <c r="AC4917" s="28"/>
    </row>
    <row r="4918" spans="28:29" x14ac:dyDescent="0.15">
      <c r="AB4918" s="28"/>
      <c r="AC4918" s="28"/>
    </row>
    <row r="4919" spans="28:29" x14ac:dyDescent="0.15">
      <c r="AB4919" s="28"/>
      <c r="AC4919" s="28"/>
    </row>
    <row r="4920" spans="28:29" x14ac:dyDescent="0.15">
      <c r="AB4920" s="28"/>
      <c r="AC4920" s="28"/>
    </row>
    <row r="4921" spans="28:29" x14ac:dyDescent="0.15">
      <c r="AB4921" s="28"/>
      <c r="AC4921" s="28"/>
    </row>
    <row r="4922" spans="28:29" x14ac:dyDescent="0.15">
      <c r="AB4922" s="28"/>
      <c r="AC4922" s="28"/>
    </row>
    <row r="4923" spans="28:29" x14ac:dyDescent="0.15">
      <c r="AB4923" s="28"/>
      <c r="AC4923" s="28"/>
    </row>
    <row r="4924" spans="28:29" x14ac:dyDescent="0.15">
      <c r="AB4924" s="28"/>
      <c r="AC4924" s="28"/>
    </row>
    <row r="4925" spans="28:29" x14ac:dyDescent="0.15">
      <c r="AB4925" s="28"/>
      <c r="AC4925" s="28"/>
    </row>
    <row r="4926" spans="28:29" x14ac:dyDescent="0.15">
      <c r="AB4926" s="28"/>
      <c r="AC4926" s="28"/>
    </row>
    <row r="4927" spans="28:29" x14ac:dyDescent="0.15">
      <c r="AB4927" s="28"/>
      <c r="AC4927" s="28"/>
    </row>
    <row r="4928" spans="28:29" x14ac:dyDescent="0.15">
      <c r="AB4928" s="28"/>
      <c r="AC4928" s="28"/>
    </row>
    <row r="4929" spans="28:29" x14ac:dyDescent="0.15">
      <c r="AB4929" s="28"/>
      <c r="AC4929" s="28"/>
    </row>
    <row r="4930" spans="28:29" x14ac:dyDescent="0.15">
      <c r="AB4930" s="28"/>
      <c r="AC4930" s="28"/>
    </row>
    <row r="4931" spans="28:29" x14ac:dyDescent="0.15">
      <c r="AB4931" s="28"/>
      <c r="AC4931" s="28"/>
    </row>
    <row r="4932" spans="28:29" x14ac:dyDescent="0.15">
      <c r="AB4932" s="28"/>
      <c r="AC4932" s="28"/>
    </row>
    <row r="4933" spans="28:29" x14ac:dyDescent="0.15">
      <c r="AB4933" s="28"/>
      <c r="AC4933" s="28"/>
    </row>
    <row r="4934" spans="28:29" x14ac:dyDescent="0.15">
      <c r="AB4934" s="28"/>
      <c r="AC4934" s="28"/>
    </row>
    <row r="4935" spans="28:29" x14ac:dyDescent="0.15">
      <c r="AB4935" s="28"/>
      <c r="AC4935" s="28"/>
    </row>
    <row r="4936" spans="28:29" x14ac:dyDescent="0.15">
      <c r="AB4936" s="28"/>
      <c r="AC4936" s="28"/>
    </row>
    <row r="4937" spans="28:29" x14ac:dyDescent="0.15">
      <c r="AB4937" s="28"/>
      <c r="AC4937" s="28"/>
    </row>
    <row r="4938" spans="28:29" x14ac:dyDescent="0.15">
      <c r="AB4938" s="28"/>
      <c r="AC4938" s="28"/>
    </row>
    <row r="4939" spans="28:29" x14ac:dyDescent="0.15">
      <c r="AB4939" s="28"/>
      <c r="AC4939" s="28"/>
    </row>
    <row r="4940" spans="28:29" x14ac:dyDescent="0.15">
      <c r="AB4940" s="28"/>
      <c r="AC4940" s="28"/>
    </row>
    <row r="4941" spans="28:29" x14ac:dyDescent="0.15">
      <c r="AB4941" s="28"/>
      <c r="AC4941" s="28"/>
    </row>
    <row r="4942" spans="28:29" x14ac:dyDescent="0.15">
      <c r="AB4942" s="28"/>
      <c r="AC4942" s="28"/>
    </row>
    <row r="4943" spans="28:29" x14ac:dyDescent="0.15">
      <c r="AB4943" s="28"/>
      <c r="AC4943" s="28"/>
    </row>
    <row r="4944" spans="28:29" x14ac:dyDescent="0.15">
      <c r="AB4944" s="28"/>
      <c r="AC4944" s="28"/>
    </row>
    <row r="4945" spans="28:29" x14ac:dyDescent="0.15">
      <c r="AB4945" s="28"/>
      <c r="AC4945" s="28"/>
    </row>
    <row r="4946" spans="28:29" x14ac:dyDescent="0.15">
      <c r="AB4946" s="28"/>
      <c r="AC4946" s="28"/>
    </row>
    <row r="4947" spans="28:29" x14ac:dyDescent="0.15">
      <c r="AB4947" s="28"/>
      <c r="AC4947" s="28"/>
    </row>
    <row r="4948" spans="28:29" x14ac:dyDescent="0.15">
      <c r="AB4948" s="28"/>
      <c r="AC4948" s="28"/>
    </row>
    <row r="4949" spans="28:29" x14ac:dyDescent="0.15">
      <c r="AB4949" s="28"/>
      <c r="AC4949" s="28"/>
    </row>
    <row r="4950" spans="28:29" x14ac:dyDescent="0.15">
      <c r="AB4950" s="28"/>
      <c r="AC4950" s="28"/>
    </row>
    <row r="4951" spans="28:29" x14ac:dyDescent="0.15">
      <c r="AB4951" s="28"/>
      <c r="AC4951" s="28"/>
    </row>
    <row r="4952" spans="28:29" x14ac:dyDescent="0.15">
      <c r="AB4952" s="28"/>
      <c r="AC4952" s="28"/>
    </row>
    <row r="4953" spans="28:29" x14ac:dyDescent="0.15">
      <c r="AB4953" s="28"/>
      <c r="AC4953" s="28"/>
    </row>
    <row r="4954" spans="28:29" x14ac:dyDescent="0.15">
      <c r="AB4954" s="28"/>
      <c r="AC4954" s="28"/>
    </row>
    <row r="4955" spans="28:29" x14ac:dyDescent="0.15">
      <c r="AB4955" s="28"/>
      <c r="AC4955" s="28"/>
    </row>
    <row r="4956" spans="28:29" x14ac:dyDescent="0.15">
      <c r="AB4956" s="28"/>
      <c r="AC4956" s="28"/>
    </row>
    <row r="4957" spans="28:29" x14ac:dyDescent="0.15">
      <c r="AB4957" s="28"/>
      <c r="AC4957" s="28"/>
    </row>
    <row r="4958" spans="28:29" x14ac:dyDescent="0.15">
      <c r="AB4958" s="28"/>
      <c r="AC4958" s="28"/>
    </row>
    <row r="4959" spans="28:29" x14ac:dyDescent="0.15">
      <c r="AB4959" s="28"/>
      <c r="AC4959" s="28"/>
    </row>
    <row r="4960" spans="28:29" x14ac:dyDescent="0.15">
      <c r="AB4960" s="28"/>
      <c r="AC4960" s="28"/>
    </row>
    <row r="4961" spans="28:29" x14ac:dyDescent="0.15">
      <c r="AB4961" s="28"/>
      <c r="AC4961" s="28"/>
    </row>
    <row r="4962" spans="28:29" x14ac:dyDescent="0.15">
      <c r="AB4962" s="28"/>
      <c r="AC4962" s="28"/>
    </row>
    <row r="4963" spans="28:29" x14ac:dyDescent="0.15">
      <c r="AB4963" s="28"/>
      <c r="AC4963" s="28"/>
    </row>
    <row r="4964" spans="28:29" x14ac:dyDescent="0.15">
      <c r="AB4964" s="28"/>
      <c r="AC4964" s="28"/>
    </row>
    <row r="4965" spans="28:29" x14ac:dyDescent="0.15">
      <c r="AB4965" s="28"/>
      <c r="AC4965" s="28"/>
    </row>
    <row r="4966" spans="28:29" x14ac:dyDescent="0.15">
      <c r="AB4966" s="28"/>
      <c r="AC4966" s="28"/>
    </row>
    <row r="4967" spans="28:29" x14ac:dyDescent="0.15">
      <c r="AB4967" s="28"/>
      <c r="AC4967" s="28"/>
    </row>
    <row r="4968" spans="28:29" x14ac:dyDescent="0.15">
      <c r="AB4968" s="28"/>
      <c r="AC4968" s="28"/>
    </row>
    <row r="4969" spans="28:29" x14ac:dyDescent="0.15">
      <c r="AB4969" s="28"/>
      <c r="AC4969" s="28"/>
    </row>
    <row r="4970" spans="28:29" x14ac:dyDescent="0.15">
      <c r="AB4970" s="28"/>
      <c r="AC4970" s="28"/>
    </row>
    <row r="4971" spans="28:29" x14ac:dyDescent="0.15">
      <c r="AB4971" s="28"/>
      <c r="AC4971" s="28"/>
    </row>
    <row r="4972" spans="28:29" x14ac:dyDescent="0.15">
      <c r="AB4972" s="28"/>
      <c r="AC4972" s="28"/>
    </row>
    <row r="4973" spans="28:29" x14ac:dyDescent="0.15">
      <c r="AB4973" s="28"/>
      <c r="AC4973" s="28"/>
    </row>
    <row r="4974" spans="28:29" x14ac:dyDescent="0.15">
      <c r="AB4974" s="28"/>
      <c r="AC4974" s="28"/>
    </row>
    <row r="4975" spans="28:29" x14ac:dyDescent="0.15">
      <c r="AB4975" s="28"/>
      <c r="AC4975" s="28"/>
    </row>
    <row r="4976" spans="28:29" x14ac:dyDescent="0.15">
      <c r="AB4976" s="28"/>
      <c r="AC4976" s="28"/>
    </row>
    <row r="4977" spans="28:29" x14ac:dyDescent="0.15">
      <c r="AB4977" s="28"/>
      <c r="AC4977" s="28"/>
    </row>
    <row r="4978" spans="28:29" x14ac:dyDescent="0.15">
      <c r="AB4978" s="28"/>
      <c r="AC4978" s="28"/>
    </row>
    <row r="4979" spans="28:29" x14ac:dyDescent="0.15">
      <c r="AB4979" s="28"/>
      <c r="AC4979" s="28"/>
    </row>
    <row r="4980" spans="28:29" x14ac:dyDescent="0.15">
      <c r="AB4980" s="28"/>
      <c r="AC4980" s="28"/>
    </row>
    <row r="4981" spans="28:29" x14ac:dyDescent="0.15">
      <c r="AB4981" s="28"/>
      <c r="AC4981" s="28"/>
    </row>
    <row r="4982" spans="28:29" x14ac:dyDescent="0.15">
      <c r="AB4982" s="28"/>
      <c r="AC4982" s="28"/>
    </row>
    <row r="4983" spans="28:29" x14ac:dyDescent="0.15">
      <c r="AB4983" s="28"/>
      <c r="AC4983" s="28"/>
    </row>
    <row r="4984" spans="28:29" x14ac:dyDescent="0.15">
      <c r="AB4984" s="28"/>
      <c r="AC4984" s="28"/>
    </row>
    <row r="4985" spans="28:29" x14ac:dyDescent="0.15">
      <c r="AB4985" s="28"/>
      <c r="AC4985" s="28"/>
    </row>
    <row r="4986" spans="28:29" x14ac:dyDescent="0.15">
      <c r="AB4986" s="28"/>
      <c r="AC4986" s="28"/>
    </row>
    <row r="4987" spans="28:29" x14ac:dyDescent="0.15">
      <c r="AB4987" s="28"/>
      <c r="AC4987" s="28"/>
    </row>
    <row r="4988" spans="28:29" x14ac:dyDescent="0.15">
      <c r="AB4988" s="28"/>
      <c r="AC4988" s="28"/>
    </row>
    <row r="4989" spans="28:29" x14ac:dyDescent="0.15">
      <c r="AB4989" s="28"/>
      <c r="AC4989" s="28"/>
    </row>
    <row r="4990" spans="28:29" x14ac:dyDescent="0.15">
      <c r="AB4990" s="28"/>
      <c r="AC4990" s="28"/>
    </row>
    <row r="4991" spans="28:29" x14ac:dyDescent="0.15">
      <c r="AB4991" s="28"/>
      <c r="AC4991" s="28"/>
    </row>
    <row r="4992" spans="28:29" x14ac:dyDescent="0.15">
      <c r="AB4992" s="28"/>
      <c r="AC4992" s="28"/>
    </row>
    <row r="4993" spans="28:29" x14ac:dyDescent="0.15">
      <c r="AB4993" s="28"/>
      <c r="AC4993" s="28"/>
    </row>
    <row r="4994" spans="28:29" x14ac:dyDescent="0.15">
      <c r="AB4994" s="28"/>
      <c r="AC4994" s="28"/>
    </row>
    <row r="4995" spans="28:29" x14ac:dyDescent="0.15">
      <c r="AB4995" s="28"/>
      <c r="AC4995" s="28"/>
    </row>
    <row r="4996" spans="28:29" x14ac:dyDescent="0.15">
      <c r="AB4996" s="28"/>
      <c r="AC4996" s="28"/>
    </row>
    <row r="4997" spans="28:29" x14ac:dyDescent="0.15">
      <c r="AB4997" s="28"/>
      <c r="AC4997" s="28"/>
    </row>
    <row r="4998" spans="28:29" x14ac:dyDescent="0.15">
      <c r="AB4998" s="28"/>
      <c r="AC4998" s="28"/>
    </row>
    <row r="4999" spans="28:29" x14ac:dyDescent="0.15">
      <c r="AB4999" s="28"/>
      <c r="AC4999" s="28"/>
    </row>
    <row r="5000" spans="28:29" x14ac:dyDescent="0.15">
      <c r="AB5000" s="28"/>
      <c r="AC5000" s="28"/>
    </row>
    <row r="5001" spans="28:29" x14ac:dyDescent="0.15">
      <c r="AB5001" s="28"/>
      <c r="AC5001" s="28"/>
    </row>
    <row r="5002" spans="28:29" x14ac:dyDescent="0.15">
      <c r="AB5002" s="28"/>
      <c r="AC5002" s="28"/>
    </row>
    <row r="5003" spans="28:29" x14ac:dyDescent="0.15">
      <c r="AB5003" s="28"/>
      <c r="AC5003" s="28"/>
    </row>
    <row r="5004" spans="28:29" x14ac:dyDescent="0.15">
      <c r="AB5004" s="28"/>
      <c r="AC5004" s="28"/>
    </row>
    <row r="5005" spans="28:29" x14ac:dyDescent="0.15">
      <c r="AB5005" s="28"/>
      <c r="AC5005" s="28"/>
    </row>
    <row r="5006" spans="28:29" x14ac:dyDescent="0.15">
      <c r="AB5006" s="28"/>
      <c r="AC5006" s="28"/>
    </row>
    <row r="5007" spans="28:29" x14ac:dyDescent="0.15">
      <c r="AB5007" s="28"/>
      <c r="AC5007" s="28"/>
    </row>
    <row r="5008" spans="28:29" x14ac:dyDescent="0.15">
      <c r="AB5008" s="28"/>
      <c r="AC5008" s="28"/>
    </row>
    <row r="5009" spans="28:29" x14ac:dyDescent="0.15">
      <c r="AB5009" s="28"/>
      <c r="AC5009" s="28"/>
    </row>
    <row r="5010" spans="28:29" x14ac:dyDescent="0.15">
      <c r="AB5010" s="28"/>
      <c r="AC5010" s="28"/>
    </row>
    <row r="5011" spans="28:29" x14ac:dyDescent="0.15">
      <c r="AB5011" s="28"/>
      <c r="AC5011" s="28"/>
    </row>
    <row r="5012" spans="28:29" x14ac:dyDescent="0.15">
      <c r="AB5012" s="28"/>
      <c r="AC5012" s="28"/>
    </row>
    <row r="5013" spans="28:29" x14ac:dyDescent="0.15">
      <c r="AB5013" s="28"/>
      <c r="AC5013" s="28"/>
    </row>
    <row r="5014" spans="28:29" x14ac:dyDescent="0.15">
      <c r="AB5014" s="28"/>
      <c r="AC5014" s="28"/>
    </row>
    <row r="5015" spans="28:29" x14ac:dyDescent="0.15">
      <c r="AB5015" s="28"/>
      <c r="AC5015" s="28"/>
    </row>
    <row r="5016" spans="28:29" x14ac:dyDescent="0.15">
      <c r="AB5016" s="28"/>
      <c r="AC5016" s="28"/>
    </row>
    <row r="5017" spans="28:29" x14ac:dyDescent="0.15">
      <c r="AB5017" s="28"/>
      <c r="AC5017" s="28"/>
    </row>
    <row r="5018" spans="28:29" x14ac:dyDescent="0.15">
      <c r="AB5018" s="28"/>
      <c r="AC5018" s="28"/>
    </row>
    <row r="5019" spans="28:29" x14ac:dyDescent="0.15">
      <c r="AB5019" s="28"/>
      <c r="AC5019" s="28"/>
    </row>
    <row r="5020" spans="28:29" x14ac:dyDescent="0.15">
      <c r="AB5020" s="28"/>
      <c r="AC5020" s="28"/>
    </row>
    <row r="5021" spans="28:29" x14ac:dyDescent="0.15">
      <c r="AB5021" s="28"/>
      <c r="AC5021" s="28"/>
    </row>
    <row r="5022" spans="28:29" x14ac:dyDescent="0.15">
      <c r="AB5022" s="28"/>
      <c r="AC5022" s="28"/>
    </row>
    <row r="5023" spans="28:29" x14ac:dyDescent="0.15">
      <c r="AB5023" s="28"/>
      <c r="AC5023" s="28"/>
    </row>
    <row r="5024" spans="28:29" x14ac:dyDescent="0.15">
      <c r="AB5024" s="28"/>
      <c r="AC5024" s="28"/>
    </row>
    <row r="5025" spans="28:29" x14ac:dyDescent="0.15">
      <c r="AB5025" s="28"/>
      <c r="AC5025" s="28"/>
    </row>
    <row r="5026" spans="28:29" x14ac:dyDescent="0.15">
      <c r="AB5026" s="28"/>
      <c r="AC5026" s="28"/>
    </row>
    <row r="5027" spans="28:29" x14ac:dyDescent="0.15">
      <c r="AB5027" s="28"/>
      <c r="AC5027" s="28"/>
    </row>
    <row r="5028" spans="28:29" x14ac:dyDescent="0.15">
      <c r="AB5028" s="28"/>
      <c r="AC5028" s="28"/>
    </row>
    <row r="5029" spans="28:29" x14ac:dyDescent="0.15">
      <c r="AB5029" s="28"/>
      <c r="AC5029" s="28"/>
    </row>
    <row r="5030" spans="28:29" x14ac:dyDescent="0.15">
      <c r="AB5030" s="28"/>
      <c r="AC5030" s="28"/>
    </row>
    <row r="5031" spans="28:29" x14ac:dyDescent="0.15">
      <c r="AB5031" s="28"/>
      <c r="AC5031" s="28"/>
    </row>
    <row r="5032" spans="28:29" x14ac:dyDescent="0.15">
      <c r="AB5032" s="28"/>
      <c r="AC5032" s="28"/>
    </row>
    <row r="5033" spans="28:29" x14ac:dyDescent="0.15">
      <c r="AB5033" s="28"/>
      <c r="AC5033" s="28"/>
    </row>
    <row r="5034" spans="28:29" x14ac:dyDescent="0.15">
      <c r="AB5034" s="28"/>
      <c r="AC5034" s="28"/>
    </row>
    <row r="5035" spans="28:29" x14ac:dyDescent="0.15">
      <c r="AB5035" s="28"/>
      <c r="AC5035" s="28"/>
    </row>
    <row r="5036" spans="28:29" x14ac:dyDescent="0.15">
      <c r="AB5036" s="28"/>
      <c r="AC5036" s="28"/>
    </row>
    <row r="5037" spans="28:29" x14ac:dyDescent="0.15">
      <c r="AB5037" s="28"/>
      <c r="AC5037" s="28"/>
    </row>
    <row r="5038" spans="28:29" x14ac:dyDescent="0.15">
      <c r="AB5038" s="28"/>
      <c r="AC5038" s="28"/>
    </row>
    <row r="5039" spans="28:29" x14ac:dyDescent="0.15">
      <c r="AB5039" s="28"/>
      <c r="AC5039" s="28"/>
    </row>
    <row r="5040" spans="28:29" x14ac:dyDescent="0.15">
      <c r="AB5040" s="28"/>
      <c r="AC5040" s="28"/>
    </row>
    <row r="5041" spans="28:29" x14ac:dyDescent="0.15">
      <c r="AB5041" s="28"/>
      <c r="AC5041" s="28"/>
    </row>
    <row r="5042" spans="28:29" x14ac:dyDescent="0.15">
      <c r="AB5042" s="28"/>
      <c r="AC5042" s="28"/>
    </row>
    <row r="5043" spans="28:29" x14ac:dyDescent="0.15">
      <c r="AB5043" s="28"/>
      <c r="AC5043" s="28"/>
    </row>
    <row r="5044" spans="28:29" x14ac:dyDescent="0.15">
      <c r="AB5044" s="28"/>
      <c r="AC5044" s="28"/>
    </row>
    <row r="5045" spans="28:29" x14ac:dyDescent="0.15">
      <c r="AB5045" s="28"/>
      <c r="AC5045" s="28"/>
    </row>
    <row r="5046" spans="28:29" x14ac:dyDescent="0.15">
      <c r="AB5046" s="28"/>
      <c r="AC5046" s="28"/>
    </row>
    <row r="5047" spans="28:29" x14ac:dyDescent="0.15">
      <c r="AB5047" s="28"/>
      <c r="AC5047" s="28"/>
    </row>
    <row r="5048" spans="28:29" x14ac:dyDescent="0.15">
      <c r="AB5048" s="28"/>
      <c r="AC5048" s="28"/>
    </row>
    <row r="5049" spans="28:29" x14ac:dyDescent="0.15">
      <c r="AB5049" s="28"/>
      <c r="AC5049" s="28"/>
    </row>
    <row r="5050" spans="28:29" x14ac:dyDescent="0.15">
      <c r="AB5050" s="28"/>
      <c r="AC5050" s="28"/>
    </row>
    <row r="5051" spans="28:29" x14ac:dyDescent="0.15">
      <c r="AB5051" s="28"/>
      <c r="AC5051" s="28"/>
    </row>
    <row r="5052" spans="28:29" x14ac:dyDescent="0.15">
      <c r="AB5052" s="28"/>
      <c r="AC5052" s="28"/>
    </row>
    <row r="5053" spans="28:29" x14ac:dyDescent="0.15">
      <c r="AB5053" s="28"/>
      <c r="AC5053" s="28"/>
    </row>
    <row r="5054" spans="28:29" x14ac:dyDescent="0.15">
      <c r="AB5054" s="28"/>
      <c r="AC5054" s="28"/>
    </row>
    <row r="5055" spans="28:29" x14ac:dyDescent="0.15">
      <c r="AB5055" s="28"/>
      <c r="AC5055" s="28"/>
    </row>
    <row r="5056" spans="28:29" x14ac:dyDescent="0.15">
      <c r="AB5056" s="28"/>
      <c r="AC5056" s="28"/>
    </row>
    <row r="5057" spans="28:29" x14ac:dyDescent="0.15">
      <c r="AB5057" s="28"/>
      <c r="AC5057" s="28"/>
    </row>
    <row r="5058" spans="28:29" x14ac:dyDescent="0.15">
      <c r="AB5058" s="28"/>
      <c r="AC5058" s="28"/>
    </row>
    <row r="5059" spans="28:29" x14ac:dyDescent="0.15">
      <c r="AB5059" s="28"/>
      <c r="AC5059" s="28"/>
    </row>
    <row r="5060" spans="28:29" x14ac:dyDescent="0.15">
      <c r="AB5060" s="28"/>
      <c r="AC5060" s="28"/>
    </row>
    <row r="5061" spans="28:29" x14ac:dyDescent="0.15">
      <c r="AB5061" s="28"/>
      <c r="AC5061" s="28"/>
    </row>
    <row r="5062" spans="28:29" x14ac:dyDescent="0.15">
      <c r="AB5062" s="28"/>
      <c r="AC5062" s="28"/>
    </row>
    <row r="5063" spans="28:29" x14ac:dyDescent="0.15">
      <c r="AB5063" s="28"/>
      <c r="AC5063" s="28"/>
    </row>
    <row r="5064" spans="28:29" x14ac:dyDescent="0.15">
      <c r="AB5064" s="28"/>
      <c r="AC5064" s="28"/>
    </row>
    <row r="5065" spans="28:29" x14ac:dyDescent="0.15">
      <c r="AB5065" s="28"/>
      <c r="AC5065" s="28"/>
    </row>
    <row r="5066" spans="28:29" x14ac:dyDescent="0.15">
      <c r="AB5066" s="28"/>
      <c r="AC5066" s="28"/>
    </row>
    <row r="5067" spans="28:29" x14ac:dyDescent="0.15">
      <c r="AB5067" s="28"/>
      <c r="AC5067" s="28"/>
    </row>
    <row r="5068" spans="28:29" x14ac:dyDescent="0.15">
      <c r="AB5068" s="28"/>
      <c r="AC5068" s="28"/>
    </row>
    <row r="5069" spans="28:29" x14ac:dyDescent="0.15">
      <c r="AB5069" s="28"/>
      <c r="AC5069" s="28"/>
    </row>
    <row r="5070" spans="28:29" x14ac:dyDescent="0.15">
      <c r="AB5070" s="28"/>
      <c r="AC5070" s="28"/>
    </row>
    <row r="5071" spans="28:29" x14ac:dyDescent="0.15">
      <c r="AB5071" s="28"/>
      <c r="AC5071" s="28"/>
    </row>
    <row r="5072" spans="28:29" x14ac:dyDescent="0.15">
      <c r="AB5072" s="28"/>
      <c r="AC5072" s="28"/>
    </row>
    <row r="5073" spans="28:29" x14ac:dyDescent="0.15">
      <c r="AB5073" s="28"/>
      <c r="AC5073" s="28"/>
    </row>
    <row r="5074" spans="28:29" x14ac:dyDescent="0.15">
      <c r="AB5074" s="28"/>
      <c r="AC5074" s="28"/>
    </row>
    <row r="5075" spans="28:29" x14ac:dyDescent="0.15">
      <c r="AB5075" s="28"/>
      <c r="AC5075" s="28"/>
    </row>
    <row r="5076" spans="28:29" x14ac:dyDescent="0.15">
      <c r="AB5076" s="28"/>
      <c r="AC5076" s="28"/>
    </row>
    <row r="5077" spans="28:29" x14ac:dyDescent="0.15">
      <c r="AB5077" s="28"/>
      <c r="AC5077" s="28"/>
    </row>
    <row r="5078" spans="28:29" x14ac:dyDescent="0.15">
      <c r="AB5078" s="28"/>
      <c r="AC5078" s="28"/>
    </row>
    <row r="5079" spans="28:29" x14ac:dyDescent="0.15">
      <c r="AB5079" s="28"/>
      <c r="AC5079" s="28"/>
    </row>
    <row r="5080" spans="28:29" x14ac:dyDescent="0.15">
      <c r="AB5080" s="28"/>
      <c r="AC5080" s="28"/>
    </row>
    <row r="5081" spans="28:29" x14ac:dyDescent="0.15">
      <c r="AB5081" s="28"/>
      <c r="AC5081" s="28"/>
    </row>
    <row r="5082" spans="28:29" x14ac:dyDescent="0.15">
      <c r="AB5082" s="28"/>
      <c r="AC5082" s="28"/>
    </row>
    <row r="5083" spans="28:29" x14ac:dyDescent="0.15">
      <c r="AB5083" s="28"/>
      <c r="AC5083" s="28"/>
    </row>
    <row r="5084" spans="28:29" x14ac:dyDescent="0.15">
      <c r="AB5084" s="28"/>
      <c r="AC5084" s="28"/>
    </row>
    <row r="5085" spans="28:29" x14ac:dyDescent="0.15">
      <c r="AB5085" s="28"/>
      <c r="AC5085" s="28"/>
    </row>
    <row r="5086" spans="28:29" x14ac:dyDescent="0.15">
      <c r="AB5086" s="28"/>
      <c r="AC5086" s="28"/>
    </row>
    <row r="5087" spans="28:29" x14ac:dyDescent="0.15">
      <c r="AB5087" s="28"/>
      <c r="AC5087" s="28"/>
    </row>
    <row r="5088" spans="28:29" x14ac:dyDescent="0.15">
      <c r="AB5088" s="28"/>
      <c r="AC5088" s="28"/>
    </row>
    <row r="5089" spans="28:29" x14ac:dyDescent="0.15">
      <c r="AB5089" s="28"/>
      <c r="AC5089" s="28"/>
    </row>
    <row r="5090" spans="28:29" x14ac:dyDescent="0.15">
      <c r="AB5090" s="28"/>
      <c r="AC5090" s="28"/>
    </row>
    <row r="5091" spans="28:29" x14ac:dyDescent="0.15">
      <c r="AB5091" s="28"/>
      <c r="AC5091" s="28"/>
    </row>
    <row r="5092" spans="28:29" x14ac:dyDescent="0.15">
      <c r="AB5092" s="28"/>
      <c r="AC5092" s="28"/>
    </row>
    <row r="5093" spans="28:29" x14ac:dyDescent="0.15">
      <c r="AB5093" s="28"/>
      <c r="AC5093" s="28"/>
    </row>
    <row r="5094" spans="28:29" x14ac:dyDescent="0.15">
      <c r="AB5094" s="28"/>
      <c r="AC5094" s="28"/>
    </row>
    <row r="5095" spans="28:29" x14ac:dyDescent="0.15">
      <c r="AB5095" s="28"/>
      <c r="AC5095" s="28"/>
    </row>
    <row r="5096" spans="28:29" x14ac:dyDescent="0.15">
      <c r="AB5096" s="28"/>
      <c r="AC5096" s="28"/>
    </row>
    <row r="5097" spans="28:29" x14ac:dyDescent="0.15">
      <c r="AB5097" s="28"/>
      <c r="AC5097" s="28"/>
    </row>
    <row r="5098" spans="28:29" x14ac:dyDescent="0.15">
      <c r="AB5098" s="28"/>
      <c r="AC5098" s="28"/>
    </row>
    <row r="5099" spans="28:29" x14ac:dyDescent="0.15">
      <c r="AB5099" s="28"/>
      <c r="AC5099" s="28"/>
    </row>
    <row r="5100" spans="28:29" x14ac:dyDescent="0.15">
      <c r="AB5100" s="28"/>
      <c r="AC5100" s="28"/>
    </row>
    <row r="5101" spans="28:29" x14ac:dyDescent="0.15">
      <c r="AB5101" s="28"/>
      <c r="AC5101" s="28"/>
    </row>
    <row r="5102" spans="28:29" x14ac:dyDescent="0.15">
      <c r="AB5102" s="28"/>
      <c r="AC5102" s="28"/>
    </row>
    <row r="5103" spans="28:29" x14ac:dyDescent="0.15">
      <c r="AB5103" s="28"/>
      <c r="AC5103" s="28"/>
    </row>
    <row r="5104" spans="28:29" x14ac:dyDescent="0.15">
      <c r="AB5104" s="28"/>
      <c r="AC5104" s="28"/>
    </row>
    <row r="5105" spans="28:29" x14ac:dyDescent="0.15">
      <c r="AB5105" s="28"/>
      <c r="AC5105" s="28"/>
    </row>
    <row r="5106" spans="28:29" x14ac:dyDescent="0.15">
      <c r="AB5106" s="28"/>
      <c r="AC5106" s="28"/>
    </row>
    <row r="5107" spans="28:29" x14ac:dyDescent="0.15">
      <c r="AB5107" s="28"/>
      <c r="AC5107" s="28"/>
    </row>
    <row r="5108" spans="28:29" x14ac:dyDescent="0.15">
      <c r="AB5108" s="28"/>
      <c r="AC5108" s="28"/>
    </row>
    <row r="5109" spans="28:29" x14ac:dyDescent="0.15">
      <c r="AB5109" s="28"/>
      <c r="AC5109" s="28"/>
    </row>
    <row r="5110" spans="28:29" x14ac:dyDescent="0.15">
      <c r="AB5110" s="28"/>
      <c r="AC5110" s="28"/>
    </row>
    <row r="5111" spans="28:29" x14ac:dyDescent="0.15">
      <c r="AB5111" s="28"/>
      <c r="AC5111" s="28"/>
    </row>
    <row r="5112" spans="28:29" x14ac:dyDescent="0.15">
      <c r="AB5112" s="28"/>
      <c r="AC5112" s="28"/>
    </row>
    <row r="5113" spans="28:29" x14ac:dyDescent="0.15">
      <c r="AB5113" s="28"/>
      <c r="AC5113" s="28"/>
    </row>
    <row r="5114" spans="28:29" x14ac:dyDescent="0.15">
      <c r="AB5114" s="28"/>
      <c r="AC5114" s="28"/>
    </row>
    <row r="5115" spans="28:29" x14ac:dyDescent="0.15">
      <c r="AB5115" s="28"/>
      <c r="AC5115" s="28"/>
    </row>
    <row r="5116" spans="28:29" x14ac:dyDescent="0.15">
      <c r="AB5116" s="28"/>
      <c r="AC5116" s="28"/>
    </row>
    <row r="5117" spans="28:29" x14ac:dyDescent="0.15">
      <c r="AB5117" s="28"/>
      <c r="AC5117" s="28"/>
    </row>
    <row r="5118" spans="28:29" x14ac:dyDescent="0.15">
      <c r="AB5118" s="28"/>
      <c r="AC5118" s="28"/>
    </row>
    <row r="5119" spans="28:29" x14ac:dyDescent="0.15">
      <c r="AB5119" s="28"/>
      <c r="AC5119" s="28"/>
    </row>
    <row r="5120" spans="28:29" x14ac:dyDescent="0.15">
      <c r="AB5120" s="28"/>
      <c r="AC5120" s="28"/>
    </row>
    <row r="5121" spans="28:29" x14ac:dyDescent="0.15">
      <c r="AB5121" s="28"/>
      <c r="AC5121" s="28"/>
    </row>
    <row r="5122" spans="28:29" x14ac:dyDescent="0.15">
      <c r="AB5122" s="28"/>
      <c r="AC5122" s="28"/>
    </row>
    <row r="5123" spans="28:29" x14ac:dyDescent="0.15">
      <c r="AB5123" s="28"/>
      <c r="AC5123" s="28"/>
    </row>
    <row r="5124" spans="28:29" x14ac:dyDescent="0.15">
      <c r="AB5124" s="28"/>
      <c r="AC5124" s="28"/>
    </row>
    <row r="5125" spans="28:29" x14ac:dyDescent="0.15">
      <c r="AB5125" s="28"/>
      <c r="AC5125" s="28"/>
    </row>
    <row r="5126" spans="28:29" x14ac:dyDescent="0.15">
      <c r="AB5126" s="28"/>
      <c r="AC5126" s="28"/>
    </row>
    <row r="5127" spans="28:29" x14ac:dyDescent="0.15">
      <c r="AB5127" s="28"/>
      <c r="AC5127" s="28"/>
    </row>
    <row r="5128" spans="28:29" x14ac:dyDescent="0.15">
      <c r="AB5128" s="28"/>
      <c r="AC5128" s="28"/>
    </row>
    <row r="5129" spans="28:29" x14ac:dyDescent="0.15">
      <c r="AB5129" s="28"/>
      <c r="AC5129" s="28"/>
    </row>
    <row r="5130" spans="28:29" x14ac:dyDescent="0.15">
      <c r="AB5130" s="28"/>
      <c r="AC5130" s="28"/>
    </row>
    <row r="5131" spans="28:29" x14ac:dyDescent="0.15">
      <c r="AB5131" s="28"/>
      <c r="AC5131" s="28"/>
    </row>
    <row r="5132" spans="28:29" x14ac:dyDescent="0.15">
      <c r="AB5132" s="28"/>
      <c r="AC5132" s="28"/>
    </row>
    <row r="5133" spans="28:29" x14ac:dyDescent="0.15">
      <c r="AB5133" s="28"/>
      <c r="AC5133" s="28"/>
    </row>
    <row r="5134" spans="28:29" x14ac:dyDescent="0.15">
      <c r="AB5134" s="28"/>
      <c r="AC5134" s="28"/>
    </row>
    <row r="5135" spans="28:29" x14ac:dyDescent="0.15">
      <c r="AB5135" s="28"/>
      <c r="AC5135" s="28"/>
    </row>
    <row r="5136" spans="28:29" x14ac:dyDescent="0.15">
      <c r="AB5136" s="28"/>
      <c r="AC5136" s="28"/>
    </row>
    <row r="5137" spans="28:29" x14ac:dyDescent="0.15">
      <c r="AB5137" s="28"/>
      <c r="AC5137" s="28"/>
    </row>
    <row r="5138" spans="28:29" x14ac:dyDescent="0.15">
      <c r="AB5138" s="28"/>
      <c r="AC5138" s="28"/>
    </row>
    <row r="5139" spans="28:29" x14ac:dyDescent="0.15">
      <c r="AB5139" s="28"/>
      <c r="AC5139" s="28"/>
    </row>
    <row r="5140" spans="28:29" x14ac:dyDescent="0.15">
      <c r="AB5140" s="28"/>
      <c r="AC5140" s="28"/>
    </row>
    <row r="5141" spans="28:29" x14ac:dyDescent="0.15">
      <c r="AB5141" s="28"/>
      <c r="AC5141" s="28"/>
    </row>
    <row r="5142" spans="28:29" x14ac:dyDescent="0.15">
      <c r="AB5142" s="28"/>
      <c r="AC5142" s="28"/>
    </row>
    <row r="5143" spans="28:29" x14ac:dyDescent="0.15">
      <c r="AB5143" s="28"/>
      <c r="AC5143" s="28"/>
    </row>
    <row r="5144" spans="28:29" x14ac:dyDescent="0.15">
      <c r="AB5144" s="28"/>
      <c r="AC5144" s="28"/>
    </row>
    <row r="5145" spans="28:29" x14ac:dyDescent="0.15">
      <c r="AB5145" s="28"/>
      <c r="AC5145" s="28"/>
    </row>
    <row r="5146" spans="28:29" x14ac:dyDescent="0.15">
      <c r="AB5146" s="28"/>
      <c r="AC5146" s="28"/>
    </row>
    <row r="5147" spans="28:29" x14ac:dyDescent="0.15">
      <c r="AB5147" s="28"/>
      <c r="AC5147" s="28"/>
    </row>
    <row r="5148" spans="28:29" x14ac:dyDescent="0.15">
      <c r="AB5148" s="28"/>
      <c r="AC5148" s="28"/>
    </row>
    <row r="5149" spans="28:29" x14ac:dyDescent="0.15">
      <c r="AB5149" s="28"/>
      <c r="AC5149" s="28"/>
    </row>
    <row r="5150" spans="28:29" x14ac:dyDescent="0.15">
      <c r="AB5150" s="28"/>
      <c r="AC5150" s="28"/>
    </row>
    <row r="5151" spans="28:29" x14ac:dyDescent="0.15">
      <c r="AB5151" s="28"/>
      <c r="AC5151" s="28"/>
    </row>
    <row r="5152" spans="28:29" x14ac:dyDescent="0.15">
      <c r="AB5152" s="28"/>
      <c r="AC5152" s="28"/>
    </row>
    <row r="5153" spans="28:29" x14ac:dyDescent="0.15">
      <c r="AB5153" s="28"/>
      <c r="AC5153" s="28"/>
    </row>
    <row r="5154" spans="28:29" x14ac:dyDescent="0.15">
      <c r="AB5154" s="28"/>
      <c r="AC5154" s="28"/>
    </row>
    <row r="5155" spans="28:29" x14ac:dyDescent="0.15">
      <c r="AB5155" s="28"/>
      <c r="AC5155" s="28"/>
    </row>
    <row r="5156" spans="28:29" x14ac:dyDescent="0.15">
      <c r="AB5156" s="28"/>
      <c r="AC5156" s="28"/>
    </row>
    <row r="5157" spans="28:29" x14ac:dyDescent="0.15">
      <c r="AB5157" s="28"/>
      <c r="AC5157" s="28"/>
    </row>
    <row r="5158" spans="28:29" x14ac:dyDescent="0.15">
      <c r="AB5158" s="28"/>
      <c r="AC5158" s="28"/>
    </row>
    <row r="5159" spans="28:29" x14ac:dyDescent="0.15">
      <c r="AB5159" s="28"/>
      <c r="AC5159" s="28"/>
    </row>
    <row r="5160" spans="28:29" x14ac:dyDescent="0.15">
      <c r="AB5160" s="28"/>
      <c r="AC5160" s="28"/>
    </row>
    <row r="5161" spans="28:29" x14ac:dyDescent="0.15">
      <c r="AB5161" s="28"/>
      <c r="AC5161" s="28"/>
    </row>
    <row r="5162" spans="28:29" x14ac:dyDescent="0.15">
      <c r="AB5162" s="28"/>
      <c r="AC5162" s="28"/>
    </row>
    <row r="5163" spans="28:29" x14ac:dyDescent="0.15">
      <c r="AB5163" s="28"/>
      <c r="AC5163" s="28"/>
    </row>
    <row r="5164" spans="28:29" x14ac:dyDescent="0.15">
      <c r="AB5164" s="28"/>
      <c r="AC5164" s="28"/>
    </row>
    <row r="5165" spans="28:29" x14ac:dyDescent="0.15">
      <c r="AB5165" s="28"/>
      <c r="AC5165" s="28"/>
    </row>
    <row r="5166" spans="28:29" x14ac:dyDescent="0.15">
      <c r="AB5166" s="28"/>
      <c r="AC5166" s="28"/>
    </row>
    <row r="5167" spans="28:29" x14ac:dyDescent="0.15">
      <c r="AB5167" s="28"/>
      <c r="AC5167" s="28"/>
    </row>
    <row r="5168" spans="28:29" x14ac:dyDescent="0.15">
      <c r="AB5168" s="28"/>
      <c r="AC5168" s="28"/>
    </row>
    <row r="5169" spans="28:29" x14ac:dyDescent="0.15">
      <c r="AB5169" s="28"/>
      <c r="AC5169" s="28"/>
    </row>
    <row r="5170" spans="28:29" x14ac:dyDescent="0.15">
      <c r="AB5170" s="28"/>
      <c r="AC5170" s="28"/>
    </row>
    <row r="5171" spans="28:29" x14ac:dyDescent="0.15">
      <c r="AB5171" s="28"/>
      <c r="AC5171" s="28"/>
    </row>
    <row r="5172" spans="28:29" x14ac:dyDescent="0.15">
      <c r="AB5172" s="28"/>
      <c r="AC5172" s="28"/>
    </row>
    <row r="5173" spans="28:29" x14ac:dyDescent="0.15">
      <c r="AB5173" s="28"/>
      <c r="AC5173" s="28"/>
    </row>
    <row r="5174" spans="28:29" x14ac:dyDescent="0.15">
      <c r="AB5174" s="28"/>
      <c r="AC5174" s="28"/>
    </row>
    <row r="5175" spans="28:29" x14ac:dyDescent="0.15">
      <c r="AB5175" s="28"/>
      <c r="AC5175" s="28"/>
    </row>
    <row r="5176" spans="28:29" x14ac:dyDescent="0.15">
      <c r="AB5176" s="28"/>
      <c r="AC5176" s="28"/>
    </row>
    <row r="5177" spans="28:29" x14ac:dyDescent="0.15">
      <c r="AB5177" s="28"/>
      <c r="AC5177" s="28"/>
    </row>
    <row r="5178" spans="28:29" x14ac:dyDescent="0.15">
      <c r="AB5178" s="28"/>
      <c r="AC5178" s="28"/>
    </row>
    <row r="5179" spans="28:29" x14ac:dyDescent="0.15">
      <c r="AB5179" s="28"/>
      <c r="AC5179" s="28"/>
    </row>
    <row r="5180" spans="28:29" x14ac:dyDescent="0.15">
      <c r="AB5180" s="28"/>
      <c r="AC5180" s="28"/>
    </row>
    <row r="5181" spans="28:29" x14ac:dyDescent="0.15">
      <c r="AB5181" s="28"/>
      <c r="AC5181" s="28"/>
    </row>
    <row r="5182" spans="28:29" x14ac:dyDescent="0.15">
      <c r="AB5182" s="28"/>
      <c r="AC5182" s="28"/>
    </row>
    <row r="5183" spans="28:29" x14ac:dyDescent="0.15">
      <c r="AB5183" s="28"/>
      <c r="AC5183" s="28"/>
    </row>
    <row r="5184" spans="28:29" x14ac:dyDescent="0.15">
      <c r="AB5184" s="28"/>
      <c r="AC5184" s="28"/>
    </row>
    <row r="5185" spans="28:29" x14ac:dyDescent="0.15">
      <c r="AB5185" s="28"/>
      <c r="AC5185" s="28"/>
    </row>
    <row r="5186" spans="28:29" x14ac:dyDescent="0.15">
      <c r="AB5186" s="28"/>
      <c r="AC5186" s="28"/>
    </row>
    <row r="5187" spans="28:29" x14ac:dyDescent="0.15">
      <c r="AB5187" s="28"/>
      <c r="AC5187" s="28"/>
    </row>
    <row r="5188" spans="28:29" x14ac:dyDescent="0.15">
      <c r="AB5188" s="28"/>
      <c r="AC5188" s="28"/>
    </row>
    <row r="5189" spans="28:29" x14ac:dyDescent="0.15">
      <c r="AB5189" s="28"/>
      <c r="AC5189" s="28"/>
    </row>
    <row r="5190" spans="28:29" x14ac:dyDescent="0.15">
      <c r="AB5190" s="28"/>
      <c r="AC5190" s="28"/>
    </row>
    <row r="5191" spans="28:29" x14ac:dyDescent="0.15">
      <c r="AB5191" s="28"/>
      <c r="AC5191" s="28"/>
    </row>
    <row r="5192" spans="28:29" x14ac:dyDescent="0.15">
      <c r="AB5192" s="28"/>
      <c r="AC5192" s="28"/>
    </row>
    <row r="5193" spans="28:29" x14ac:dyDescent="0.15">
      <c r="AB5193" s="28"/>
      <c r="AC5193" s="28"/>
    </row>
    <row r="5194" spans="28:29" x14ac:dyDescent="0.15">
      <c r="AB5194" s="28"/>
      <c r="AC5194" s="28"/>
    </row>
    <row r="5195" spans="28:29" x14ac:dyDescent="0.15">
      <c r="AB5195" s="28"/>
      <c r="AC5195" s="28"/>
    </row>
    <row r="5196" spans="28:29" x14ac:dyDescent="0.15">
      <c r="AB5196" s="28"/>
      <c r="AC5196" s="28"/>
    </row>
    <row r="5197" spans="28:29" x14ac:dyDescent="0.15">
      <c r="AB5197" s="28"/>
      <c r="AC5197" s="28"/>
    </row>
    <row r="5198" spans="28:29" x14ac:dyDescent="0.15">
      <c r="AB5198" s="28"/>
      <c r="AC5198" s="28"/>
    </row>
    <row r="5199" spans="28:29" x14ac:dyDescent="0.15">
      <c r="AB5199" s="28"/>
      <c r="AC5199" s="28"/>
    </row>
    <row r="5200" spans="28:29" x14ac:dyDescent="0.15">
      <c r="AB5200" s="28"/>
      <c r="AC5200" s="28"/>
    </row>
    <row r="5201" spans="28:29" x14ac:dyDescent="0.15">
      <c r="AB5201" s="28"/>
      <c r="AC5201" s="28"/>
    </row>
    <row r="5202" spans="28:29" x14ac:dyDescent="0.15">
      <c r="AB5202" s="28"/>
      <c r="AC5202" s="28"/>
    </row>
    <row r="5203" spans="28:29" x14ac:dyDescent="0.15">
      <c r="AB5203" s="28"/>
      <c r="AC5203" s="28"/>
    </row>
    <row r="5204" spans="28:29" x14ac:dyDescent="0.15">
      <c r="AB5204" s="28"/>
      <c r="AC5204" s="28"/>
    </row>
    <row r="5205" spans="28:29" x14ac:dyDescent="0.15">
      <c r="AB5205" s="28"/>
      <c r="AC5205" s="28"/>
    </row>
    <row r="5206" spans="28:29" x14ac:dyDescent="0.15">
      <c r="AB5206" s="28"/>
      <c r="AC5206" s="28"/>
    </row>
    <row r="5207" spans="28:29" x14ac:dyDescent="0.15">
      <c r="AB5207" s="28"/>
      <c r="AC5207" s="28"/>
    </row>
    <row r="5208" spans="28:29" x14ac:dyDescent="0.15">
      <c r="AB5208" s="28"/>
      <c r="AC5208" s="28"/>
    </row>
    <row r="5209" spans="28:29" x14ac:dyDescent="0.15">
      <c r="AB5209" s="28"/>
      <c r="AC5209" s="28"/>
    </row>
    <row r="5210" spans="28:29" x14ac:dyDescent="0.15">
      <c r="AB5210" s="28"/>
      <c r="AC5210" s="28"/>
    </row>
    <row r="5211" spans="28:29" x14ac:dyDescent="0.15">
      <c r="AB5211" s="28"/>
      <c r="AC5211" s="28"/>
    </row>
    <row r="5212" spans="28:29" x14ac:dyDescent="0.15">
      <c r="AB5212" s="28"/>
      <c r="AC5212" s="28"/>
    </row>
    <row r="5213" spans="28:29" x14ac:dyDescent="0.15">
      <c r="AB5213" s="28"/>
      <c r="AC5213" s="28"/>
    </row>
    <row r="5214" spans="28:29" x14ac:dyDescent="0.15">
      <c r="AB5214" s="28"/>
      <c r="AC5214" s="28"/>
    </row>
    <row r="5215" spans="28:29" x14ac:dyDescent="0.15">
      <c r="AB5215" s="28"/>
      <c r="AC5215" s="28"/>
    </row>
    <row r="5216" spans="28:29" x14ac:dyDescent="0.15">
      <c r="AB5216" s="28"/>
      <c r="AC5216" s="28"/>
    </row>
    <row r="5217" spans="28:29" x14ac:dyDescent="0.15">
      <c r="AB5217" s="28"/>
      <c r="AC5217" s="28"/>
    </row>
    <row r="5218" spans="28:29" x14ac:dyDescent="0.15">
      <c r="AB5218" s="28"/>
      <c r="AC5218" s="28"/>
    </row>
    <row r="5219" spans="28:29" x14ac:dyDescent="0.15">
      <c r="AB5219" s="28"/>
      <c r="AC5219" s="28"/>
    </row>
    <row r="5220" spans="28:29" x14ac:dyDescent="0.15">
      <c r="AB5220" s="28"/>
      <c r="AC5220" s="28"/>
    </row>
    <row r="5221" spans="28:29" x14ac:dyDescent="0.15">
      <c r="AB5221" s="28"/>
      <c r="AC5221" s="28"/>
    </row>
    <row r="5222" spans="28:29" x14ac:dyDescent="0.15">
      <c r="AB5222" s="28"/>
      <c r="AC5222" s="28"/>
    </row>
    <row r="5223" spans="28:29" x14ac:dyDescent="0.15">
      <c r="AB5223" s="28"/>
      <c r="AC5223" s="28"/>
    </row>
    <row r="5224" spans="28:29" x14ac:dyDescent="0.15">
      <c r="AB5224" s="28"/>
      <c r="AC5224" s="28"/>
    </row>
    <row r="5225" spans="28:29" x14ac:dyDescent="0.15">
      <c r="AB5225" s="28"/>
      <c r="AC5225" s="28"/>
    </row>
    <row r="5226" spans="28:29" x14ac:dyDescent="0.15">
      <c r="AB5226" s="28"/>
      <c r="AC5226" s="28"/>
    </row>
    <row r="5227" spans="28:29" x14ac:dyDescent="0.15">
      <c r="AB5227" s="28"/>
      <c r="AC5227" s="28"/>
    </row>
    <row r="5228" spans="28:29" x14ac:dyDescent="0.15">
      <c r="AB5228" s="28"/>
      <c r="AC5228" s="28"/>
    </row>
    <row r="5229" spans="28:29" x14ac:dyDescent="0.15">
      <c r="AB5229" s="28"/>
      <c r="AC5229" s="28"/>
    </row>
    <row r="5230" spans="28:29" x14ac:dyDescent="0.15">
      <c r="AB5230" s="28"/>
      <c r="AC5230" s="28"/>
    </row>
    <row r="5231" spans="28:29" x14ac:dyDescent="0.15">
      <c r="AB5231" s="28"/>
      <c r="AC5231" s="28"/>
    </row>
    <row r="5232" spans="28:29" x14ac:dyDescent="0.15">
      <c r="AB5232" s="28"/>
      <c r="AC5232" s="28"/>
    </row>
    <row r="5233" spans="28:29" x14ac:dyDescent="0.15">
      <c r="AB5233" s="28"/>
      <c r="AC5233" s="28"/>
    </row>
    <row r="5234" spans="28:29" x14ac:dyDescent="0.15">
      <c r="AB5234" s="28"/>
      <c r="AC5234" s="28"/>
    </row>
    <row r="5235" spans="28:29" x14ac:dyDescent="0.15">
      <c r="AB5235" s="28"/>
      <c r="AC5235" s="28"/>
    </row>
    <row r="5236" spans="28:29" x14ac:dyDescent="0.15">
      <c r="AB5236" s="28"/>
      <c r="AC5236" s="28"/>
    </row>
    <row r="5237" spans="28:29" x14ac:dyDescent="0.15">
      <c r="AB5237" s="28"/>
      <c r="AC5237" s="28"/>
    </row>
    <row r="5238" spans="28:29" x14ac:dyDescent="0.15">
      <c r="AB5238" s="28"/>
      <c r="AC5238" s="28"/>
    </row>
    <row r="5239" spans="28:29" x14ac:dyDescent="0.15">
      <c r="AB5239" s="28"/>
      <c r="AC5239" s="28"/>
    </row>
    <row r="5240" spans="28:29" x14ac:dyDescent="0.15">
      <c r="AB5240" s="28"/>
      <c r="AC5240" s="28"/>
    </row>
    <row r="5241" spans="28:29" x14ac:dyDescent="0.15">
      <c r="AB5241" s="28"/>
      <c r="AC5241" s="28"/>
    </row>
    <row r="5242" spans="28:29" x14ac:dyDescent="0.15">
      <c r="AB5242" s="28"/>
      <c r="AC5242" s="28"/>
    </row>
    <row r="5243" spans="28:29" x14ac:dyDescent="0.15">
      <c r="AB5243" s="28"/>
      <c r="AC5243" s="28"/>
    </row>
    <row r="5244" spans="28:29" x14ac:dyDescent="0.15">
      <c r="AB5244" s="28"/>
      <c r="AC5244" s="28"/>
    </row>
    <row r="5245" spans="28:29" x14ac:dyDescent="0.15">
      <c r="AB5245" s="28"/>
      <c r="AC5245" s="28"/>
    </row>
    <row r="5246" spans="28:29" x14ac:dyDescent="0.15">
      <c r="AB5246" s="28"/>
      <c r="AC5246" s="28"/>
    </row>
    <row r="5247" spans="28:29" x14ac:dyDescent="0.15">
      <c r="AB5247" s="28"/>
      <c r="AC5247" s="28"/>
    </row>
    <row r="5248" spans="28:29" x14ac:dyDescent="0.15">
      <c r="AB5248" s="28"/>
      <c r="AC5248" s="28"/>
    </row>
    <row r="5249" spans="28:29" x14ac:dyDescent="0.15">
      <c r="AB5249" s="28"/>
      <c r="AC5249" s="28"/>
    </row>
    <row r="5250" spans="28:29" x14ac:dyDescent="0.15">
      <c r="AB5250" s="28"/>
      <c r="AC5250" s="28"/>
    </row>
    <row r="5251" spans="28:29" x14ac:dyDescent="0.15">
      <c r="AB5251" s="28"/>
      <c r="AC5251" s="28"/>
    </row>
    <row r="5252" spans="28:29" x14ac:dyDescent="0.15">
      <c r="AB5252" s="28"/>
      <c r="AC5252" s="28"/>
    </row>
    <row r="5253" spans="28:29" x14ac:dyDescent="0.15">
      <c r="AB5253" s="28"/>
      <c r="AC5253" s="28"/>
    </row>
    <row r="5254" spans="28:29" x14ac:dyDescent="0.15">
      <c r="AB5254" s="28"/>
      <c r="AC5254" s="28"/>
    </row>
    <row r="5255" spans="28:29" x14ac:dyDescent="0.15">
      <c r="AB5255" s="28"/>
      <c r="AC5255" s="28"/>
    </row>
    <row r="5256" spans="28:29" x14ac:dyDescent="0.15">
      <c r="AB5256" s="28"/>
      <c r="AC5256" s="28"/>
    </row>
    <row r="5257" spans="28:29" x14ac:dyDescent="0.15">
      <c r="AB5257" s="28"/>
      <c r="AC5257" s="28"/>
    </row>
    <row r="5258" spans="28:29" x14ac:dyDescent="0.15">
      <c r="AB5258" s="28"/>
      <c r="AC5258" s="28"/>
    </row>
    <row r="5259" spans="28:29" x14ac:dyDescent="0.15">
      <c r="AB5259" s="28"/>
      <c r="AC5259" s="28"/>
    </row>
    <row r="5260" spans="28:29" x14ac:dyDescent="0.15">
      <c r="AB5260" s="28"/>
      <c r="AC5260" s="28"/>
    </row>
    <row r="5261" spans="28:29" x14ac:dyDescent="0.15">
      <c r="AB5261" s="28"/>
      <c r="AC5261" s="28"/>
    </row>
    <row r="5262" spans="28:29" x14ac:dyDescent="0.15">
      <c r="AB5262" s="28"/>
      <c r="AC5262" s="28"/>
    </row>
    <row r="5263" spans="28:29" x14ac:dyDescent="0.15">
      <c r="AB5263" s="28"/>
      <c r="AC5263" s="28"/>
    </row>
    <row r="5264" spans="28:29" x14ac:dyDescent="0.15">
      <c r="AB5264" s="28"/>
      <c r="AC5264" s="28"/>
    </row>
    <row r="5265" spans="28:29" x14ac:dyDescent="0.15">
      <c r="AB5265" s="28"/>
      <c r="AC5265" s="28"/>
    </row>
    <row r="5266" spans="28:29" x14ac:dyDescent="0.15">
      <c r="AB5266" s="28"/>
      <c r="AC5266" s="28"/>
    </row>
    <row r="5267" spans="28:29" x14ac:dyDescent="0.15">
      <c r="AB5267" s="28"/>
      <c r="AC5267" s="28"/>
    </row>
    <row r="5268" spans="28:29" x14ac:dyDescent="0.15">
      <c r="AB5268" s="28"/>
      <c r="AC5268" s="28"/>
    </row>
    <row r="5269" spans="28:29" x14ac:dyDescent="0.15">
      <c r="AB5269" s="28"/>
      <c r="AC5269" s="28"/>
    </row>
    <row r="5270" spans="28:29" x14ac:dyDescent="0.15">
      <c r="AB5270" s="28"/>
      <c r="AC5270" s="28"/>
    </row>
    <row r="5271" spans="28:29" x14ac:dyDescent="0.15">
      <c r="AB5271" s="28"/>
      <c r="AC5271" s="28"/>
    </row>
    <row r="5272" spans="28:29" x14ac:dyDescent="0.15">
      <c r="AB5272" s="28"/>
      <c r="AC5272" s="28"/>
    </row>
    <row r="5273" spans="28:29" x14ac:dyDescent="0.15">
      <c r="AB5273" s="28"/>
      <c r="AC5273" s="28"/>
    </row>
    <row r="5274" spans="28:29" x14ac:dyDescent="0.15">
      <c r="AB5274" s="28"/>
      <c r="AC5274" s="28"/>
    </row>
    <row r="5275" spans="28:29" x14ac:dyDescent="0.15">
      <c r="AB5275" s="28"/>
      <c r="AC5275" s="28"/>
    </row>
    <row r="5276" spans="28:29" x14ac:dyDescent="0.15">
      <c r="AB5276" s="28"/>
      <c r="AC5276" s="28"/>
    </row>
    <row r="5277" spans="28:29" x14ac:dyDescent="0.15">
      <c r="AB5277" s="28"/>
      <c r="AC5277" s="28"/>
    </row>
    <row r="5278" spans="28:29" x14ac:dyDescent="0.15">
      <c r="AB5278" s="28"/>
      <c r="AC5278" s="28"/>
    </row>
    <row r="5279" spans="28:29" x14ac:dyDescent="0.15">
      <c r="AB5279" s="28"/>
      <c r="AC5279" s="28"/>
    </row>
    <row r="5280" spans="28:29" x14ac:dyDescent="0.15">
      <c r="AB5280" s="28"/>
      <c r="AC5280" s="28"/>
    </row>
    <row r="5281" spans="28:29" x14ac:dyDescent="0.15">
      <c r="AB5281" s="28"/>
      <c r="AC5281" s="28"/>
    </row>
    <row r="5282" spans="28:29" x14ac:dyDescent="0.15">
      <c r="AB5282" s="28"/>
      <c r="AC5282" s="28"/>
    </row>
    <row r="5283" spans="28:29" x14ac:dyDescent="0.15">
      <c r="AB5283" s="28"/>
      <c r="AC5283" s="28"/>
    </row>
    <row r="5284" spans="28:29" x14ac:dyDescent="0.15">
      <c r="AB5284" s="28"/>
      <c r="AC5284" s="28"/>
    </row>
    <row r="5285" spans="28:29" x14ac:dyDescent="0.15">
      <c r="AB5285" s="28"/>
      <c r="AC5285" s="28"/>
    </row>
    <row r="5286" spans="28:29" x14ac:dyDescent="0.15">
      <c r="AB5286" s="28"/>
      <c r="AC5286" s="28"/>
    </row>
    <row r="5287" spans="28:29" x14ac:dyDescent="0.15">
      <c r="AB5287" s="28"/>
      <c r="AC5287" s="28"/>
    </row>
    <row r="5288" spans="28:29" x14ac:dyDescent="0.15">
      <c r="AB5288" s="28"/>
      <c r="AC5288" s="28"/>
    </row>
    <row r="5289" spans="28:29" x14ac:dyDescent="0.15">
      <c r="AB5289" s="28"/>
      <c r="AC5289" s="28"/>
    </row>
    <row r="5290" spans="28:29" x14ac:dyDescent="0.15">
      <c r="AB5290" s="28"/>
      <c r="AC5290" s="28"/>
    </row>
    <row r="5291" spans="28:29" x14ac:dyDescent="0.15">
      <c r="AB5291" s="28"/>
      <c r="AC5291" s="28"/>
    </row>
    <row r="5292" spans="28:29" x14ac:dyDescent="0.15">
      <c r="AB5292" s="28"/>
      <c r="AC5292" s="28"/>
    </row>
    <row r="5293" spans="28:29" x14ac:dyDescent="0.15">
      <c r="AB5293" s="28"/>
      <c r="AC5293" s="28"/>
    </row>
    <row r="5294" spans="28:29" x14ac:dyDescent="0.15">
      <c r="AB5294" s="28"/>
      <c r="AC5294" s="28"/>
    </row>
    <row r="5295" spans="28:29" x14ac:dyDescent="0.15">
      <c r="AB5295" s="28"/>
      <c r="AC5295" s="28"/>
    </row>
    <row r="5296" spans="28:29" x14ac:dyDescent="0.15">
      <c r="AB5296" s="28"/>
      <c r="AC5296" s="28"/>
    </row>
    <row r="5297" spans="28:29" x14ac:dyDescent="0.15">
      <c r="AB5297" s="28"/>
      <c r="AC5297" s="28"/>
    </row>
    <row r="5298" spans="28:29" x14ac:dyDescent="0.15">
      <c r="AB5298" s="28"/>
      <c r="AC5298" s="28"/>
    </row>
    <row r="5299" spans="28:29" x14ac:dyDescent="0.15">
      <c r="AB5299" s="28"/>
      <c r="AC5299" s="28"/>
    </row>
    <row r="5300" spans="28:29" x14ac:dyDescent="0.15">
      <c r="AB5300" s="28"/>
      <c r="AC5300" s="28"/>
    </row>
    <row r="5301" spans="28:29" x14ac:dyDescent="0.15">
      <c r="AB5301" s="28"/>
      <c r="AC5301" s="28"/>
    </row>
    <row r="5302" spans="28:29" x14ac:dyDescent="0.15">
      <c r="AB5302" s="28"/>
      <c r="AC5302" s="28"/>
    </row>
    <row r="5303" spans="28:29" x14ac:dyDescent="0.15">
      <c r="AB5303" s="28"/>
      <c r="AC5303" s="28"/>
    </row>
    <row r="5304" spans="28:29" x14ac:dyDescent="0.15">
      <c r="AB5304" s="28"/>
      <c r="AC5304" s="28"/>
    </row>
    <row r="5305" spans="28:29" x14ac:dyDescent="0.15">
      <c r="AB5305" s="28"/>
      <c r="AC5305" s="28"/>
    </row>
    <row r="5306" spans="28:29" x14ac:dyDescent="0.15">
      <c r="AB5306" s="28"/>
      <c r="AC5306" s="28"/>
    </row>
    <row r="5307" spans="28:29" x14ac:dyDescent="0.15">
      <c r="AB5307" s="28"/>
      <c r="AC5307" s="28"/>
    </row>
    <row r="5308" spans="28:29" x14ac:dyDescent="0.15">
      <c r="AB5308" s="28"/>
      <c r="AC5308" s="28"/>
    </row>
    <row r="5309" spans="28:29" x14ac:dyDescent="0.15">
      <c r="AB5309" s="28"/>
      <c r="AC5309" s="28"/>
    </row>
    <row r="5310" spans="28:29" x14ac:dyDescent="0.15">
      <c r="AB5310" s="28"/>
      <c r="AC5310" s="28"/>
    </row>
    <row r="5311" spans="28:29" x14ac:dyDescent="0.15">
      <c r="AB5311" s="28"/>
      <c r="AC5311" s="28"/>
    </row>
    <row r="5312" spans="28:29" x14ac:dyDescent="0.15">
      <c r="AB5312" s="28"/>
      <c r="AC5312" s="28"/>
    </row>
    <row r="5313" spans="28:29" x14ac:dyDescent="0.15">
      <c r="AB5313" s="28"/>
      <c r="AC5313" s="28"/>
    </row>
    <row r="5314" spans="28:29" x14ac:dyDescent="0.15">
      <c r="AB5314" s="28"/>
      <c r="AC5314" s="28"/>
    </row>
    <row r="5315" spans="28:29" x14ac:dyDescent="0.15">
      <c r="AB5315" s="28"/>
      <c r="AC5315" s="28"/>
    </row>
    <row r="5316" spans="28:29" x14ac:dyDescent="0.15">
      <c r="AB5316" s="28"/>
      <c r="AC5316" s="28"/>
    </row>
    <row r="5317" spans="28:29" x14ac:dyDescent="0.15">
      <c r="AB5317" s="28"/>
      <c r="AC5317" s="28"/>
    </row>
    <row r="5318" spans="28:29" x14ac:dyDescent="0.15">
      <c r="AB5318" s="28"/>
      <c r="AC5318" s="28"/>
    </row>
    <row r="5319" spans="28:29" x14ac:dyDescent="0.15">
      <c r="AB5319" s="28"/>
      <c r="AC5319" s="28"/>
    </row>
    <row r="5320" spans="28:29" x14ac:dyDescent="0.15">
      <c r="AB5320" s="28"/>
      <c r="AC5320" s="28"/>
    </row>
    <row r="5321" spans="28:29" x14ac:dyDescent="0.15">
      <c r="AB5321" s="28"/>
      <c r="AC5321" s="28"/>
    </row>
    <row r="5322" spans="28:29" x14ac:dyDescent="0.15">
      <c r="AB5322" s="28"/>
      <c r="AC5322" s="28"/>
    </row>
    <row r="5323" spans="28:29" x14ac:dyDescent="0.15">
      <c r="AB5323" s="28"/>
      <c r="AC5323" s="28"/>
    </row>
    <row r="5324" spans="28:29" x14ac:dyDescent="0.15">
      <c r="AB5324" s="28"/>
      <c r="AC5324" s="28"/>
    </row>
    <row r="5325" spans="28:29" x14ac:dyDescent="0.15">
      <c r="AB5325" s="28"/>
      <c r="AC5325" s="28"/>
    </row>
    <row r="5326" spans="28:29" x14ac:dyDescent="0.15">
      <c r="AB5326" s="28"/>
      <c r="AC5326" s="28"/>
    </row>
    <row r="5327" spans="28:29" x14ac:dyDescent="0.15">
      <c r="AB5327" s="28"/>
      <c r="AC5327" s="28"/>
    </row>
    <row r="5328" spans="28:29" x14ac:dyDescent="0.15">
      <c r="AB5328" s="28"/>
      <c r="AC5328" s="28"/>
    </row>
    <row r="5329" spans="28:29" x14ac:dyDescent="0.15">
      <c r="AB5329" s="28"/>
      <c r="AC5329" s="28"/>
    </row>
    <row r="5330" spans="28:29" x14ac:dyDescent="0.15">
      <c r="AB5330" s="28"/>
      <c r="AC5330" s="28"/>
    </row>
    <row r="5331" spans="28:29" x14ac:dyDescent="0.15">
      <c r="AB5331" s="28"/>
      <c r="AC5331" s="28"/>
    </row>
    <row r="5332" spans="28:29" x14ac:dyDescent="0.15">
      <c r="AB5332" s="28"/>
      <c r="AC5332" s="28"/>
    </row>
    <row r="5333" spans="28:29" x14ac:dyDescent="0.15">
      <c r="AB5333" s="28"/>
      <c r="AC5333" s="28"/>
    </row>
    <row r="5334" spans="28:29" x14ac:dyDescent="0.15">
      <c r="AB5334" s="28"/>
      <c r="AC5334" s="28"/>
    </row>
    <row r="5335" spans="28:29" x14ac:dyDescent="0.15">
      <c r="AB5335" s="28"/>
      <c r="AC5335" s="28"/>
    </row>
    <row r="5336" spans="28:29" x14ac:dyDescent="0.15">
      <c r="AB5336" s="28"/>
      <c r="AC5336" s="28"/>
    </row>
    <row r="5337" spans="28:29" x14ac:dyDescent="0.15">
      <c r="AB5337" s="28"/>
      <c r="AC5337" s="28"/>
    </row>
    <row r="5338" spans="28:29" x14ac:dyDescent="0.15">
      <c r="AB5338" s="28"/>
      <c r="AC5338" s="28"/>
    </row>
    <row r="5339" spans="28:29" x14ac:dyDescent="0.15">
      <c r="AB5339" s="28"/>
      <c r="AC5339" s="28"/>
    </row>
    <row r="5340" spans="28:29" x14ac:dyDescent="0.15">
      <c r="AB5340" s="28"/>
      <c r="AC5340" s="28"/>
    </row>
    <row r="5341" spans="28:29" x14ac:dyDescent="0.15">
      <c r="AB5341" s="28"/>
      <c r="AC5341" s="28"/>
    </row>
    <row r="5342" spans="28:29" x14ac:dyDescent="0.15">
      <c r="AB5342" s="28"/>
      <c r="AC5342" s="28"/>
    </row>
    <row r="5343" spans="28:29" x14ac:dyDescent="0.15">
      <c r="AB5343" s="28"/>
      <c r="AC5343" s="28"/>
    </row>
    <row r="5344" spans="28:29" x14ac:dyDescent="0.15">
      <c r="AB5344" s="28"/>
      <c r="AC5344" s="28"/>
    </row>
    <row r="5345" spans="28:29" x14ac:dyDescent="0.15">
      <c r="AB5345" s="28"/>
      <c r="AC5345" s="28"/>
    </row>
    <row r="5346" spans="28:29" x14ac:dyDescent="0.15">
      <c r="AB5346" s="28"/>
      <c r="AC5346" s="28"/>
    </row>
    <row r="5347" spans="28:29" x14ac:dyDescent="0.15">
      <c r="AB5347" s="28"/>
      <c r="AC5347" s="28"/>
    </row>
    <row r="5348" spans="28:29" x14ac:dyDescent="0.15">
      <c r="AB5348" s="28"/>
      <c r="AC5348" s="28"/>
    </row>
    <row r="5349" spans="28:29" x14ac:dyDescent="0.15">
      <c r="AB5349" s="28"/>
      <c r="AC5349" s="28"/>
    </row>
    <row r="5350" spans="28:29" x14ac:dyDescent="0.15">
      <c r="AB5350" s="28"/>
      <c r="AC5350" s="28"/>
    </row>
    <row r="5351" spans="28:29" x14ac:dyDescent="0.15">
      <c r="AB5351" s="28"/>
      <c r="AC5351" s="28"/>
    </row>
    <row r="5352" spans="28:29" x14ac:dyDescent="0.15">
      <c r="AB5352" s="28"/>
      <c r="AC5352" s="28"/>
    </row>
    <row r="5353" spans="28:29" x14ac:dyDescent="0.15">
      <c r="AB5353" s="28"/>
      <c r="AC5353" s="28"/>
    </row>
    <row r="5354" spans="28:29" x14ac:dyDescent="0.15">
      <c r="AB5354" s="28"/>
      <c r="AC5354" s="28"/>
    </row>
    <row r="5355" spans="28:29" x14ac:dyDescent="0.15">
      <c r="AB5355" s="28"/>
      <c r="AC5355" s="28"/>
    </row>
    <row r="5356" spans="28:29" x14ac:dyDescent="0.15">
      <c r="AB5356" s="28"/>
      <c r="AC5356" s="28"/>
    </row>
    <row r="5357" spans="28:29" x14ac:dyDescent="0.15">
      <c r="AB5357" s="28"/>
      <c r="AC5357" s="28"/>
    </row>
    <row r="5358" spans="28:29" x14ac:dyDescent="0.15">
      <c r="AB5358" s="28"/>
      <c r="AC5358" s="28"/>
    </row>
    <row r="5359" spans="28:29" x14ac:dyDescent="0.15">
      <c r="AB5359" s="28"/>
      <c r="AC5359" s="28"/>
    </row>
    <row r="5360" spans="28:29" x14ac:dyDescent="0.15">
      <c r="AB5360" s="28"/>
      <c r="AC5360" s="28"/>
    </row>
    <row r="5361" spans="28:29" x14ac:dyDescent="0.15">
      <c r="AB5361" s="28"/>
      <c r="AC5361" s="28"/>
    </row>
    <row r="5362" spans="28:29" x14ac:dyDescent="0.15">
      <c r="AB5362" s="28"/>
      <c r="AC5362" s="28"/>
    </row>
    <row r="5363" spans="28:29" x14ac:dyDescent="0.15">
      <c r="AB5363" s="28"/>
      <c r="AC5363" s="28"/>
    </row>
    <row r="5364" spans="28:29" x14ac:dyDescent="0.15">
      <c r="AB5364" s="28"/>
      <c r="AC5364" s="28"/>
    </row>
    <row r="5365" spans="28:29" x14ac:dyDescent="0.15">
      <c r="AB5365" s="28"/>
      <c r="AC5365" s="28"/>
    </row>
    <row r="5366" spans="28:29" x14ac:dyDescent="0.15">
      <c r="AB5366" s="28"/>
      <c r="AC5366" s="28"/>
    </row>
    <row r="5367" spans="28:29" x14ac:dyDescent="0.15">
      <c r="AB5367" s="28"/>
      <c r="AC5367" s="28"/>
    </row>
    <row r="5368" spans="28:29" x14ac:dyDescent="0.15">
      <c r="AB5368" s="28"/>
      <c r="AC5368" s="28"/>
    </row>
    <row r="5369" spans="28:29" x14ac:dyDescent="0.15">
      <c r="AB5369" s="28"/>
      <c r="AC5369" s="28"/>
    </row>
    <row r="5370" spans="28:29" x14ac:dyDescent="0.15">
      <c r="AB5370" s="28"/>
      <c r="AC5370" s="28"/>
    </row>
    <row r="5371" spans="28:29" x14ac:dyDescent="0.15">
      <c r="AB5371" s="28"/>
      <c r="AC5371" s="28"/>
    </row>
    <row r="5372" spans="28:29" x14ac:dyDescent="0.15">
      <c r="AB5372" s="28"/>
      <c r="AC5372" s="28"/>
    </row>
    <row r="5373" spans="28:29" x14ac:dyDescent="0.15">
      <c r="AB5373" s="28"/>
      <c r="AC5373" s="28"/>
    </row>
    <row r="5374" spans="28:29" x14ac:dyDescent="0.15">
      <c r="AB5374" s="28"/>
      <c r="AC5374" s="28"/>
    </row>
    <row r="5375" spans="28:29" x14ac:dyDescent="0.15">
      <c r="AB5375" s="28"/>
      <c r="AC5375" s="28"/>
    </row>
    <row r="5376" spans="28:29" x14ac:dyDescent="0.15">
      <c r="AB5376" s="28"/>
      <c r="AC5376" s="28"/>
    </row>
    <row r="5377" spans="28:29" x14ac:dyDescent="0.15">
      <c r="AB5377" s="28"/>
      <c r="AC5377" s="28"/>
    </row>
    <row r="5378" spans="28:29" x14ac:dyDescent="0.15">
      <c r="AB5378" s="28"/>
      <c r="AC5378" s="28"/>
    </row>
    <row r="5379" spans="28:29" x14ac:dyDescent="0.15">
      <c r="AB5379" s="28"/>
      <c r="AC5379" s="28"/>
    </row>
    <row r="5380" spans="28:29" x14ac:dyDescent="0.15">
      <c r="AB5380" s="28"/>
      <c r="AC5380" s="28"/>
    </row>
    <row r="5381" spans="28:29" x14ac:dyDescent="0.15">
      <c r="AB5381" s="28"/>
      <c r="AC5381" s="28"/>
    </row>
    <row r="5382" spans="28:29" x14ac:dyDescent="0.15">
      <c r="AB5382" s="28"/>
      <c r="AC5382" s="28"/>
    </row>
    <row r="5383" spans="28:29" x14ac:dyDescent="0.15">
      <c r="AB5383" s="28"/>
      <c r="AC5383" s="28"/>
    </row>
    <row r="5384" spans="28:29" x14ac:dyDescent="0.15">
      <c r="AB5384" s="28"/>
      <c r="AC5384" s="28"/>
    </row>
    <row r="5385" spans="28:29" x14ac:dyDescent="0.15">
      <c r="AB5385" s="28"/>
      <c r="AC5385" s="28"/>
    </row>
    <row r="5386" spans="28:29" x14ac:dyDescent="0.15">
      <c r="AB5386" s="28"/>
      <c r="AC5386" s="28"/>
    </row>
    <row r="5387" spans="28:29" x14ac:dyDescent="0.15">
      <c r="AB5387" s="28"/>
      <c r="AC5387" s="28"/>
    </row>
    <row r="5388" spans="28:29" x14ac:dyDescent="0.15">
      <c r="AB5388" s="28"/>
      <c r="AC5388" s="28"/>
    </row>
    <row r="5389" spans="28:29" x14ac:dyDescent="0.15">
      <c r="AB5389" s="28"/>
      <c r="AC5389" s="28"/>
    </row>
    <row r="5390" spans="28:29" x14ac:dyDescent="0.15">
      <c r="AB5390" s="28"/>
      <c r="AC5390" s="28"/>
    </row>
    <row r="5391" spans="28:29" x14ac:dyDescent="0.15">
      <c r="AB5391" s="28"/>
      <c r="AC5391" s="28"/>
    </row>
    <row r="5392" spans="28:29" x14ac:dyDescent="0.15">
      <c r="AB5392" s="28"/>
      <c r="AC5392" s="28"/>
    </row>
    <row r="5393" spans="28:29" x14ac:dyDescent="0.15">
      <c r="AB5393" s="28"/>
      <c r="AC5393" s="28"/>
    </row>
    <row r="5394" spans="28:29" x14ac:dyDescent="0.15">
      <c r="AB5394" s="28"/>
      <c r="AC5394" s="28"/>
    </row>
    <row r="5395" spans="28:29" x14ac:dyDescent="0.15">
      <c r="AB5395" s="28"/>
      <c r="AC5395" s="28"/>
    </row>
    <row r="5396" spans="28:29" x14ac:dyDescent="0.15">
      <c r="AB5396" s="28"/>
      <c r="AC5396" s="28"/>
    </row>
    <row r="5397" spans="28:29" x14ac:dyDescent="0.15">
      <c r="AB5397" s="28"/>
      <c r="AC5397" s="28"/>
    </row>
    <row r="5398" spans="28:29" x14ac:dyDescent="0.15">
      <c r="AB5398" s="28"/>
      <c r="AC5398" s="28"/>
    </row>
    <row r="5399" spans="28:29" x14ac:dyDescent="0.15">
      <c r="AB5399" s="28"/>
      <c r="AC5399" s="28"/>
    </row>
    <row r="5400" spans="28:29" x14ac:dyDescent="0.15">
      <c r="AB5400" s="28"/>
      <c r="AC5400" s="28"/>
    </row>
    <row r="5401" spans="28:29" x14ac:dyDescent="0.15">
      <c r="AB5401" s="28"/>
      <c r="AC5401" s="28"/>
    </row>
    <row r="5402" spans="28:29" x14ac:dyDescent="0.15">
      <c r="AB5402" s="28"/>
      <c r="AC5402" s="28"/>
    </row>
    <row r="5403" spans="28:29" x14ac:dyDescent="0.15">
      <c r="AB5403" s="28"/>
      <c r="AC5403" s="28"/>
    </row>
    <row r="5404" spans="28:29" x14ac:dyDescent="0.15">
      <c r="AB5404" s="28"/>
      <c r="AC5404" s="28"/>
    </row>
    <row r="5405" spans="28:29" x14ac:dyDescent="0.15">
      <c r="AB5405" s="28"/>
      <c r="AC5405" s="28"/>
    </row>
    <row r="5406" spans="28:29" x14ac:dyDescent="0.15">
      <c r="AB5406" s="28"/>
      <c r="AC5406" s="28"/>
    </row>
    <row r="5407" spans="28:29" x14ac:dyDescent="0.15">
      <c r="AB5407" s="28"/>
      <c r="AC5407" s="28"/>
    </row>
    <row r="5408" spans="28:29" x14ac:dyDescent="0.15">
      <c r="AB5408" s="28"/>
      <c r="AC5408" s="28"/>
    </row>
    <row r="5409" spans="28:29" x14ac:dyDescent="0.15">
      <c r="AB5409" s="28"/>
      <c r="AC5409" s="28"/>
    </row>
    <row r="5410" spans="28:29" x14ac:dyDescent="0.15">
      <c r="AB5410" s="28"/>
      <c r="AC5410" s="28"/>
    </row>
    <row r="5411" spans="28:29" x14ac:dyDescent="0.15">
      <c r="AB5411" s="28"/>
      <c r="AC5411" s="28"/>
    </row>
    <row r="5412" spans="28:29" x14ac:dyDescent="0.15">
      <c r="AB5412" s="28"/>
      <c r="AC5412" s="28"/>
    </row>
    <row r="5413" spans="28:29" x14ac:dyDescent="0.15">
      <c r="AB5413" s="28"/>
      <c r="AC5413" s="28"/>
    </row>
    <row r="5414" spans="28:29" x14ac:dyDescent="0.15">
      <c r="AB5414" s="28"/>
      <c r="AC5414" s="28"/>
    </row>
    <row r="5415" spans="28:29" x14ac:dyDescent="0.15">
      <c r="AB5415" s="28"/>
      <c r="AC5415" s="28"/>
    </row>
    <row r="5416" spans="28:29" x14ac:dyDescent="0.15">
      <c r="AB5416" s="28"/>
      <c r="AC5416" s="28"/>
    </row>
    <row r="5417" spans="28:29" x14ac:dyDescent="0.15">
      <c r="AB5417" s="28"/>
      <c r="AC5417" s="28"/>
    </row>
    <row r="5418" spans="28:29" x14ac:dyDescent="0.15">
      <c r="AB5418" s="28"/>
      <c r="AC5418" s="28"/>
    </row>
    <row r="5419" spans="28:29" x14ac:dyDescent="0.15">
      <c r="AB5419" s="28"/>
      <c r="AC5419" s="28"/>
    </row>
    <row r="5420" spans="28:29" x14ac:dyDescent="0.15">
      <c r="AB5420" s="28"/>
      <c r="AC5420" s="28"/>
    </row>
    <row r="5421" spans="28:29" x14ac:dyDescent="0.15">
      <c r="AB5421" s="28"/>
      <c r="AC5421" s="28"/>
    </row>
    <row r="5422" spans="28:29" x14ac:dyDescent="0.15">
      <c r="AB5422" s="28"/>
      <c r="AC5422" s="28"/>
    </row>
    <row r="5423" spans="28:29" x14ac:dyDescent="0.15">
      <c r="AB5423" s="28"/>
      <c r="AC5423" s="28"/>
    </row>
    <row r="5424" spans="28:29" x14ac:dyDescent="0.15">
      <c r="AB5424" s="28"/>
      <c r="AC5424" s="28"/>
    </row>
    <row r="5425" spans="28:29" x14ac:dyDescent="0.15">
      <c r="AB5425" s="28"/>
      <c r="AC5425" s="28"/>
    </row>
    <row r="5426" spans="28:29" x14ac:dyDescent="0.15">
      <c r="AB5426" s="28"/>
      <c r="AC5426" s="28"/>
    </row>
    <row r="5427" spans="28:29" x14ac:dyDescent="0.15">
      <c r="AB5427" s="28"/>
      <c r="AC5427" s="28"/>
    </row>
    <row r="5428" spans="28:29" x14ac:dyDescent="0.15">
      <c r="AB5428" s="28"/>
      <c r="AC5428" s="28"/>
    </row>
    <row r="5429" spans="28:29" x14ac:dyDescent="0.15">
      <c r="AB5429" s="28"/>
      <c r="AC5429" s="28"/>
    </row>
    <row r="5430" spans="28:29" x14ac:dyDescent="0.15">
      <c r="AB5430" s="28"/>
      <c r="AC5430" s="28"/>
    </row>
    <row r="5431" spans="28:29" x14ac:dyDescent="0.15">
      <c r="AB5431" s="28"/>
      <c r="AC5431" s="28"/>
    </row>
    <row r="5432" spans="28:29" x14ac:dyDescent="0.15">
      <c r="AB5432" s="28"/>
      <c r="AC5432" s="28"/>
    </row>
    <row r="5433" spans="28:29" x14ac:dyDescent="0.15">
      <c r="AB5433" s="28"/>
      <c r="AC5433" s="28"/>
    </row>
    <row r="5434" spans="28:29" x14ac:dyDescent="0.15">
      <c r="AB5434" s="28"/>
      <c r="AC5434" s="28"/>
    </row>
    <row r="5435" spans="28:29" x14ac:dyDescent="0.15">
      <c r="AB5435" s="28"/>
      <c r="AC5435" s="28"/>
    </row>
    <row r="5436" spans="28:29" x14ac:dyDescent="0.15">
      <c r="AB5436" s="28"/>
      <c r="AC5436" s="28"/>
    </row>
    <row r="5437" spans="28:29" x14ac:dyDescent="0.15">
      <c r="AB5437" s="28"/>
      <c r="AC5437" s="28"/>
    </row>
    <row r="5438" spans="28:29" x14ac:dyDescent="0.15">
      <c r="AB5438" s="28"/>
      <c r="AC5438" s="28"/>
    </row>
    <row r="5439" spans="28:29" x14ac:dyDescent="0.15">
      <c r="AB5439" s="28"/>
      <c r="AC5439" s="28"/>
    </row>
    <row r="5440" spans="28:29" x14ac:dyDescent="0.15">
      <c r="AB5440" s="28"/>
      <c r="AC5440" s="28"/>
    </row>
    <row r="5441" spans="28:29" x14ac:dyDescent="0.15">
      <c r="AB5441" s="28"/>
      <c r="AC5441" s="28"/>
    </row>
    <row r="5442" spans="28:29" x14ac:dyDescent="0.15">
      <c r="AB5442" s="28"/>
      <c r="AC5442" s="28"/>
    </row>
    <row r="5443" spans="28:29" x14ac:dyDescent="0.15">
      <c r="AB5443" s="28"/>
      <c r="AC5443" s="28"/>
    </row>
    <row r="5444" spans="28:29" x14ac:dyDescent="0.15">
      <c r="AB5444" s="28"/>
      <c r="AC5444" s="28"/>
    </row>
    <row r="5445" spans="28:29" x14ac:dyDescent="0.15">
      <c r="AB5445" s="28"/>
      <c r="AC5445" s="28"/>
    </row>
    <row r="5446" spans="28:29" x14ac:dyDescent="0.15">
      <c r="AB5446" s="28"/>
      <c r="AC5446" s="28"/>
    </row>
    <row r="5447" spans="28:29" x14ac:dyDescent="0.15">
      <c r="AB5447" s="28"/>
      <c r="AC5447" s="28"/>
    </row>
    <row r="5448" spans="28:29" x14ac:dyDescent="0.15">
      <c r="AB5448" s="28"/>
      <c r="AC5448" s="28"/>
    </row>
    <row r="5449" spans="28:29" x14ac:dyDescent="0.15">
      <c r="AB5449" s="28"/>
      <c r="AC5449" s="28"/>
    </row>
    <row r="5450" spans="28:29" x14ac:dyDescent="0.15">
      <c r="AB5450" s="28"/>
      <c r="AC5450" s="28"/>
    </row>
    <row r="5451" spans="28:29" x14ac:dyDescent="0.15">
      <c r="AB5451" s="28"/>
      <c r="AC5451" s="28"/>
    </row>
    <row r="5452" spans="28:29" x14ac:dyDescent="0.15">
      <c r="AB5452" s="28"/>
      <c r="AC5452" s="28"/>
    </row>
    <row r="5453" spans="28:29" x14ac:dyDescent="0.15">
      <c r="AB5453" s="28"/>
      <c r="AC5453" s="28"/>
    </row>
    <row r="5454" spans="28:29" x14ac:dyDescent="0.15">
      <c r="AB5454" s="28"/>
      <c r="AC5454" s="28"/>
    </row>
    <row r="5455" spans="28:29" x14ac:dyDescent="0.15">
      <c r="AB5455" s="28"/>
      <c r="AC5455" s="28"/>
    </row>
    <row r="5456" spans="28:29" x14ac:dyDescent="0.15">
      <c r="AB5456" s="28"/>
      <c r="AC5456" s="28"/>
    </row>
    <row r="5457" spans="28:29" x14ac:dyDescent="0.15">
      <c r="AB5457" s="28"/>
      <c r="AC5457" s="28"/>
    </row>
    <row r="5458" spans="28:29" x14ac:dyDescent="0.15">
      <c r="AB5458" s="28"/>
      <c r="AC5458" s="28"/>
    </row>
    <row r="5459" spans="28:29" x14ac:dyDescent="0.15">
      <c r="AB5459" s="28"/>
      <c r="AC5459" s="28"/>
    </row>
    <row r="5460" spans="28:29" x14ac:dyDescent="0.15">
      <c r="AB5460" s="28"/>
      <c r="AC5460" s="28"/>
    </row>
    <row r="5461" spans="28:29" x14ac:dyDescent="0.15">
      <c r="AB5461" s="28"/>
      <c r="AC5461" s="28"/>
    </row>
    <row r="5462" spans="28:29" x14ac:dyDescent="0.15">
      <c r="AB5462" s="28"/>
      <c r="AC5462" s="28"/>
    </row>
    <row r="5463" spans="28:29" x14ac:dyDescent="0.15">
      <c r="AB5463" s="28"/>
      <c r="AC5463" s="28"/>
    </row>
    <row r="5464" spans="28:29" x14ac:dyDescent="0.15">
      <c r="AB5464" s="28"/>
      <c r="AC5464" s="28"/>
    </row>
    <row r="5465" spans="28:29" x14ac:dyDescent="0.15">
      <c r="AB5465" s="28"/>
      <c r="AC5465" s="28"/>
    </row>
    <row r="5466" spans="28:29" x14ac:dyDescent="0.15">
      <c r="AB5466" s="28"/>
      <c r="AC5466" s="28"/>
    </row>
    <row r="5467" spans="28:29" x14ac:dyDescent="0.15">
      <c r="AB5467" s="28"/>
      <c r="AC5467" s="28"/>
    </row>
    <row r="5468" spans="28:29" x14ac:dyDescent="0.15">
      <c r="AB5468" s="28"/>
      <c r="AC5468" s="28"/>
    </row>
    <row r="5469" spans="28:29" x14ac:dyDescent="0.15">
      <c r="AB5469" s="28"/>
      <c r="AC5469" s="28"/>
    </row>
    <row r="5470" spans="28:29" x14ac:dyDescent="0.15">
      <c r="AB5470" s="28"/>
      <c r="AC5470" s="28"/>
    </row>
    <row r="5471" spans="28:29" x14ac:dyDescent="0.15">
      <c r="AB5471" s="28"/>
      <c r="AC5471" s="28"/>
    </row>
    <row r="5472" spans="28:29" x14ac:dyDescent="0.15">
      <c r="AB5472" s="28"/>
      <c r="AC5472" s="28"/>
    </row>
    <row r="5473" spans="28:29" x14ac:dyDescent="0.15">
      <c r="AB5473" s="28"/>
      <c r="AC5473" s="28"/>
    </row>
    <row r="5474" spans="28:29" x14ac:dyDescent="0.15">
      <c r="AB5474" s="28"/>
      <c r="AC5474" s="28"/>
    </row>
    <row r="5475" spans="28:29" x14ac:dyDescent="0.15">
      <c r="AB5475" s="28"/>
      <c r="AC5475" s="28"/>
    </row>
    <row r="5476" spans="28:29" x14ac:dyDescent="0.15">
      <c r="AB5476" s="28"/>
      <c r="AC5476" s="28"/>
    </row>
    <row r="5477" spans="28:29" x14ac:dyDescent="0.15">
      <c r="AB5477" s="28"/>
      <c r="AC5477" s="28"/>
    </row>
    <row r="5478" spans="28:29" x14ac:dyDescent="0.15">
      <c r="AB5478" s="28"/>
      <c r="AC5478" s="28"/>
    </row>
    <row r="5479" spans="28:29" x14ac:dyDescent="0.15">
      <c r="AB5479" s="28"/>
      <c r="AC5479" s="28"/>
    </row>
    <row r="5480" spans="28:29" x14ac:dyDescent="0.15">
      <c r="AB5480" s="28"/>
      <c r="AC5480" s="28"/>
    </row>
    <row r="5481" spans="28:29" x14ac:dyDescent="0.15">
      <c r="AB5481" s="28"/>
      <c r="AC5481" s="28"/>
    </row>
    <row r="5482" spans="28:29" x14ac:dyDescent="0.15">
      <c r="AB5482" s="28"/>
      <c r="AC5482" s="28"/>
    </row>
    <row r="5483" spans="28:29" x14ac:dyDescent="0.15">
      <c r="AB5483" s="28"/>
      <c r="AC5483" s="28"/>
    </row>
    <row r="5484" spans="28:29" x14ac:dyDescent="0.15">
      <c r="AB5484" s="28"/>
      <c r="AC5484" s="28"/>
    </row>
    <row r="5485" spans="28:29" x14ac:dyDescent="0.15">
      <c r="AB5485" s="28"/>
      <c r="AC5485" s="28"/>
    </row>
    <row r="5486" spans="28:29" x14ac:dyDescent="0.15">
      <c r="AB5486" s="28"/>
      <c r="AC5486" s="28"/>
    </row>
    <row r="5487" spans="28:29" x14ac:dyDescent="0.15">
      <c r="AB5487" s="28"/>
      <c r="AC5487" s="28"/>
    </row>
    <row r="5488" spans="28:29" x14ac:dyDescent="0.15">
      <c r="AB5488" s="28"/>
      <c r="AC5488" s="28"/>
    </row>
    <row r="5489" spans="28:29" x14ac:dyDescent="0.15">
      <c r="AB5489" s="28"/>
      <c r="AC5489" s="28"/>
    </row>
    <row r="5490" spans="28:29" x14ac:dyDescent="0.15">
      <c r="AB5490" s="28"/>
      <c r="AC5490" s="28"/>
    </row>
    <row r="5491" spans="28:29" x14ac:dyDescent="0.15">
      <c r="AB5491" s="28"/>
      <c r="AC5491" s="28"/>
    </row>
    <row r="5492" spans="28:29" x14ac:dyDescent="0.15">
      <c r="AB5492" s="28"/>
      <c r="AC5492" s="28"/>
    </row>
    <row r="5493" spans="28:29" x14ac:dyDescent="0.15">
      <c r="AB5493" s="28"/>
      <c r="AC5493" s="28"/>
    </row>
    <row r="5494" spans="28:29" x14ac:dyDescent="0.15">
      <c r="AB5494" s="28"/>
      <c r="AC5494" s="28"/>
    </row>
    <row r="5495" spans="28:29" x14ac:dyDescent="0.15">
      <c r="AB5495" s="28"/>
      <c r="AC5495" s="28"/>
    </row>
    <row r="5496" spans="28:29" x14ac:dyDescent="0.15">
      <c r="AB5496" s="28"/>
      <c r="AC5496" s="28"/>
    </row>
    <row r="5497" spans="28:29" x14ac:dyDescent="0.15">
      <c r="AB5497" s="28"/>
      <c r="AC5497" s="28"/>
    </row>
    <row r="5498" spans="28:29" x14ac:dyDescent="0.15">
      <c r="AB5498" s="28"/>
      <c r="AC5498" s="28"/>
    </row>
    <row r="5499" spans="28:29" x14ac:dyDescent="0.15">
      <c r="AB5499" s="28"/>
      <c r="AC5499" s="28"/>
    </row>
    <row r="5500" spans="28:29" x14ac:dyDescent="0.15">
      <c r="AB5500" s="28"/>
      <c r="AC5500" s="28"/>
    </row>
    <row r="5501" spans="28:29" x14ac:dyDescent="0.15">
      <c r="AB5501" s="28"/>
      <c r="AC5501" s="28"/>
    </row>
    <row r="5502" spans="28:29" x14ac:dyDescent="0.15">
      <c r="AB5502" s="28"/>
      <c r="AC5502" s="28"/>
    </row>
    <row r="5503" spans="28:29" x14ac:dyDescent="0.15">
      <c r="AB5503" s="28"/>
      <c r="AC5503" s="28"/>
    </row>
    <row r="5504" spans="28:29" x14ac:dyDescent="0.15">
      <c r="AB5504" s="28"/>
      <c r="AC5504" s="28"/>
    </row>
    <row r="5505" spans="28:29" x14ac:dyDescent="0.15">
      <c r="AB5505" s="28"/>
      <c r="AC5505" s="28"/>
    </row>
    <row r="5506" spans="28:29" x14ac:dyDescent="0.15">
      <c r="AB5506" s="28"/>
      <c r="AC5506" s="28"/>
    </row>
    <row r="5507" spans="28:29" x14ac:dyDescent="0.15">
      <c r="AB5507" s="28"/>
      <c r="AC5507" s="28"/>
    </row>
    <row r="5508" spans="28:29" x14ac:dyDescent="0.15">
      <c r="AB5508" s="28"/>
      <c r="AC5508" s="28"/>
    </row>
    <row r="5509" spans="28:29" x14ac:dyDescent="0.15">
      <c r="AB5509" s="28"/>
      <c r="AC5509" s="28"/>
    </row>
    <row r="5510" spans="28:29" x14ac:dyDescent="0.15">
      <c r="AB5510" s="28"/>
      <c r="AC5510" s="28"/>
    </row>
    <row r="5511" spans="28:29" x14ac:dyDescent="0.15">
      <c r="AB5511" s="28"/>
      <c r="AC5511" s="28"/>
    </row>
    <row r="5512" spans="28:29" x14ac:dyDescent="0.15">
      <c r="AB5512" s="28"/>
      <c r="AC5512" s="28"/>
    </row>
    <row r="5513" spans="28:29" x14ac:dyDescent="0.15">
      <c r="AB5513" s="28"/>
      <c r="AC5513" s="28"/>
    </row>
    <row r="5514" spans="28:29" x14ac:dyDescent="0.15">
      <c r="AB5514" s="28"/>
      <c r="AC5514" s="28"/>
    </row>
    <row r="5515" spans="28:29" x14ac:dyDescent="0.15">
      <c r="AB5515" s="28"/>
      <c r="AC5515" s="28"/>
    </row>
    <row r="5516" spans="28:29" x14ac:dyDescent="0.15">
      <c r="AB5516" s="28"/>
      <c r="AC5516" s="28"/>
    </row>
    <row r="5517" spans="28:29" x14ac:dyDescent="0.15">
      <c r="AB5517" s="28"/>
      <c r="AC5517" s="28"/>
    </row>
    <row r="5518" spans="28:29" x14ac:dyDescent="0.15">
      <c r="AB5518" s="28"/>
      <c r="AC5518" s="28"/>
    </row>
    <row r="5519" spans="28:29" x14ac:dyDescent="0.15">
      <c r="AB5519" s="28"/>
      <c r="AC5519" s="28"/>
    </row>
    <row r="5520" spans="28:29" x14ac:dyDescent="0.15">
      <c r="AB5520" s="28"/>
      <c r="AC5520" s="28"/>
    </row>
    <row r="5521" spans="28:29" x14ac:dyDescent="0.15">
      <c r="AB5521" s="28"/>
      <c r="AC5521" s="28"/>
    </row>
    <row r="5522" spans="28:29" x14ac:dyDescent="0.15">
      <c r="AB5522" s="28"/>
      <c r="AC5522" s="28"/>
    </row>
    <row r="5523" spans="28:29" x14ac:dyDescent="0.15">
      <c r="AB5523" s="28"/>
      <c r="AC5523" s="28"/>
    </row>
    <row r="5524" spans="28:29" x14ac:dyDescent="0.15">
      <c r="AB5524" s="28"/>
      <c r="AC5524" s="28"/>
    </row>
    <row r="5525" spans="28:29" x14ac:dyDescent="0.15">
      <c r="AB5525" s="28"/>
      <c r="AC5525" s="28"/>
    </row>
    <row r="5526" spans="28:29" x14ac:dyDescent="0.15">
      <c r="AB5526" s="28"/>
      <c r="AC5526" s="28"/>
    </row>
    <row r="5527" spans="28:29" x14ac:dyDescent="0.15">
      <c r="AB5527" s="28"/>
      <c r="AC5527" s="28"/>
    </row>
    <row r="5528" spans="28:29" x14ac:dyDescent="0.15">
      <c r="AB5528" s="28"/>
      <c r="AC5528" s="28"/>
    </row>
    <row r="5529" spans="28:29" x14ac:dyDescent="0.15">
      <c r="AB5529" s="28"/>
      <c r="AC5529" s="28"/>
    </row>
    <row r="5530" spans="28:29" x14ac:dyDescent="0.15">
      <c r="AB5530" s="28"/>
      <c r="AC5530" s="28"/>
    </row>
    <row r="5531" spans="28:29" x14ac:dyDescent="0.15">
      <c r="AB5531" s="28"/>
      <c r="AC5531" s="28"/>
    </row>
    <row r="5532" spans="28:29" x14ac:dyDescent="0.15">
      <c r="AB5532" s="28"/>
      <c r="AC5532" s="28"/>
    </row>
    <row r="5533" spans="28:29" x14ac:dyDescent="0.15">
      <c r="AB5533" s="28"/>
      <c r="AC5533" s="28"/>
    </row>
    <row r="5534" spans="28:29" x14ac:dyDescent="0.15">
      <c r="AB5534" s="28"/>
      <c r="AC5534" s="28"/>
    </row>
    <row r="5535" spans="28:29" x14ac:dyDescent="0.15">
      <c r="AB5535" s="28"/>
      <c r="AC5535" s="28"/>
    </row>
    <row r="5536" spans="28:29" x14ac:dyDescent="0.15">
      <c r="AB5536" s="28"/>
      <c r="AC5536" s="28"/>
    </row>
    <row r="5537" spans="28:29" x14ac:dyDescent="0.15">
      <c r="AB5537" s="28"/>
      <c r="AC5537" s="28"/>
    </row>
    <row r="5538" spans="28:29" x14ac:dyDescent="0.15">
      <c r="AB5538" s="28"/>
      <c r="AC5538" s="28"/>
    </row>
    <row r="5539" spans="28:29" x14ac:dyDescent="0.15">
      <c r="AB5539" s="28"/>
      <c r="AC5539" s="28"/>
    </row>
    <row r="5540" spans="28:29" x14ac:dyDescent="0.15">
      <c r="AB5540" s="28"/>
      <c r="AC5540" s="28"/>
    </row>
    <row r="5541" spans="28:29" x14ac:dyDescent="0.15">
      <c r="AB5541" s="28"/>
      <c r="AC5541" s="28"/>
    </row>
    <row r="5542" spans="28:29" x14ac:dyDescent="0.15">
      <c r="AB5542" s="28"/>
      <c r="AC5542" s="28"/>
    </row>
    <row r="5543" spans="28:29" x14ac:dyDescent="0.15">
      <c r="AB5543" s="28"/>
      <c r="AC5543" s="28"/>
    </row>
    <row r="5544" spans="28:29" x14ac:dyDescent="0.15">
      <c r="AB5544" s="28"/>
      <c r="AC5544" s="28"/>
    </row>
    <row r="5545" spans="28:29" x14ac:dyDescent="0.15">
      <c r="AB5545" s="28"/>
      <c r="AC5545" s="28"/>
    </row>
    <row r="5546" spans="28:29" x14ac:dyDescent="0.15">
      <c r="AB5546" s="28"/>
      <c r="AC5546" s="28"/>
    </row>
    <row r="5547" spans="28:29" x14ac:dyDescent="0.15">
      <c r="AB5547" s="28"/>
      <c r="AC5547" s="28"/>
    </row>
    <row r="5548" spans="28:29" x14ac:dyDescent="0.15">
      <c r="AB5548" s="28"/>
      <c r="AC5548" s="28"/>
    </row>
    <row r="5549" spans="28:29" x14ac:dyDescent="0.15">
      <c r="AB5549" s="28"/>
      <c r="AC5549" s="28"/>
    </row>
    <row r="5550" spans="28:29" x14ac:dyDescent="0.15">
      <c r="AB5550" s="28"/>
      <c r="AC5550" s="28"/>
    </row>
    <row r="5551" spans="28:29" x14ac:dyDescent="0.15">
      <c r="AB5551" s="28"/>
      <c r="AC5551" s="28"/>
    </row>
    <row r="5552" spans="28:29" x14ac:dyDescent="0.15">
      <c r="AB5552" s="28"/>
      <c r="AC5552" s="28"/>
    </row>
    <row r="5553" spans="28:29" x14ac:dyDescent="0.15">
      <c r="AB5553" s="28"/>
      <c r="AC5553" s="28"/>
    </row>
    <row r="5554" spans="28:29" x14ac:dyDescent="0.15">
      <c r="AB5554" s="28"/>
      <c r="AC5554" s="28"/>
    </row>
    <row r="5555" spans="28:29" x14ac:dyDescent="0.15">
      <c r="AB5555" s="28"/>
      <c r="AC5555" s="28"/>
    </row>
    <row r="5556" spans="28:29" x14ac:dyDescent="0.15">
      <c r="AB5556" s="28"/>
      <c r="AC5556" s="28"/>
    </row>
    <row r="5557" spans="28:29" x14ac:dyDescent="0.15">
      <c r="AB5557" s="28"/>
      <c r="AC5557" s="28"/>
    </row>
    <row r="5558" spans="28:29" x14ac:dyDescent="0.15">
      <c r="AB5558" s="28"/>
      <c r="AC5558" s="28"/>
    </row>
    <row r="5559" spans="28:29" x14ac:dyDescent="0.15">
      <c r="AB5559" s="28"/>
      <c r="AC5559" s="28"/>
    </row>
    <row r="5560" spans="28:29" x14ac:dyDescent="0.15">
      <c r="AB5560" s="28"/>
      <c r="AC5560" s="28"/>
    </row>
    <row r="5561" spans="28:29" x14ac:dyDescent="0.15">
      <c r="AB5561" s="28"/>
      <c r="AC5561" s="28"/>
    </row>
    <row r="5562" spans="28:29" x14ac:dyDescent="0.15">
      <c r="AB5562" s="28"/>
      <c r="AC5562" s="28"/>
    </row>
    <row r="5563" spans="28:29" x14ac:dyDescent="0.15">
      <c r="AB5563" s="28"/>
      <c r="AC5563" s="28"/>
    </row>
    <row r="5564" spans="28:29" x14ac:dyDescent="0.15">
      <c r="AB5564" s="28"/>
      <c r="AC5564" s="28"/>
    </row>
    <row r="5565" spans="28:29" x14ac:dyDescent="0.15">
      <c r="AB5565" s="28"/>
      <c r="AC5565" s="28"/>
    </row>
    <row r="5566" spans="28:29" x14ac:dyDescent="0.15">
      <c r="AB5566" s="28"/>
      <c r="AC5566" s="28"/>
    </row>
    <row r="5567" spans="28:29" x14ac:dyDescent="0.15">
      <c r="AB5567" s="28"/>
      <c r="AC5567" s="28"/>
    </row>
    <row r="5568" spans="28:29" x14ac:dyDescent="0.15">
      <c r="AB5568" s="28"/>
      <c r="AC5568" s="28"/>
    </row>
    <row r="5569" spans="28:29" x14ac:dyDescent="0.15">
      <c r="AB5569" s="28"/>
      <c r="AC5569" s="28"/>
    </row>
    <row r="5570" spans="28:29" x14ac:dyDescent="0.15">
      <c r="AB5570" s="28"/>
      <c r="AC5570" s="28"/>
    </row>
    <row r="5571" spans="28:29" x14ac:dyDescent="0.15">
      <c r="AB5571" s="28"/>
      <c r="AC5571" s="28"/>
    </row>
    <row r="5572" spans="28:29" x14ac:dyDescent="0.15">
      <c r="AB5572" s="28"/>
      <c r="AC5572" s="28"/>
    </row>
    <row r="5573" spans="28:29" x14ac:dyDescent="0.15">
      <c r="AB5573" s="28"/>
      <c r="AC5573" s="28"/>
    </row>
    <row r="5574" spans="28:29" x14ac:dyDescent="0.15">
      <c r="AB5574" s="28"/>
      <c r="AC5574" s="28"/>
    </row>
    <row r="5575" spans="28:29" x14ac:dyDescent="0.15">
      <c r="AB5575" s="28"/>
      <c r="AC5575" s="28"/>
    </row>
    <row r="5576" spans="28:29" x14ac:dyDescent="0.15">
      <c r="AB5576" s="28"/>
      <c r="AC5576" s="28"/>
    </row>
    <row r="5577" spans="28:29" x14ac:dyDescent="0.15">
      <c r="AB5577" s="28"/>
      <c r="AC5577" s="28"/>
    </row>
    <row r="5578" spans="28:29" x14ac:dyDescent="0.15">
      <c r="AB5578" s="28"/>
      <c r="AC5578" s="28"/>
    </row>
    <row r="5579" spans="28:29" x14ac:dyDescent="0.15">
      <c r="AB5579" s="28"/>
      <c r="AC5579" s="28"/>
    </row>
    <row r="5580" spans="28:29" x14ac:dyDescent="0.15">
      <c r="AB5580" s="28"/>
      <c r="AC5580" s="28"/>
    </row>
    <row r="5581" spans="28:29" x14ac:dyDescent="0.15">
      <c r="AB5581" s="28"/>
      <c r="AC5581" s="28"/>
    </row>
    <row r="5582" spans="28:29" x14ac:dyDescent="0.15">
      <c r="AB5582" s="28"/>
      <c r="AC5582" s="28"/>
    </row>
    <row r="5583" spans="28:29" x14ac:dyDescent="0.15">
      <c r="AB5583" s="28"/>
      <c r="AC5583" s="28"/>
    </row>
    <row r="5584" spans="28:29" x14ac:dyDescent="0.15">
      <c r="AB5584" s="28"/>
      <c r="AC5584" s="28"/>
    </row>
    <row r="5585" spans="28:29" x14ac:dyDescent="0.15">
      <c r="AB5585" s="28"/>
      <c r="AC5585" s="28"/>
    </row>
    <row r="5586" spans="28:29" x14ac:dyDescent="0.15">
      <c r="AB5586" s="28"/>
      <c r="AC5586" s="28"/>
    </row>
    <row r="5587" spans="28:29" x14ac:dyDescent="0.15">
      <c r="AB5587" s="28"/>
      <c r="AC5587" s="28"/>
    </row>
    <row r="5588" spans="28:29" x14ac:dyDescent="0.15">
      <c r="AB5588" s="28"/>
      <c r="AC5588" s="28"/>
    </row>
    <row r="5589" spans="28:29" x14ac:dyDescent="0.15">
      <c r="AB5589" s="28"/>
      <c r="AC5589" s="28"/>
    </row>
    <row r="5590" spans="28:29" x14ac:dyDescent="0.15">
      <c r="AB5590" s="28"/>
      <c r="AC5590" s="28"/>
    </row>
    <row r="5591" spans="28:29" x14ac:dyDescent="0.15">
      <c r="AB5591" s="28"/>
      <c r="AC5591" s="28"/>
    </row>
    <row r="5592" spans="28:29" x14ac:dyDescent="0.15">
      <c r="AB5592" s="28"/>
      <c r="AC5592" s="28"/>
    </row>
    <row r="5593" spans="28:29" x14ac:dyDescent="0.15">
      <c r="AB5593" s="28"/>
      <c r="AC5593" s="28"/>
    </row>
    <row r="5594" spans="28:29" x14ac:dyDescent="0.15">
      <c r="AB5594" s="28"/>
      <c r="AC5594" s="28"/>
    </row>
    <row r="5595" spans="28:29" x14ac:dyDescent="0.15">
      <c r="AB5595" s="28"/>
      <c r="AC5595" s="28"/>
    </row>
    <row r="5596" spans="28:29" x14ac:dyDescent="0.15">
      <c r="AB5596" s="28"/>
      <c r="AC5596" s="28"/>
    </row>
    <row r="5597" spans="28:29" x14ac:dyDescent="0.15">
      <c r="AB5597" s="28"/>
      <c r="AC5597" s="28"/>
    </row>
    <row r="5598" spans="28:29" x14ac:dyDescent="0.15">
      <c r="AB5598" s="28"/>
      <c r="AC5598" s="28"/>
    </row>
    <row r="5599" spans="28:29" x14ac:dyDescent="0.15">
      <c r="AB5599" s="28"/>
      <c r="AC5599" s="28"/>
    </row>
    <row r="5600" spans="28:29" x14ac:dyDescent="0.15">
      <c r="AB5600" s="28"/>
      <c r="AC5600" s="28"/>
    </row>
    <row r="5601" spans="28:29" x14ac:dyDescent="0.15">
      <c r="AB5601" s="28"/>
      <c r="AC5601" s="28"/>
    </row>
    <row r="5602" spans="28:29" x14ac:dyDescent="0.15">
      <c r="AB5602" s="28"/>
      <c r="AC5602" s="28"/>
    </row>
    <row r="5603" spans="28:29" x14ac:dyDescent="0.15">
      <c r="AB5603" s="28"/>
      <c r="AC5603" s="28"/>
    </row>
    <row r="5604" spans="28:29" x14ac:dyDescent="0.15">
      <c r="AB5604" s="28"/>
      <c r="AC5604" s="28"/>
    </row>
    <row r="5605" spans="28:29" x14ac:dyDescent="0.15">
      <c r="AB5605" s="28"/>
      <c r="AC5605" s="28"/>
    </row>
    <row r="5606" spans="28:29" x14ac:dyDescent="0.15">
      <c r="AB5606" s="28"/>
      <c r="AC5606" s="28"/>
    </row>
    <row r="5607" spans="28:29" x14ac:dyDescent="0.15">
      <c r="AB5607" s="28"/>
      <c r="AC5607" s="28"/>
    </row>
    <row r="5608" spans="28:29" x14ac:dyDescent="0.15">
      <c r="AB5608" s="28"/>
      <c r="AC5608" s="28"/>
    </row>
    <row r="5609" spans="28:29" x14ac:dyDescent="0.15">
      <c r="AB5609" s="28"/>
      <c r="AC5609" s="28"/>
    </row>
    <row r="5610" spans="28:29" x14ac:dyDescent="0.15">
      <c r="AB5610" s="28"/>
      <c r="AC5610" s="28"/>
    </row>
    <row r="5611" spans="28:29" x14ac:dyDescent="0.15">
      <c r="AB5611" s="28"/>
      <c r="AC5611" s="28"/>
    </row>
    <row r="5612" spans="28:29" x14ac:dyDescent="0.15">
      <c r="AB5612" s="28"/>
      <c r="AC5612" s="28"/>
    </row>
    <row r="5613" spans="28:29" x14ac:dyDescent="0.15">
      <c r="AB5613" s="28"/>
      <c r="AC5613" s="28"/>
    </row>
    <row r="5614" spans="28:29" x14ac:dyDescent="0.15">
      <c r="AB5614" s="28"/>
      <c r="AC5614" s="28"/>
    </row>
    <row r="5615" spans="28:29" x14ac:dyDescent="0.15">
      <c r="AB5615" s="28"/>
      <c r="AC5615" s="28"/>
    </row>
    <row r="5616" spans="28:29" x14ac:dyDescent="0.15">
      <c r="AB5616" s="28"/>
      <c r="AC5616" s="28"/>
    </row>
    <row r="5617" spans="28:29" x14ac:dyDescent="0.15">
      <c r="AB5617" s="28"/>
      <c r="AC5617" s="28"/>
    </row>
    <row r="5618" spans="28:29" x14ac:dyDescent="0.15">
      <c r="AB5618" s="28"/>
      <c r="AC5618" s="28"/>
    </row>
    <row r="5619" spans="28:29" x14ac:dyDescent="0.15">
      <c r="AB5619" s="28"/>
      <c r="AC5619" s="28"/>
    </row>
    <row r="5620" spans="28:29" x14ac:dyDescent="0.15">
      <c r="AB5620" s="28"/>
      <c r="AC5620" s="28"/>
    </row>
    <row r="5621" spans="28:29" x14ac:dyDescent="0.15">
      <c r="AB5621" s="28"/>
      <c r="AC5621" s="28"/>
    </row>
    <row r="5622" spans="28:29" x14ac:dyDescent="0.15">
      <c r="AB5622" s="28"/>
      <c r="AC5622" s="28"/>
    </row>
    <row r="5623" spans="28:29" x14ac:dyDescent="0.15">
      <c r="AB5623" s="28"/>
      <c r="AC5623" s="28"/>
    </row>
    <row r="5624" spans="28:29" x14ac:dyDescent="0.15">
      <c r="AB5624" s="28"/>
      <c r="AC5624" s="28"/>
    </row>
    <row r="5625" spans="28:29" x14ac:dyDescent="0.15">
      <c r="AB5625" s="28"/>
      <c r="AC5625" s="28"/>
    </row>
    <row r="5626" spans="28:29" x14ac:dyDescent="0.15">
      <c r="AB5626" s="28"/>
      <c r="AC5626" s="28"/>
    </row>
    <row r="5627" spans="28:29" x14ac:dyDescent="0.15">
      <c r="AB5627" s="28"/>
      <c r="AC5627" s="28"/>
    </row>
    <row r="5628" spans="28:29" x14ac:dyDescent="0.15">
      <c r="AB5628" s="28"/>
      <c r="AC5628" s="28"/>
    </row>
    <row r="5629" spans="28:29" x14ac:dyDescent="0.15">
      <c r="AB5629" s="28"/>
      <c r="AC5629" s="28"/>
    </row>
    <row r="5630" spans="28:29" x14ac:dyDescent="0.15">
      <c r="AB5630" s="28"/>
      <c r="AC5630" s="28"/>
    </row>
    <row r="5631" spans="28:29" x14ac:dyDescent="0.15">
      <c r="AB5631" s="28"/>
      <c r="AC5631" s="28"/>
    </row>
    <row r="5632" spans="28:29" x14ac:dyDescent="0.15">
      <c r="AB5632" s="28"/>
      <c r="AC5632" s="28"/>
    </row>
    <row r="5633" spans="28:29" x14ac:dyDescent="0.15">
      <c r="AB5633" s="28"/>
      <c r="AC5633" s="28"/>
    </row>
    <row r="5634" spans="28:29" x14ac:dyDescent="0.15">
      <c r="AB5634" s="28"/>
      <c r="AC5634" s="28"/>
    </row>
    <row r="5635" spans="28:29" x14ac:dyDescent="0.15">
      <c r="AB5635" s="28"/>
      <c r="AC5635" s="28"/>
    </row>
    <row r="5636" spans="28:29" x14ac:dyDescent="0.15">
      <c r="AB5636" s="28"/>
      <c r="AC5636" s="28"/>
    </row>
    <row r="5637" spans="28:29" x14ac:dyDescent="0.15">
      <c r="AB5637" s="28"/>
      <c r="AC5637" s="28"/>
    </row>
    <row r="5638" spans="28:29" x14ac:dyDescent="0.15">
      <c r="AB5638" s="28"/>
      <c r="AC5638" s="28"/>
    </row>
    <row r="5639" spans="28:29" x14ac:dyDescent="0.15">
      <c r="AB5639" s="28"/>
      <c r="AC5639" s="28"/>
    </row>
    <row r="5640" spans="28:29" x14ac:dyDescent="0.15">
      <c r="AB5640" s="28"/>
      <c r="AC5640" s="28"/>
    </row>
    <row r="5641" spans="28:29" x14ac:dyDescent="0.15">
      <c r="AB5641" s="28"/>
      <c r="AC5641" s="28"/>
    </row>
    <row r="5642" spans="28:29" x14ac:dyDescent="0.15">
      <c r="AB5642" s="28"/>
      <c r="AC5642" s="28"/>
    </row>
    <row r="5643" spans="28:29" x14ac:dyDescent="0.15">
      <c r="AB5643" s="28"/>
      <c r="AC5643" s="28"/>
    </row>
    <row r="5644" spans="28:29" x14ac:dyDescent="0.15">
      <c r="AB5644" s="28"/>
      <c r="AC5644" s="28"/>
    </row>
    <row r="5645" spans="28:29" x14ac:dyDescent="0.15">
      <c r="AB5645" s="28"/>
      <c r="AC5645" s="28"/>
    </row>
    <row r="5646" spans="28:29" x14ac:dyDescent="0.15">
      <c r="AB5646" s="28"/>
      <c r="AC5646" s="28"/>
    </row>
    <row r="5647" spans="28:29" x14ac:dyDescent="0.15">
      <c r="AB5647" s="28"/>
      <c r="AC5647" s="28"/>
    </row>
    <row r="5648" spans="28:29" x14ac:dyDescent="0.15">
      <c r="AB5648" s="28"/>
      <c r="AC5648" s="28"/>
    </row>
    <row r="5649" spans="28:29" x14ac:dyDescent="0.15">
      <c r="AB5649" s="28"/>
      <c r="AC5649" s="28"/>
    </row>
    <row r="5650" spans="28:29" x14ac:dyDescent="0.15">
      <c r="AB5650" s="28"/>
      <c r="AC5650" s="28"/>
    </row>
    <row r="5651" spans="28:29" x14ac:dyDescent="0.15">
      <c r="AB5651" s="28"/>
      <c r="AC5651" s="28"/>
    </row>
    <row r="5652" spans="28:29" x14ac:dyDescent="0.15">
      <c r="AB5652" s="28"/>
      <c r="AC5652" s="28"/>
    </row>
    <row r="5653" spans="28:29" x14ac:dyDescent="0.15">
      <c r="AB5653" s="28"/>
      <c r="AC5653" s="28"/>
    </row>
    <row r="5654" spans="28:29" x14ac:dyDescent="0.15">
      <c r="AB5654" s="28"/>
      <c r="AC5654" s="28"/>
    </row>
    <row r="5655" spans="28:29" x14ac:dyDescent="0.15">
      <c r="AB5655" s="28"/>
      <c r="AC5655" s="28"/>
    </row>
    <row r="5656" spans="28:29" x14ac:dyDescent="0.15">
      <c r="AB5656" s="28"/>
      <c r="AC5656" s="28"/>
    </row>
    <row r="5657" spans="28:29" x14ac:dyDescent="0.15">
      <c r="AB5657" s="28"/>
      <c r="AC5657" s="28"/>
    </row>
    <row r="5658" spans="28:29" x14ac:dyDescent="0.15">
      <c r="AB5658" s="28"/>
      <c r="AC5658" s="28"/>
    </row>
    <row r="5659" spans="28:29" x14ac:dyDescent="0.15">
      <c r="AB5659" s="28"/>
      <c r="AC5659" s="28"/>
    </row>
    <row r="5660" spans="28:29" x14ac:dyDescent="0.15">
      <c r="AB5660" s="28"/>
      <c r="AC5660" s="28"/>
    </row>
    <row r="5661" spans="28:29" x14ac:dyDescent="0.15">
      <c r="AB5661" s="28"/>
      <c r="AC5661" s="28"/>
    </row>
    <row r="5662" spans="28:29" x14ac:dyDescent="0.15">
      <c r="AB5662" s="28"/>
      <c r="AC5662" s="28"/>
    </row>
    <row r="5663" spans="28:29" x14ac:dyDescent="0.15">
      <c r="AB5663" s="28"/>
      <c r="AC5663" s="28"/>
    </row>
    <row r="5664" spans="28:29" x14ac:dyDescent="0.15">
      <c r="AB5664" s="28"/>
      <c r="AC5664" s="28"/>
    </row>
    <row r="5665" spans="28:29" x14ac:dyDescent="0.15">
      <c r="AB5665" s="28"/>
      <c r="AC5665" s="28"/>
    </row>
    <row r="5666" spans="28:29" x14ac:dyDescent="0.15">
      <c r="AB5666" s="28"/>
      <c r="AC5666" s="28"/>
    </row>
    <row r="5667" spans="28:29" x14ac:dyDescent="0.15">
      <c r="AB5667" s="28"/>
      <c r="AC5667" s="28"/>
    </row>
    <row r="5668" spans="28:29" x14ac:dyDescent="0.15">
      <c r="AB5668" s="28"/>
      <c r="AC5668" s="28"/>
    </row>
    <row r="5669" spans="28:29" x14ac:dyDescent="0.15">
      <c r="AB5669" s="28"/>
      <c r="AC5669" s="28"/>
    </row>
    <row r="5670" spans="28:29" x14ac:dyDescent="0.15">
      <c r="AB5670" s="28"/>
      <c r="AC5670" s="28"/>
    </row>
    <row r="5671" spans="28:29" x14ac:dyDescent="0.15">
      <c r="AB5671" s="28"/>
      <c r="AC5671" s="28"/>
    </row>
    <row r="5672" spans="28:29" x14ac:dyDescent="0.15">
      <c r="AB5672" s="28"/>
      <c r="AC5672" s="28"/>
    </row>
    <row r="5673" spans="28:29" x14ac:dyDescent="0.15">
      <c r="AB5673" s="28"/>
      <c r="AC5673" s="28"/>
    </row>
    <row r="5674" spans="28:29" x14ac:dyDescent="0.15">
      <c r="AB5674" s="28"/>
      <c r="AC5674" s="28"/>
    </row>
    <row r="5675" spans="28:29" x14ac:dyDescent="0.15">
      <c r="AB5675" s="28"/>
      <c r="AC5675" s="28"/>
    </row>
    <row r="5676" spans="28:29" x14ac:dyDescent="0.15">
      <c r="AB5676" s="28"/>
      <c r="AC5676" s="28"/>
    </row>
    <row r="5677" spans="28:29" x14ac:dyDescent="0.15">
      <c r="AB5677" s="28"/>
      <c r="AC5677" s="28"/>
    </row>
    <row r="5678" spans="28:29" x14ac:dyDescent="0.15">
      <c r="AB5678" s="28"/>
      <c r="AC5678" s="28"/>
    </row>
    <row r="5679" spans="28:29" x14ac:dyDescent="0.15">
      <c r="AB5679" s="28"/>
      <c r="AC5679" s="28"/>
    </row>
    <row r="5680" spans="28:29" x14ac:dyDescent="0.15">
      <c r="AB5680" s="28"/>
      <c r="AC5680" s="28"/>
    </row>
    <row r="5681" spans="28:29" x14ac:dyDescent="0.15">
      <c r="AB5681" s="28"/>
      <c r="AC5681" s="28"/>
    </row>
    <row r="5682" spans="28:29" x14ac:dyDescent="0.15">
      <c r="AB5682" s="28"/>
      <c r="AC5682" s="28"/>
    </row>
    <row r="5683" spans="28:29" x14ac:dyDescent="0.15">
      <c r="AB5683" s="28"/>
      <c r="AC5683" s="28"/>
    </row>
    <row r="5684" spans="28:29" x14ac:dyDescent="0.15">
      <c r="AB5684" s="28"/>
      <c r="AC5684" s="28"/>
    </row>
    <row r="5685" spans="28:29" x14ac:dyDescent="0.15">
      <c r="AB5685" s="28"/>
      <c r="AC5685" s="28"/>
    </row>
    <row r="5686" spans="28:29" x14ac:dyDescent="0.15">
      <c r="AB5686" s="28"/>
      <c r="AC5686" s="28"/>
    </row>
    <row r="5687" spans="28:29" x14ac:dyDescent="0.15">
      <c r="AB5687" s="28"/>
      <c r="AC5687" s="28"/>
    </row>
    <row r="5688" spans="28:29" x14ac:dyDescent="0.15">
      <c r="AB5688" s="28"/>
      <c r="AC5688" s="28"/>
    </row>
    <row r="5689" spans="28:29" x14ac:dyDescent="0.15">
      <c r="AB5689" s="28"/>
      <c r="AC5689" s="28"/>
    </row>
    <row r="5690" spans="28:29" x14ac:dyDescent="0.15">
      <c r="AB5690" s="28"/>
      <c r="AC5690" s="28"/>
    </row>
    <row r="5691" spans="28:29" x14ac:dyDescent="0.15">
      <c r="AB5691" s="28"/>
      <c r="AC5691" s="28"/>
    </row>
    <row r="5692" spans="28:29" x14ac:dyDescent="0.15">
      <c r="AB5692" s="28"/>
      <c r="AC5692" s="28"/>
    </row>
    <row r="5693" spans="28:29" x14ac:dyDescent="0.15">
      <c r="AB5693" s="28"/>
      <c r="AC5693" s="28"/>
    </row>
    <row r="5694" spans="28:29" x14ac:dyDescent="0.15">
      <c r="AB5694" s="28"/>
      <c r="AC5694" s="28"/>
    </row>
    <row r="5695" spans="28:29" x14ac:dyDescent="0.15">
      <c r="AB5695" s="28"/>
      <c r="AC5695" s="28"/>
    </row>
    <row r="5696" spans="28:29" x14ac:dyDescent="0.15">
      <c r="AB5696" s="28"/>
      <c r="AC5696" s="28"/>
    </row>
    <row r="5697" spans="28:29" x14ac:dyDescent="0.15">
      <c r="AB5697" s="28"/>
      <c r="AC5697" s="28"/>
    </row>
    <row r="5698" spans="28:29" x14ac:dyDescent="0.15">
      <c r="AB5698" s="28"/>
      <c r="AC5698" s="28"/>
    </row>
    <row r="5699" spans="28:29" x14ac:dyDescent="0.15">
      <c r="AB5699" s="28"/>
      <c r="AC5699" s="28"/>
    </row>
    <row r="5700" spans="28:29" x14ac:dyDescent="0.15">
      <c r="AB5700" s="28"/>
      <c r="AC5700" s="28"/>
    </row>
    <row r="5701" spans="28:29" x14ac:dyDescent="0.15">
      <c r="AB5701" s="28"/>
      <c r="AC5701" s="28"/>
    </row>
    <row r="5702" spans="28:29" x14ac:dyDescent="0.15">
      <c r="AB5702" s="28"/>
      <c r="AC5702" s="28"/>
    </row>
    <row r="5703" spans="28:29" x14ac:dyDescent="0.15">
      <c r="AB5703" s="28"/>
      <c r="AC5703" s="28"/>
    </row>
    <row r="5704" spans="28:29" x14ac:dyDescent="0.15">
      <c r="AB5704" s="28"/>
      <c r="AC5704" s="28"/>
    </row>
    <row r="5705" spans="28:29" x14ac:dyDescent="0.15">
      <c r="AB5705" s="28"/>
      <c r="AC5705" s="28"/>
    </row>
    <row r="5706" spans="28:29" x14ac:dyDescent="0.15">
      <c r="AB5706" s="28"/>
      <c r="AC5706" s="28"/>
    </row>
    <row r="5707" spans="28:29" x14ac:dyDescent="0.15">
      <c r="AB5707" s="28"/>
      <c r="AC5707" s="28"/>
    </row>
    <row r="5708" spans="28:29" x14ac:dyDescent="0.15">
      <c r="AB5708" s="28"/>
      <c r="AC5708" s="28"/>
    </row>
    <row r="5709" spans="28:29" x14ac:dyDescent="0.15">
      <c r="AB5709" s="28"/>
      <c r="AC5709" s="28"/>
    </row>
    <row r="5710" spans="28:29" x14ac:dyDescent="0.15">
      <c r="AB5710" s="28"/>
      <c r="AC5710" s="28"/>
    </row>
    <row r="5711" spans="28:29" x14ac:dyDescent="0.15">
      <c r="AB5711" s="28"/>
      <c r="AC5711" s="28"/>
    </row>
    <row r="5712" spans="28:29" x14ac:dyDescent="0.15">
      <c r="AB5712" s="28"/>
      <c r="AC5712" s="28"/>
    </row>
    <row r="5713" spans="28:29" x14ac:dyDescent="0.15">
      <c r="AB5713" s="28"/>
      <c r="AC5713" s="28"/>
    </row>
    <row r="5714" spans="28:29" x14ac:dyDescent="0.15">
      <c r="AB5714" s="28"/>
      <c r="AC5714" s="28"/>
    </row>
    <row r="5715" spans="28:29" x14ac:dyDescent="0.15">
      <c r="AB5715" s="28"/>
      <c r="AC5715" s="28"/>
    </row>
    <row r="5716" spans="28:29" x14ac:dyDescent="0.15">
      <c r="AB5716" s="28"/>
      <c r="AC5716" s="28"/>
    </row>
    <row r="5717" spans="28:29" x14ac:dyDescent="0.15">
      <c r="AB5717" s="28"/>
      <c r="AC5717" s="28"/>
    </row>
    <row r="5718" spans="28:29" x14ac:dyDescent="0.15">
      <c r="AB5718" s="28"/>
      <c r="AC5718" s="28"/>
    </row>
    <row r="5719" spans="28:29" x14ac:dyDescent="0.15">
      <c r="AB5719" s="28"/>
      <c r="AC5719" s="28"/>
    </row>
    <row r="5720" spans="28:29" x14ac:dyDescent="0.15">
      <c r="AB5720" s="28"/>
      <c r="AC5720" s="28"/>
    </row>
    <row r="5721" spans="28:29" x14ac:dyDescent="0.15">
      <c r="AB5721" s="28"/>
      <c r="AC5721" s="28"/>
    </row>
    <row r="5722" spans="28:29" x14ac:dyDescent="0.15">
      <c r="AB5722" s="28"/>
      <c r="AC5722" s="28"/>
    </row>
    <row r="5723" spans="28:29" x14ac:dyDescent="0.15">
      <c r="AB5723" s="28"/>
      <c r="AC5723" s="28"/>
    </row>
    <row r="5724" spans="28:29" x14ac:dyDescent="0.15">
      <c r="AB5724" s="28"/>
      <c r="AC5724" s="28"/>
    </row>
    <row r="5725" spans="28:29" x14ac:dyDescent="0.15">
      <c r="AB5725" s="28"/>
      <c r="AC5725" s="28"/>
    </row>
    <row r="5726" spans="28:29" x14ac:dyDescent="0.15">
      <c r="AB5726" s="28"/>
      <c r="AC5726" s="28"/>
    </row>
    <row r="5727" spans="28:29" x14ac:dyDescent="0.15">
      <c r="AB5727" s="28"/>
      <c r="AC5727" s="28"/>
    </row>
    <row r="5728" spans="28:29" x14ac:dyDescent="0.15">
      <c r="AB5728" s="28"/>
      <c r="AC5728" s="28"/>
    </row>
    <row r="5729" spans="28:29" x14ac:dyDescent="0.15">
      <c r="AB5729" s="28"/>
      <c r="AC5729" s="28"/>
    </row>
    <row r="5730" spans="28:29" x14ac:dyDescent="0.15">
      <c r="AB5730" s="28"/>
      <c r="AC5730" s="28"/>
    </row>
    <row r="5731" spans="28:29" x14ac:dyDescent="0.15">
      <c r="AB5731" s="28"/>
      <c r="AC5731" s="28"/>
    </row>
    <row r="5732" spans="28:29" x14ac:dyDescent="0.15">
      <c r="AB5732" s="28"/>
      <c r="AC5732" s="28"/>
    </row>
    <row r="5733" spans="28:29" x14ac:dyDescent="0.15">
      <c r="AB5733" s="28"/>
      <c r="AC5733" s="28"/>
    </row>
    <row r="5734" spans="28:29" x14ac:dyDescent="0.15">
      <c r="AB5734" s="28"/>
      <c r="AC5734" s="28"/>
    </row>
    <row r="5735" spans="28:29" x14ac:dyDescent="0.15">
      <c r="AB5735" s="28"/>
      <c r="AC5735" s="28"/>
    </row>
    <row r="5736" spans="28:29" x14ac:dyDescent="0.15">
      <c r="AB5736" s="28"/>
      <c r="AC5736" s="28"/>
    </row>
    <row r="5737" spans="28:29" x14ac:dyDescent="0.15">
      <c r="AB5737" s="28"/>
      <c r="AC5737" s="28"/>
    </row>
    <row r="5738" spans="28:29" x14ac:dyDescent="0.15">
      <c r="AB5738" s="28"/>
      <c r="AC5738" s="28"/>
    </row>
    <row r="5739" spans="28:29" x14ac:dyDescent="0.15">
      <c r="AB5739" s="28"/>
      <c r="AC5739" s="28"/>
    </row>
    <row r="5740" spans="28:29" x14ac:dyDescent="0.15">
      <c r="AB5740" s="28"/>
      <c r="AC5740" s="28"/>
    </row>
    <row r="5741" spans="28:29" x14ac:dyDescent="0.15">
      <c r="AB5741" s="28"/>
      <c r="AC5741" s="28"/>
    </row>
    <row r="5742" spans="28:29" x14ac:dyDescent="0.15">
      <c r="AB5742" s="28"/>
      <c r="AC5742" s="28"/>
    </row>
    <row r="5743" spans="28:29" x14ac:dyDescent="0.15">
      <c r="AB5743" s="28"/>
      <c r="AC5743" s="28"/>
    </row>
    <row r="5744" spans="28:29" x14ac:dyDescent="0.15">
      <c r="AB5744" s="28"/>
      <c r="AC5744" s="28"/>
    </row>
    <row r="5745" spans="28:29" x14ac:dyDescent="0.15">
      <c r="AB5745" s="28"/>
      <c r="AC5745" s="28"/>
    </row>
    <row r="5746" spans="28:29" x14ac:dyDescent="0.15">
      <c r="AB5746" s="28"/>
      <c r="AC5746" s="28"/>
    </row>
    <row r="5747" spans="28:29" x14ac:dyDescent="0.15">
      <c r="AB5747" s="28"/>
      <c r="AC5747" s="28"/>
    </row>
    <row r="5748" spans="28:29" x14ac:dyDescent="0.15">
      <c r="AB5748" s="28"/>
      <c r="AC5748" s="28"/>
    </row>
    <row r="5749" spans="28:29" x14ac:dyDescent="0.15">
      <c r="AB5749" s="28"/>
      <c r="AC5749" s="28"/>
    </row>
    <row r="5750" spans="28:29" x14ac:dyDescent="0.15">
      <c r="AB5750" s="28"/>
      <c r="AC5750" s="28"/>
    </row>
    <row r="5751" spans="28:29" x14ac:dyDescent="0.15">
      <c r="AB5751" s="28"/>
      <c r="AC5751" s="28"/>
    </row>
    <row r="5752" spans="28:29" x14ac:dyDescent="0.15">
      <c r="AB5752" s="28"/>
      <c r="AC5752" s="28"/>
    </row>
    <row r="5753" spans="28:29" x14ac:dyDescent="0.15">
      <c r="AB5753" s="28"/>
      <c r="AC5753" s="28"/>
    </row>
    <row r="5754" spans="28:29" x14ac:dyDescent="0.15">
      <c r="AB5754" s="28"/>
      <c r="AC5754" s="28"/>
    </row>
    <row r="5755" spans="28:29" x14ac:dyDescent="0.15">
      <c r="AB5755" s="28"/>
      <c r="AC5755" s="28"/>
    </row>
    <row r="5756" spans="28:29" x14ac:dyDescent="0.15">
      <c r="AB5756" s="28"/>
      <c r="AC5756" s="28"/>
    </row>
    <row r="5757" spans="28:29" x14ac:dyDescent="0.15">
      <c r="AB5757" s="28"/>
      <c r="AC5757" s="28"/>
    </row>
    <row r="5758" spans="28:29" x14ac:dyDescent="0.15">
      <c r="AB5758" s="28"/>
      <c r="AC5758" s="28"/>
    </row>
    <row r="5759" spans="28:29" x14ac:dyDescent="0.15">
      <c r="AB5759" s="28"/>
      <c r="AC5759" s="28"/>
    </row>
    <row r="5760" spans="28:29" x14ac:dyDescent="0.15">
      <c r="AB5760" s="28"/>
      <c r="AC5760" s="28"/>
    </row>
    <row r="5761" spans="28:29" x14ac:dyDescent="0.15">
      <c r="AB5761" s="28"/>
      <c r="AC5761" s="28"/>
    </row>
    <row r="5762" spans="28:29" x14ac:dyDescent="0.15">
      <c r="AB5762" s="28"/>
      <c r="AC5762" s="28"/>
    </row>
    <row r="5763" spans="28:29" x14ac:dyDescent="0.15">
      <c r="AB5763" s="28"/>
      <c r="AC5763" s="28"/>
    </row>
    <row r="5764" spans="28:29" x14ac:dyDescent="0.15">
      <c r="AB5764" s="28"/>
      <c r="AC5764" s="28"/>
    </row>
    <row r="5765" spans="28:29" x14ac:dyDescent="0.15">
      <c r="AB5765" s="28"/>
      <c r="AC5765" s="28"/>
    </row>
    <row r="5766" spans="28:29" x14ac:dyDescent="0.15">
      <c r="AB5766" s="28"/>
      <c r="AC5766" s="28"/>
    </row>
    <row r="5767" spans="28:29" x14ac:dyDescent="0.15">
      <c r="AB5767" s="28"/>
      <c r="AC5767" s="28"/>
    </row>
    <row r="5768" spans="28:29" x14ac:dyDescent="0.15">
      <c r="AB5768" s="28"/>
      <c r="AC5768" s="28"/>
    </row>
    <row r="5769" spans="28:29" x14ac:dyDescent="0.15">
      <c r="AB5769" s="28"/>
      <c r="AC5769" s="28"/>
    </row>
    <row r="5770" spans="28:29" x14ac:dyDescent="0.15">
      <c r="AB5770" s="28"/>
      <c r="AC5770" s="28"/>
    </row>
    <row r="5771" spans="28:29" x14ac:dyDescent="0.15">
      <c r="AB5771" s="28"/>
      <c r="AC5771" s="28"/>
    </row>
    <row r="5772" spans="28:29" x14ac:dyDescent="0.15">
      <c r="AB5772" s="28"/>
      <c r="AC5772" s="28"/>
    </row>
    <row r="5773" spans="28:29" x14ac:dyDescent="0.15">
      <c r="AB5773" s="28"/>
      <c r="AC5773" s="28"/>
    </row>
    <row r="5774" spans="28:29" x14ac:dyDescent="0.15">
      <c r="AB5774" s="28"/>
      <c r="AC5774" s="28"/>
    </row>
    <row r="5775" spans="28:29" x14ac:dyDescent="0.15">
      <c r="AB5775" s="28"/>
      <c r="AC5775" s="28"/>
    </row>
    <row r="5776" spans="28:29" x14ac:dyDescent="0.15">
      <c r="AB5776" s="28"/>
      <c r="AC5776" s="28"/>
    </row>
    <row r="5777" spans="28:29" x14ac:dyDescent="0.15">
      <c r="AB5777" s="28"/>
      <c r="AC5777" s="28"/>
    </row>
    <row r="5778" spans="28:29" x14ac:dyDescent="0.15">
      <c r="AB5778" s="28"/>
      <c r="AC5778" s="28"/>
    </row>
    <row r="5779" spans="28:29" x14ac:dyDescent="0.15">
      <c r="AB5779" s="28"/>
      <c r="AC5779" s="28"/>
    </row>
    <row r="5780" spans="28:29" x14ac:dyDescent="0.15">
      <c r="AB5780" s="28"/>
      <c r="AC5780" s="28"/>
    </row>
    <row r="5781" spans="28:29" x14ac:dyDescent="0.15">
      <c r="AB5781" s="28"/>
      <c r="AC5781" s="28"/>
    </row>
    <row r="5782" spans="28:29" x14ac:dyDescent="0.15">
      <c r="AB5782" s="28"/>
      <c r="AC5782" s="28"/>
    </row>
    <row r="5783" spans="28:29" x14ac:dyDescent="0.15">
      <c r="AB5783" s="28"/>
      <c r="AC5783" s="28"/>
    </row>
    <row r="5784" spans="28:29" x14ac:dyDescent="0.15">
      <c r="AB5784" s="28"/>
      <c r="AC5784" s="28"/>
    </row>
    <row r="5785" spans="28:29" x14ac:dyDescent="0.15">
      <c r="AB5785" s="28"/>
      <c r="AC5785" s="28"/>
    </row>
    <row r="5786" spans="28:29" x14ac:dyDescent="0.15">
      <c r="AB5786" s="28"/>
      <c r="AC5786" s="28"/>
    </row>
    <row r="5787" spans="28:29" x14ac:dyDescent="0.15">
      <c r="AB5787" s="28"/>
      <c r="AC5787" s="28"/>
    </row>
    <row r="5788" spans="28:29" x14ac:dyDescent="0.15">
      <c r="AB5788" s="28"/>
      <c r="AC5788" s="28"/>
    </row>
    <row r="5789" spans="28:29" x14ac:dyDescent="0.15">
      <c r="AB5789" s="28"/>
      <c r="AC5789" s="28"/>
    </row>
    <row r="5790" spans="28:29" x14ac:dyDescent="0.15">
      <c r="AB5790" s="28"/>
      <c r="AC5790" s="28"/>
    </row>
    <row r="5791" spans="28:29" x14ac:dyDescent="0.15">
      <c r="AB5791" s="28"/>
      <c r="AC5791" s="28"/>
    </row>
    <row r="5792" spans="28:29" x14ac:dyDescent="0.15">
      <c r="AB5792" s="28"/>
      <c r="AC5792" s="28"/>
    </row>
    <row r="5793" spans="28:29" x14ac:dyDescent="0.15">
      <c r="AB5793" s="28"/>
      <c r="AC5793" s="28"/>
    </row>
    <row r="5794" spans="28:29" x14ac:dyDescent="0.15">
      <c r="AB5794" s="28"/>
      <c r="AC5794" s="28"/>
    </row>
    <row r="5795" spans="28:29" x14ac:dyDescent="0.15">
      <c r="AB5795" s="28"/>
      <c r="AC5795" s="28"/>
    </row>
    <row r="5796" spans="28:29" x14ac:dyDescent="0.15">
      <c r="AB5796" s="28"/>
      <c r="AC5796" s="28"/>
    </row>
    <row r="5797" spans="28:29" x14ac:dyDescent="0.15">
      <c r="AB5797" s="28"/>
      <c r="AC5797" s="28"/>
    </row>
    <row r="5798" spans="28:29" x14ac:dyDescent="0.15">
      <c r="AB5798" s="28"/>
      <c r="AC5798" s="28"/>
    </row>
    <row r="5799" spans="28:29" x14ac:dyDescent="0.15">
      <c r="AB5799" s="28"/>
      <c r="AC5799" s="28"/>
    </row>
    <row r="5800" spans="28:29" x14ac:dyDescent="0.15">
      <c r="AB5800" s="28"/>
      <c r="AC5800" s="28"/>
    </row>
    <row r="5801" spans="28:29" x14ac:dyDescent="0.15">
      <c r="AB5801" s="28"/>
      <c r="AC5801" s="28"/>
    </row>
    <row r="5802" spans="28:29" x14ac:dyDescent="0.15">
      <c r="AB5802" s="28"/>
      <c r="AC5802" s="28"/>
    </row>
    <row r="5803" spans="28:29" x14ac:dyDescent="0.15">
      <c r="AB5803" s="28"/>
      <c r="AC5803" s="28"/>
    </row>
    <row r="5804" spans="28:29" x14ac:dyDescent="0.15">
      <c r="AB5804" s="28"/>
      <c r="AC5804" s="28"/>
    </row>
    <row r="5805" spans="28:29" x14ac:dyDescent="0.15">
      <c r="AB5805" s="28"/>
      <c r="AC5805" s="28"/>
    </row>
    <row r="5806" spans="28:29" x14ac:dyDescent="0.15">
      <c r="AB5806" s="28"/>
      <c r="AC5806" s="28"/>
    </row>
    <row r="5807" spans="28:29" x14ac:dyDescent="0.15">
      <c r="AB5807" s="28"/>
      <c r="AC5807" s="28"/>
    </row>
    <row r="5808" spans="28:29" x14ac:dyDescent="0.15">
      <c r="AB5808" s="28"/>
      <c r="AC5808" s="28"/>
    </row>
    <row r="5809" spans="28:29" x14ac:dyDescent="0.15">
      <c r="AB5809" s="28"/>
      <c r="AC5809" s="28"/>
    </row>
    <row r="5810" spans="28:29" x14ac:dyDescent="0.15">
      <c r="AB5810" s="28"/>
      <c r="AC5810" s="28"/>
    </row>
    <row r="5811" spans="28:29" x14ac:dyDescent="0.15">
      <c r="AB5811" s="28"/>
      <c r="AC5811" s="28"/>
    </row>
    <row r="5812" spans="28:29" x14ac:dyDescent="0.15">
      <c r="AB5812" s="28"/>
      <c r="AC5812" s="28"/>
    </row>
    <row r="5813" spans="28:29" x14ac:dyDescent="0.15">
      <c r="AB5813" s="28"/>
      <c r="AC5813" s="28"/>
    </row>
    <row r="5814" spans="28:29" x14ac:dyDescent="0.15">
      <c r="AB5814" s="28"/>
      <c r="AC5814" s="28"/>
    </row>
    <row r="5815" spans="28:29" x14ac:dyDescent="0.15">
      <c r="AB5815" s="28"/>
      <c r="AC5815" s="28"/>
    </row>
    <row r="5816" spans="28:29" x14ac:dyDescent="0.15">
      <c r="AB5816" s="28"/>
      <c r="AC5816" s="28"/>
    </row>
    <row r="5817" spans="28:29" x14ac:dyDescent="0.15">
      <c r="AB5817" s="28"/>
      <c r="AC5817" s="28"/>
    </row>
    <row r="5818" spans="28:29" x14ac:dyDescent="0.15">
      <c r="AB5818" s="28"/>
      <c r="AC5818" s="28"/>
    </row>
    <row r="5819" spans="28:29" x14ac:dyDescent="0.15">
      <c r="AB5819" s="28"/>
      <c r="AC5819" s="28"/>
    </row>
    <row r="5820" spans="28:29" x14ac:dyDescent="0.15">
      <c r="AB5820" s="28"/>
      <c r="AC5820" s="28"/>
    </row>
    <row r="5821" spans="28:29" x14ac:dyDescent="0.15">
      <c r="AB5821" s="28"/>
      <c r="AC5821" s="28"/>
    </row>
    <row r="5822" spans="28:29" x14ac:dyDescent="0.15">
      <c r="AB5822" s="28"/>
      <c r="AC5822" s="28"/>
    </row>
    <row r="5823" spans="28:29" x14ac:dyDescent="0.15">
      <c r="AB5823" s="28"/>
      <c r="AC5823" s="28"/>
    </row>
    <row r="5824" spans="28:29" x14ac:dyDescent="0.15">
      <c r="AB5824" s="28"/>
      <c r="AC5824" s="28"/>
    </row>
    <row r="5825" spans="28:29" x14ac:dyDescent="0.15">
      <c r="AB5825" s="28"/>
      <c r="AC5825" s="28"/>
    </row>
    <row r="5826" spans="28:29" x14ac:dyDescent="0.15">
      <c r="AB5826" s="28"/>
      <c r="AC5826" s="28"/>
    </row>
    <row r="5827" spans="28:29" x14ac:dyDescent="0.15">
      <c r="AB5827" s="28"/>
      <c r="AC5827" s="28"/>
    </row>
    <row r="5828" spans="28:29" x14ac:dyDescent="0.15">
      <c r="AB5828" s="28"/>
      <c r="AC5828" s="28"/>
    </row>
    <row r="5829" spans="28:29" x14ac:dyDescent="0.15">
      <c r="AB5829" s="28"/>
      <c r="AC5829" s="28"/>
    </row>
    <row r="5830" spans="28:29" x14ac:dyDescent="0.15">
      <c r="AB5830" s="28"/>
      <c r="AC5830" s="28"/>
    </row>
    <row r="5831" spans="28:29" x14ac:dyDescent="0.15">
      <c r="AB5831" s="28"/>
      <c r="AC5831" s="28"/>
    </row>
    <row r="5832" spans="28:29" x14ac:dyDescent="0.15">
      <c r="AB5832" s="28"/>
      <c r="AC5832" s="28"/>
    </row>
    <row r="5833" spans="28:29" x14ac:dyDescent="0.15">
      <c r="AB5833" s="28"/>
      <c r="AC5833" s="28"/>
    </row>
    <row r="5834" spans="28:29" x14ac:dyDescent="0.15">
      <c r="AB5834" s="28"/>
      <c r="AC5834" s="28"/>
    </row>
    <row r="5835" spans="28:29" x14ac:dyDescent="0.15">
      <c r="AB5835" s="28"/>
      <c r="AC5835" s="28"/>
    </row>
    <row r="5836" spans="28:29" x14ac:dyDescent="0.15">
      <c r="AB5836" s="28"/>
      <c r="AC5836" s="28"/>
    </row>
    <row r="5837" spans="28:29" x14ac:dyDescent="0.15">
      <c r="AB5837" s="28"/>
      <c r="AC5837" s="28"/>
    </row>
    <row r="5838" spans="28:29" x14ac:dyDescent="0.15">
      <c r="AB5838" s="28"/>
      <c r="AC5838" s="28"/>
    </row>
    <row r="5839" spans="28:29" x14ac:dyDescent="0.15">
      <c r="AB5839" s="28"/>
      <c r="AC5839" s="28"/>
    </row>
    <row r="5840" spans="28:29" x14ac:dyDescent="0.15">
      <c r="AB5840" s="28"/>
      <c r="AC5840" s="28"/>
    </row>
    <row r="5841" spans="28:29" x14ac:dyDescent="0.15">
      <c r="AB5841" s="28"/>
      <c r="AC5841" s="28"/>
    </row>
    <row r="5842" spans="28:29" x14ac:dyDescent="0.15">
      <c r="AB5842" s="28"/>
      <c r="AC5842" s="28"/>
    </row>
    <row r="5843" spans="28:29" x14ac:dyDescent="0.15">
      <c r="AB5843" s="28"/>
      <c r="AC5843" s="28"/>
    </row>
    <row r="5844" spans="28:29" x14ac:dyDescent="0.15">
      <c r="AB5844" s="28"/>
      <c r="AC5844" s="28"/>
    </row>
    <row r="5845" spans="28:29" x14ac:dyDescent="0.15">
      <c r="AB5845" s="28"/>
      <c r="AC5845" s="28"/>
    </row>
    <row r="5846" spans="28:29" x14ac:dyDescent="0.15">
      <c r="AB5846" s="28"/>
      <c r="AC5846" s="28"/>
    </row>
    <row r="5847" spans="28:29" x14ac:dyDescent="0.15">
      <c r="AB5847" s="28"/>
      <c r="AC5847" s="28"/>
    </row>
    <row r="5848" spans="28:29" x14ac:dyDescent="0.15">
      <c r="AB5848" s="28"/>
      <c r="AC5848" s="28"/>
    </row>
    <row r="5849" spans="28:29" x14ac:dyDescent="0.15">
      <c r="AB5849" s="28"/>
      <c r="AC5849" s="28"/>
    </row>
    <row r="5850" spans="28:29" x14ac:dyDescent="0.15">
      <c r="AB5850" s="28"/>
      <c r="AC5850" s="28"/>
    </row>
    <row r="5851" spans="28:29" x14ac:dyDescent="0.15">
      <c r="AB5851" s="28"/>
      <c r="AC5851" s="28"/>
    </row>
    <row r="5852" spans="28:29" x14ac:dyDescent="0.15">
      <c r="AB5852" s="28"/>
      <c r="AC5852" s="28"/>
    </row>
    <row r="5853" spans="28:29" x14ac:dyDescent="0.15">
      <c r="AB5853" s="28"/>
      <c r="AC5853" s="28"/>
    </row>
    <row r="5854" spans="28:29" x14ac:dyDescent="0.15">
      <c r="AB5854" s="28"/>
      <c r="AC5854" s="28"/>
    </row>
    <row r="5855" spans="28:29" x14ac:dyDescent="0.15">
      <c r="AB5855" s="28"/>
      <c r="AC5855" s="28"/>
    </row>
    <row r="5856" spans="28:29" x14ac:dyDescent="0.15">
      <c r="AB5856" s="28"/>
      <c r="AC5856" s="28"/>
    </row>
    <row r="5857" spans="28:29" x14ac:dyDescent="0.15">
      <c r="AB5857" s="28"/>
      <c r="AC5857" s="28"/>
    </row>
    <row r="5858" spans="28:29" x14ac:dyDescent="0.15">
      <c r="AB5858" s="28"/>
      <c r="AC5858" s="28"/>
    </row>
    <row r="5859" spans="28:29" x14ac:dyDescent="0.15">
      <c r="AB5859" s="28"/>
      <c r="AC5859" s="28"/>
    </row>
    <row r="5860" spans="28:29" x14ac:dyDescent="0.15">
      <c r="AB5860" s="28"/>
      <c r="AC5860" s="28"/>
    </row>
    <row r="5861" spans="28:29" x14ac:dyDescent="0.15">
      <c r="AB5861" s="28"/>
      <c r="AC5861" s="28"/>
    </row>
    <row r="5862" spans="28:29" x14ac:dyDescent="0.15">
      <c r="AB5862" s="28"/>
      <c r="AC5862" s="28"/>
    </row>
    <row r="5863" spans="28:29" x14ac:dyDescent="0.15">
      <c r="AB5863" s="28"/>
      <c r="AC5863" s="28"/>
    </row>
    <row r="5864" spans="28:29" x14ac:dyDescent="0.15">
      <c r="AB5864" s="28"/>
      <c r="AC5864" s="28"/>
    </row>
    <row r="5865" spans="28:29" x14ac:dyDescent="0.15">
      <c r="AB5865" s="28"/>
      <c r="AC5865" s="28"/>
    </row>
    <row r="5866" spans="28:29" x14ac:dyDescent="0.15">
      <c r="AB5866" s="28"/>
      <c r="AC5866" s="28"/>
    </row>
    <row r="5867" spans="28:29" x14ac:dyDescent="0.15">
      <c r="AB5867" s="28"/>
      <c r="AC5867" s="28"/>
    </row>
    <row r="5868" spans="28:29" x14ac:dyDescent="0.15">
      <c r="AB5868" s="28"/>
      <c r="AC5868" s="28"/>
    </row>
    <row r="5869" spans="28:29" x14ac:dyDescent="0.15">
      <c r="AB5869" s="28"/>
      <c r="AC5869" s="28"/>
    </row>
    <row r="5870" spans="28:29" x14ac:dyDescent="0.15">
      <c r="AB5870" s="28"/>
      <c r="AC5870" s="28"/>
    </row>
    <row r="5871" spans="28:29" x14ac:dyDescent="0.15">
      <c r="AB5871" s="28"/>
      <c r="AC5871" s="28"/>
    </row>
    <row r="5872" spans="28:29" x14ac:dyDescent="0.15">
      <c r="AB5872" s="28"/>
      <c r="AC5872" s="28"/>
    </row>
    <row r="5873" spans="28:29" x14ac:dyDescent="0.15">
      <c r="AB5873" s="28"/>
      <c r="AC5873" s="28"/>
    </row>
    <row r="5874" spans="28:29" x14ac:dyDescent="0.15">
      <c r="AB5874" s="28"/>
      <c r="AC5874" s="28"/>
    </row>
    <row r="5875" spans="28:29" x14ac:dyDescent="0.15">
      <c r="AB5875" s="28"/>
      <c r="AC5875" s="28"/>
    </row>
    <row r="5876" spans="28:29" x14ac:dyDescent="0.15">
      <c r="AB5876" s="28"/>
      <c r="AC5876" s="28"/>
    </row>
    <row r="5877" spans="28:29" x14ac:dyDescent="0.15">
      <c r="AB5877" s="28"/>
      <c r="AC5877" s="28"/>
    </row>
    <row r="5878" spans="28:29" x14ac:dyDescent="0.15">
      <c r="AB5878" s="28"/>
      <c r="AC5878" s="28"/>
    </row>
    <row r="5879" spans="28:29" x14ac:dyDescent="0.15">
      <c r="AB5879" s="28"/>
      <c r="AC5879" s="28"/>
    </row>
    <row r="5880" spans="28:29" x14ac:dyDescent="0.15">
      <c r="AB5880" s="28"/>
      <c r="AC5880" s="28"/>
    </row>
    <row r="5881" spans="28:29" x14ac:dyDescent="0.15">
      <c r="AB5881" s="28"/>
      <c r="AC5881" s="28"/>
    </row>
    <row r="5882" spans="28:29" x14ac:dyDescent="0.15">
      <c r="AB5882" s="28"/>
      <c r="AC5882" s="28"/>
    </row>
    <row r="5883" spans="28:29" x14ac:dyDescent="0.15">
      <c r="AB5883" s="28"/>
      <c r="AC5883" s="28"/>
    </row>
    <row r="5884" spans="28:29" x14ac:dyDescent="0.15">
      <c r="AB5884" s="28"/>
      <c r="AC5884" s="28"/>
    </row>
    <row r="5885" spans="28:29" x14ac:dyDescent="0.15">
      <c r="AB5885" s="28"/>
      <c r="AC5885" s="28"/>
    </row>
    <row r="5886" spans="28:29" x14ac:dyDescent="0.15">
      <c r="AB5886" s="28"/>
      <c r="AC5886" s="28"/>
    </row>
    <row r="5887" spans="28:29" x14ac:dyDescent="0.15">
      <c r="AB5887" s="28"/>
      <c r="AC5887" s="28"/>
    </row>
    <row r="5888" spans="28:29" x14ac:dyDescent="0.15">
      <c r="AB5888" s="28"/>
      <c r="AC5888" s="28"/>
    </row>
    <row r="5889" spans="28:29" x14ac:dyDescent="0.15">
      <c r="AB5889" s="28"/>
      <c r="AC5889" s="28"/>
    </row>
    <row r="5890" spans="28:29" x14ac:dyDescent="0.15">
      <c r="AB5890" s="28"/>
      <c r="AC5890" s="28"/>
    </row>
    <row r="5891" spans="28:29" x14ac:dyDescent="0.15">
      <c r="AB5891" s="28"/>
      <c r="AC5891" s="28"/>
    </row>
    <row r="5892" spans="28:29" x14ac:dyDescent="0.15">
      <c r="AB5892" s="28"/>
      <c r="AC5892" s="28"/>
    </row>
    <row r="5893" spans="28:29" x14ac:dyDescent="0.15">
      <c r="AB5893" s="28"/>
      <c r="AC5893" s="28"/>
    </row>
    <row r="5894" spans="28:29" x14ac:dyDescent="0.15">
      <c r="AB5894" s="28"/>
      <c r="AC5894" s="28"/>
    </row>
    <row r="5895" spans="28:29" x14ac:dyDescent="0.15">
      <c r="AB5895" s="28"/>
      <c r="AC5895" s="28"/>
    </row>
    <row r="5896" spans="28:29" x14ac:dyDescent="0.15">
      <c r="AB5896" s="28"/>
      <c r="AC5896" s="28"/>
    </row>
    <row r="5897" spans="28:29" x14ac:dyDescent="0.15">
      <c r="AB5897" s="28"/>
      <c r="AC5897" s="28"/>
    </row>
    <row r="5898" spans="28:29" x14ac:dyDescent="0.15">
      <c r="AB5898" s="28"/>
      <c r="AC5898" s="28"/>
    </row>
    <row r="5899" spans="28:29" x14ac:dyDescent="0.15">
      <c r="AB5899" s="28"/>
      <c r="AC5899" s="28"/>
    </row>
    <row r="5900" spans="28:29" x14ac:dyDescent="0.15">
      <c r="AB5900" s="28"/>
      <c r="AC5900" s="28"/>
    </row>
    <row r="5901" spans="28:29" x14ac:dyDescent="0.15">
      <c r="AB5901" s="28"/>
      <c r="AC5901" s="28"/>
    </row>
    <row r="5902" spans="28:29" x14ac:dyDescent="0.15">
      <c r="AB5902" s="28"/>
      <c r="AC5902" s="28"/>
    </row>
    <row r="5903" spans="28:29" x14ac:dyDescent="0.15">
      <c r="AB5903" s="28"/>
      <c r="AC5903" s="28"/>
    </row>
    <row r="5904" spans="28:29" x14ac:dyDescent="0.15">
      <c r="AB5904" s="28"/>
      <c r="AC5904" s="28"/>
    </row>
    <row r="5905" spans="28:29" x14ac:dyDescent="0.15">
      <c r="AB5905" s="28"/>
      <c r="AC5905" s="28"/>
    </row>
    <row r="5906" spans="28:29" x14ac:dyDescent="0.15">
      <c r="AB5906" s="28"/>
      <c r="AC5906" s="28"/>
    </row>
    <row r="5907" spans="28:29" x14ac:dyDescent="0.15">
      <c r="AB5907" s="28"/>
      <c r="AC5907" s="28"/>
    </row>
    <row r="5908" spans="28:29" x14ac:dyDescent="0.15">
      <c r="AB5908" s="28"/>
      <c r="AC5908" s="28"/>
    </row>
    <row r="5909" spans="28:29" x14ac:dyDescent="0.15">
      <c r="AB5909" s="28"/>
      <c r="AC5909" s="28"/>
    </row>
    <row r="5910" spans="28:29" x14ac:dyDescent="0.15">
      <c r="AB5910" s="28"/>
      <c r="AC5910" s="28"/>
    </row>
    <row r="5911" spans="28:29" x14ac:dyDescent="0.15">
      <c r="AB5911" s="28"/>
      <c r="AC5911" s="28"/>
    </row>
    <row r="5912" spans="28:29" x14ac:dyDescent="0.15">
      <c r="AB5912" s="28"/>
      <c r="AC5912" s="28"/>
    </row>
    <row r="5913" spans="28:29" x14ac:dyDescent="0.15">
      <c r="AB5913" s="28"/>
      <c r="AC5913" s="28"/>
    </row>
    <row r="5914" spans="28:29" x14ac:dyDescent="0.15">
      <c r="AB5914" s="28"/>
      <c r="AC5914" s="28"/>
    </row>
    <row r="5915" spans="28:29" x14ac:dyDescent="0.15">
      <c r="AB5915" s="28"/>
      <c r="AC5915" s="28"/>
    </row>
    <row r="5916" spans="28:29" x14ac:dyDescent="0.15">
      <c r="AB5916" s="28"/>
      <c r="AC5916" s="28"/>
    </row>
    <row r="5917" spans="28:29" x14ac:dyDescent="0.15">
      <c r="AB5917" s="28"/>
      <c r="AC5917" s="28"/>
    </row>
    <row r="5918" spans="28:29" x14ac:dyDescent="0.15">
      <c r="AB5918" s="28"/>
      <c r="AC5918" s="28"/>
    </row>
    <row r="5919" spans="28:29" x14ac:dyDescent="0.15">
      <c r="AB5919" s="28"/>
      <c r="AC5919" s="28"/>
    </row>
    <row r="5920" spans="28:29" x14ac:dyDescent="0.15">
      <c r="AB5920" s="28"/>
      <c r="AC5920" s="28"/>
    </row>
    <row r="5921" spans="28:29" x14ac:dyDescent="0.15">
      <c r="AB5921" s="28"/>
      <c r="AC5921" s="28"/>
    </row>
    <row r="5922" spans="28:29" x14ac:dyDescent="0.15">
      <c r="AB5922" s="28"/>
      <c r="AC5922" s="28"/>
    </row>
    <row r="5923" spans="28:29" x14ac:dyDescent="0.15">
      <c r="AB5923" s="28"/>
      <c r="AC5923" s="28"/>
    </row>
    <row r="5924" spans="28:29" x14ac:dyDescent="0.15">
      <c r="AB5924" s="28"/>
      <c r="AC5924" s="28"/>
    </row>
    <row r="5925" spans="28:29" x14ac:dyDescent="0.15">
      <c r="AB5925" s="28"/>
      <c r="AC5925" s="28"/>
    </row>
    <row r="5926" spans="28:29" x14ac:dyDescent="0.15">
      <c r="AB5926" s="28"/>
      <c r="AC5926" s="28"/>
    </row>
    <row r="5927" spans="28:29" x14ac:dyDescent="0.15">
      <c r="AB5927" s="28"/>
      <c r="AC5927" s="28"/>
    </row>
    <row r="5928" spans="28:29" x14ac:dyDescent="0.15">
      <c r="AB5928" s="28"/>
      <c r="AC5928" s="28"/>
    </row>
    <row r="5929" spans="28:29" x14ac:dyDescent="0.15">
      <c r="AB5929" s="28"/>
      <c r="AC5929" s="28"/>
    </row>
    <row r="5930" spans="28:29" x14ac:dyDescent="0.15">
      <c r="AB5930" s="28"/>
      <c r="AC5930" s="28"/>
    </row>
    <row r="5931" spans="28:29" x14ac:dyDescent="0.15">
      <c r="AB5931" s="28"/>
      <c r="AC5931" s="28"/>
    </row>
    <row r="5932" spans="28:29" x14ac:dyDescent="0.15">
      <c r="AB5932" s="28"/>
      <c r="AC5932" s="28"/>
    </row>
    <row r="5933" spans="28:29" x14ac:dyDescent="0.15">
      <c r="AB5933" s="28"/>
      <c r="AC5933" s="28"/>
    </row>
    <row r="5934" spans="28:29" x14ac:dyDescent="0.15">
      <c r="AB5934" s="28"/>
      <c r="AC5934" s="28"/>
    </row>
    <row r="5935" spans="28:29" x14ac:dyDescent="0.15">
      <c r="AB5935" s="28"/>
      <c r="AC5935" s="28"/>
    </row>
    <row r="5936" spans="28:29" x14ac:dyDescent="0.15">
      <c r="AB5936" s="28"/>
      <c r="AC5936" s="28"/>
    </row>
    <row r="5937" spans="28:29" x14ac:dyDescent="0.15">
      <c r="AB5937" s="28"/>
      <c r="AC5937" s="28"/>
    </row>
    <row r="5938" spans="28:29" x14ac:dyDescent="0.15">
      <c r="AB5938" s="28"/>
      <c r="AC5938" s="28"/>
    </row>
    <row r="5939" spans="28:29" x14ac:dyDescent="0.15">
      <c r="AB5939" s="28"/>
      <c r="AC5939" s="28"/>
    </row>
    <row r="5940" spans="28:29" x14ac:dyDescent="0.15">
      <c r="AB5940" s="28"/>
      <c r="AC5940" s="28"/>
    </row>
    <row r="5941" spans="28:29" x14ac:dyDescent="0.15">
      <c r="AB5941" s="28"/>
      <c r="AC5941" s="28"/>
    </row>
    <row r="5942" spans="28:29" x14ac:dyDescent="0.15">
      <c r="AB5942" s="28"/>
      <c r="AC5942" s="28"/>
    </row>
    <row r="5943" spans="28:29" x14ac:dyDescent="0.15">
      <c r="AB5943" s="28"/>
      <c r="AC5943" s="28"/>
    </row>
    <row r="5944" spans="28:29" x14ac:dyDescent="0.15">
      <c r="AB5944" s="28"/>
      <c r="AC5944" s="28"/>
    </row>
    <row r="5945" spans="28:29" x14ac:dyDescent="0.15">
      <c r="AB5945" s="28"/>
      <c r="AC5945" s="28"/>
    </row>
    <row r="5946" spans="28:29" x14ac:dyDescent="0.15">
      <c r="AB5946" s="28"/>
      <c r="AC5946" s="28"/>
    </row>
    <row r="5947" spans="28:29" x14ac:dyDescent="0.15">
      <c r="AB5947" s="28"/>
      <c r="AC5947" s="28"/>
    </row>
    <row r="5948" spans="28:29" x14ac:dyDescent="0.15">
      <c r="AB5948" s="28"/>
      <c r="AC5948" s="28"/>
    </row>
    <row r="5949" spans="28:29" x14ac:dyDescent="0.15">
      <c r="AB5949" s="28"/>
      <c r="AC5949" s="28"/>
    </row>
    <row r="5950" spans="28:29" x14ac:dyDescent="0.15">
      <c r="AB5950" s="28"/>
      <c r="AC5950" s="28"/>
    </row>
    <row r="5951" spans="28:29" x14ac:dyDescent="0.15">
      <c r="AB5951" s="28"/>
      <c r="AC5951" s="28"/>
    </row>
    <row r="5952" spans="28:29" x14ac:dyDescent="0.15">
      <c r="AB5952" s="28"/>
      <c r="AC5952" s="28"/>
    </row>
    <row r="5953" spans="28:29" x14ac:dyDescent="0.15">
      <c r="AB5953" s="28"/>
      <c r="AC5953" s="28"/>
    </row>
    <row r="5954" spans="28:29" x14ac:dyDescent="0.15">
      <c r="AB5954" s="28"/>
      <c r="AC5954" s="28"/>
    </row>
    <row r="5955" spans="28:29" x14ac:dyDescent="0.15">
      <c r="AB5955" s="28"/>
      <c r="AC5955" s="28"/>
    </row>
    <row r="5956" spans="28:29" x14ac:dyDescent="0.15">
      <c r="AB5956" s="28"/>
      <c r="AC5956" s="28"/>
    </row>
    <row r="5957" spans="28:29" x14ac:dyDescent="0.15">
      <c r="AB5957" s="28"/>
      <c r="AC5957" s="28"/>
    </row>
    <row r="5958" spans="28:29" x14ac:dyDescent="0.15">
      <c r="AB5958" s="28"/>
      <c r="AC5958" s="28"/>
    </row>
    <row r="5959" spans="28:29" x14ac:dyDescent="0.15">
      <c r="AB5959" s="28"/>
      <c r="AC5959" s="28"/>
    </row>
    <row r="5960" spans="28:29" x14ac:dyDescent="0.15">
      <c r="AB5960" s="28"/>
      <c r="AC5960" s="28"/>
    </row>
    <row r="5961" spans="28:29" x14ac:dyDescent="0.15">
      <c r="AB5961" s="28"/>
      <c r="AC5961" s="28"/>
    </row>
    <row r="5962" spans="28:29" x14ac:dyDescent="0.15">
      <c r="AB5962" s="28"/>
      <c r="AC5962" s="28"/>
    </row>
    <row r="5963" spans="28:29" x14ac:dyDescent="0.15">
      <c r="AB5963" s="28"/>
      <c r="AC5963" s="28"/>
    </row>
    <row r="5964" spans="28:29" x14ac:dyDescent="0.15">
      <c r="AB5964" s="28"/>
      <c r="AC5964" s="28"/>
    </row>
    <row r="5965" spans="28:29" x14ac:dyDescent="0.15">
      <c r="AB5965" s="28"/>
      <c r="AC5965" s="28"/>
    </row>
    <row r="5966" spans="28:29" x14ac:dyDescent="0.15">
      <c r="AB5966" s="28"/>
      <c r="AC5966" s="28"/>
    </row>
    <row r="5967" spans="28:29" x14ac:dyDescent="0.15">
      <c r="AB5967" s="28"/>
      <c r="AC5967" s="28"/>
    </row>
    <row r="5968" spans="28:29" x14ac:dyDescent="0.15">
      <c r="AB5968" s="28"/>
      <c r="AC5968" s="28"/>
    </row>
    <row r="5969" spans="28:29" x14ac:dyDescent="0.15">
      <c r="AB5969" s="28"/>
      <c r="AC5969" s="28"/>
    </row>
    <row r="5970" spans="28:29" x14ac:dyDescent="0.15">
      <c r="AB5970" s="28"/>
      <c r="AC5970" s="28"/>
    </row>
    <row r="5971" spans="28:29" x14ac:dyDescent="0.15">
      <c r="AB5971" s="28"/>
      <c r="AC5971" s="28"/>
    </row>
    <row r="5972" spans="28:29" x14ac:dyDescent="0.15">
      <c r="AB5972" s="28"/>
      <c r="AC5972" s="28"/>
    </row>
    <row r="5973" spans="28:29" x14ac:dyDescent="0.15">
      <c r="AB5973" s="28"/>
      <c r="AC5973" s="28"/>
    </row>
    <row r="5974" spans="28:29" x14ac:dyDescent="0.15">
      <c r="AB5974" s="28"/>
      <c r="AC5974" s="28"/>
    </row>
    <row r="5975" spans="28:29" x14ac:dyDescent="0.15">
      <c r="AB5975" s="28"/>
      <c r="AC5975" s="28"/>
    </row>
    <row r="5976" spans="28:29" x14ac:dyDescent="0.15">
      <c r="AB5976" s="28"/>
      <c r="AC5976" s="28"/>
    </row>
    <row r="5977" spans="28:29" x14ac:dyDescent="0.15">
      <c r="AB5977" s="28"/>
      <c r="AC5977" s="28"/>
    </row>
    <row r="5978" spans="28:29" x14ac:dyDescent="0.15">
      <c r="AB5978" s="28"/>
      <c r="AC5978" s="28"/>
    </row>
    <row r="5979" spans="28:29" x14ac:dyDescent="0.15">
      <c r="AB5979" s="28"/>
      <c r="AC5979" s="28"/>
    </row>
    <row r="5980" spans="28:29" x14ac:dyDescent="0.15">
      <c r="AB5980" s="28"/>
      <c r="AC5980" s="28"/>
    </row>
    <row r="5981" spans="28:29" x14ac:dyDescent="0.15">
      <c r="AB5981" s="28"/>
      <c r="AC5981" s="28"/>
    </row>
    <row r="5982" spans="28:29" x14ac:dyDescent="0.15">
      <c r="AB5982" s="28"/>
      <c r="AC5982" s="28"/>
    </row>
    <row r="5983" spans="28:29" x14ac:dyDescent="0.15">
      <c r="AB5983" s="28"/>
      <c r="AC5983" s="28"/>
    </row>
    <row r="5984" spans="28:29" x14ac:dyDescent="0.15">
      <c r="AB5984" s="28"/>
      <c r="AC5984" s="28"/>
    </row>
    <row r="5985" spans="28:29" x14ac:dyDescent="0.15">
      <c r="AB5985" s="28"/>
      <c r="AC5985" s="28"/>
    </row>
    <row r="5986" spans="28:29" x14ac:dyDescent="0.15">
      <c r="AB5986" s="28"/>
      <c r="AC5986" s="28"/>
    </row>
    <row r="5987" spans="28:29" x14ac:dyDescent="0.15">
      <c r="AB5987" s="28"/>
      <c r="AC5987" s="28"/>
    </row>
    <row r="5988" spans="28:29" x14ac:dyDescent="0.15">
      <c r="AB5988" s="28"/>
      <c r="AC5988" s="28"/>
    </row>
    <row r="5989" spans="28:29" x14ac:dyDescent="0.15">
      <c r="AB5989" s="28"/>
      <c r="AC5989" s="28"/>
    </row>
    <row r="5990" spans="28:29" x14ac:dyDescent="0.15">
      <c r="AB5990" s="28"/>
      <c r="AC5990" s="28"/>
    </row>
    <row r="5991" spans="28:29" x14ac:dyDescent="0.15">
      <c r="AB5991" s="28"/>
      <c r="AC5991" s="28"/>
    </row>
    <row r="5992" spans="28:29" x14ac:dyDescent="0.15">
      <c r="AB5992" s="28"/>
      <c r="AC5992" s="28"/>
    </row>
    <row r="5993" spans="28:29" x14ac:dyDescent="0.15">
      <c r="AB5993" s="28"/>
      <c r="AC5993" s="28"/>
    </row>
    <row r="5994" spans="28:29" x14ac:dyDescent="0.15">
      <c r="AB5994" s="28"/>
      <c r="AC5994" s="28"/>
    </row>
    <row r="5995" spans="28:29" x14ac:dyDescent="0.15">
      <c r="AB5995" s="28"/>
      <c r="AC5995" s="28"/>
    </row>
    <row r="5996" spans="28:29" x14ac:dyDescent="0.15">
      <c r="AB5996" s="28"/>
      <c r="AC5996" s="28"/>
    </row>
    <row r="5997" spans="28:29" x14ac:dyDescent="0.15">
      <c r="AB5997" s="28"/>
      <c r="AC5997" s="28"/>
    </row>
    <row r="5998" spans="28:29" x14ac:dyDescent="0.15">
      <c r="AB5998" s="28"/>
      <c r="AC5998" s="28"/>
    </row>
    <row r="5999" spans="28:29" x14ac:dyDescent="0.15">
      <c r="AB5999" s="28"/>
      <c r="AC5999" s="28"/>
    </row>
    <row r="6000" spans="28:29" x14ac:dyDescent="0.15">
      <c r="AB6000" s="28"/>
      <c r="AC6000" s="28"/>
    </row>
    <row r="6001" spans="28:29" x14ac:dyDescent="0.15">
      <c r="AB6001" s="28"/>
      <c r="AC6001" s="28"/>
    </row>
    <row r="6002" spans="28:29" x14ac:dyDescent="0.15">
      <c r="AB6002" s="28"/>
      <c r="AC6002" s="28"/>
    </row>
    <row r="6003" spans="28:29" x14ac:dyDescent="0.15">
      <c r="AB6003" s="28"/>
      <c r="AC6003" s="28"/>
    </row>
    <row r="6004" spans="28:29" x14ac:dyDescent="0.15">
      <c r="AB6004" s="28"/>
      <c r="AC6004" s="28"/>
    </row>
    <row r="6005" spans="28:29" x14ac:dyDescent="0.15">
      <c r="AB6005" s="28"/>
      <c r="AC6005" s="28"/>
    </row>
    <row r="6006" spans="28:29" x14ac:dyDescent="0.15">
      <c r="AB6006" s="28"/>
      <c r="AC6006" s="28"/>
    </row>
    <row r="6007" spans="28:29" x14ac:dyDescent="0.15">
      <c r="AB6007" s="28"/>
      <c r="AC6007" s="28"/>
    </row>
    <row r="6008" spans="28:29" x14ac:dyDescent="0.15">
      <c r="AB6008" s="28"/>
      <c r="AC6008" s="28"/>
    </row>
    <row r="6009" spans="28:29" x14ac:dyDescent="0.15">
      <c r="AB6009" s="28"/>
      <c r="AC6009" s="28"/>
    </row>
    <row r="6010" spans="28:29" x14ac:dyDescent="0.15">
      <c r="AB6010" s="28"/>
      <c r="AC6010" s="28"/>
    </row>
    <row r="6011" spans="28:29" x14ac:dyDescent="0.15">
      <c r="AB6011" s="28"/>
      <c r="AC6011" s="28"/>
    </row>
    <row r="6012" spans="28:29" x14ac:dyDescent="0.15">
      <c r="AB6012" s="28"/>
      <c r="AC6012" s="28"/>
    </row>
    <row r="6013" spans="28:29" x14ac:dyDescent="0.15">
      <c r="AB6013" s="28"/>
      <c r="AC6013" s="28"/>
    </row>
    <row r="6014" spans="28:29" x14ac:dyDescent="0.15">
      <c r="AB6014" s="28"/>
      <c r="AC6014" s="28"/>
    </row>
    <row r="6015" spans="28:29" x14ac:dyDescent="0.15">
      <c r="AB6015" s="28"/>
      <c r="AC6015" s="28"/>
    </row>
    <row r="6016" spans="28:29" x14ac:dyDescent="0.15">
      <c r="AB6016" s="28"/>
      <c r="AC6016" s="28"/>
    </row>
    <row r="6017" spans="28:29" x14ac:dyDescent="0.15">
      <c r="AB6017" s="28"/>
      <c r="AC6017" s="28"/>
    </row>
    <row r="6018" spans="28:29" x14ac:dyDescent="0.15">
      <c r="AB6018" s="28"/>
      <c r="AC6018" s="28"/>
    </row>
    <row r="6019" spans="28:29" x14ac:dyDescent="0.15">
      <c r="AB6019" s="28"/>
      <c r="AC6019" s="28"/>
    </row>
    <row r="6020" spans="28:29" x14ac:dyDescent="0.15">
      <c r="AB6020" s="28"/>
      <c r="AC6020" s="28"/>
    </row>
    <row r="6021" spans="28:29" x14ac:dyDescent="0.15">
      <c r="AB6021" s="28"/>
      <c r="AC6021" s="28"/>
    </row>
    <row r="6022" spans="28:29" x14ac:dyDescent="0.15">
      <c r="AB6022" s="28"/>
      <c r="AC6022" s="28"/>
    </row>
    <row r="6023" spans="28:29" x14ac:dyDescent="0.15">
      <c r="AB6023" s="28"/>
      <c r="AC6023" s="28"/>
    </row>
    <row r="6024" spans="28:29" x14ac:dyDescent="0.15">
      <c r="AB6024" s="28"/>
      <c r="AC6024" s="28"/>
    </row>
    <row r="6025" spans="28:29" x14ac:dyDescent="0.15">
      <c r="AB6025" s="28"/>
      <c r="AC6025" s="28"/>
    </row>
    <row r="6026" spans="28:29" x14ac:dyDescent="0.15">
      <c r="AB6026" s="28"/>
      <c r="AC6026" s="28"/>
    </row>
    <row r="6027" spans="28:29" x14ac:dyDescent="0.15">
      <c r="AB6027" s="28"/>
      <c r="AC6027" s="28"/>
    </row>
    <row r="6028" spans="28:29" x14ac:dyDescent="0.15">
      <c r="AB6028" s="28"/>
      <c r="AC6028" s="28"/>
    </row>
    <row r="6029" spans="28:29" x14ac:dyDescent="0.15">
      <c r="AB6029" s="28"/>
      <c r="AC6029" s="28"/>
    </row>
    <row r="6030" spans="28:29" x14ac:dyDescent="0.15">
      <c r="AB6030" s="28"/>
      <c r="AC6030" s="28"/>
    </row>
    <row r="6031" spans="28:29" x14ac:dyDescent="0.15">
      <c r="AB6031" s="28"/>
      <c r="AC6031" s="28"/>
    </row>
    <row r="6032" spans="28:29" x14ac:dyDescent="0.15">
      <c r="AB6032" s="28"/>
      <c r="AC6032" s="28"/>
    </row>
    <row r="6033" spans="28:29" x14ac:dyDescent="0.15">
      <c r="AB6033" s="28"/>
      <c r="AC6033" s="28"/>
    </row>
    <row r="6034" spans="28:29" x14ac:dyDescent="0.15">
      <c r="AB6034" s="28"/>
      <c r="AC6034" s="28"/>
    </row>
    <row r="6035" spans="28:29" x14ac:dyDescent="0.15">
      <c r="AB6035" s="28"/>
      <c r="AC6035" s="28"/>
    </row>
    <row r="6036" spans="28:29" x14ac:dyDescent="0.15">
      <c r="AB6036" s="28"/>
      <c r="AC6036" s="28"/>
    </row>
    <row r="6037" spans="28:29" x14ac:dyDescent="0.15">
      <c r="AB6037" s="28"/>
      <c r="AC6037" s="28"/>
    </row>
    <row r="6038" spans="28:29" x14ac:dyDescent="0.15">
      <c r="AB6038" s="28"/>
      <c r="AC6038" s="28"/>
    </row>
    <row r="6039" spans="28:29" x14ac:dyDescent="0.15">
      <c r="AB6039" s="28"/>
      <c r="AC6039" s="28"/>
    </row>
    <row r="6040" spans="28:29" x14ac:dyDescent="0.15">
      <c r="AB6040" s="28"/>
      <c r="AC6040" s="28"/>
    </row>
    <row r="6041" spans="28:29" x14ac:dyDescent="0.15">
      <c r="AB6041" s="28"/>
      <c r="AC6041" s="28"/>
    </row>
    <row r="6042" spans="28:29" x14ac:dyDescent="0.15">
      <c r="AB6042" s="28"/>
      <c r="AC6042" s="28"/>
    </row>
    <row r="6043" spans="28:29" x14ac:dyDescent="0.15">
      <c r="AB6043" s="28"/>
      <c r="AC6043" s="28"/>
    </row>
    <row r="6044" spans="28:29" x14ac:dyDescent="0.15">
      <c r="AB6044" s="28"/>
      <c r="AC6044" s="28"/>
    </row>
    <row r="6045" spans="28:29" x14ac:dyDescent="0.15">
      <c r="AB6045" s="28"/>
      <c r="AC6045" s="28"/>
    </row>
    <row r="6046" spans="28:29" x14ac:dyDescent="0.15">
      <c r="AB6046" s="28"/>
      <c r="AC6046" s="28"/>
    </row>
    <row r="6047" spans="28:29" x14ac:dyDescent="0.15">
      <c r="AB6047" s="28"/>
      <c r="AC6047" s="28"/>
    </row>
    <row r="6048" spans="28:29" x14ac:dyDescent="0.15">
      <c r="AB6048" s="28"/>
      <c r="AC6048" s="28"/>
    </row>
    <row r="6049" spans="28:29" x14ac:dyDescent="0.15">
      <c r="AB6049" s="28"/>
      <c r="AC6049" s="28"/>
    </row>
    <row r="6050" spans="28:29" x14ac:dyDescent="0.15">
      <c r="AB6050" s="28"/>
      <c r="AC6050" s="28"/>
    </row>
    <row r="6051" spans="28:29" x14ac:dyDescent="0.15">
      <c r="AB6051" s="28"/>
      <c r="AC6051" s="28"/>
    </row>
    <row r="6052" spans="28:29" x14ac:dyDescent="0.15">
      <c r="AB6052" s="28"/>
      <c r="AC6052" s="28"/>
    </row>
    <row r="6053" spans="28:29" x14ac:dyDescent="0.15">
      <c r="AB6053" s="28"/>
      <c r="AC6053" s="28"/>
    </row>
    <row r="6054" spans="28:29" x14ac:dyDescent="0.15">
      <c r="AB6054" s="28"/>
      <c r="AC6054" s="28"/>
    </row>
    <row r="6055" spans="28:29" x14ac:dyDescent="0.15">
      <c r="AB6055" s="28"/>
      <c r="AC6055" s="28"/>
    </row>
    <row r="6056" spans="28:29" x14ac:dyDescent="0.15">
      <c r="AB6056" s="28"/>
      <c r="AC6056" s="28"/>
    </row>
    <row r="6057" spans="28:29" x14ac:dyDescent="0.15">
      <c r="AB6057" s="28"/>
      <c r="AC6057" s="28"/>
    </row>
    <row r="6058" spans="28:29" x14ac:dyDescent="0.15">
      <c r="AB6058" s="28"/>
      <c r="AC6058" s="28"/>
    </row>
    <row r="6059" spans="28:29" x14ac:dyDescent="0.15">
      <c r="AB6059" s="28"/>
      <c r="AC6059" s="28"/>
    </row>
    <row r="6060" spans="28:29" x14ac:dyDescent="0.15">
      <c r="AB6060" s="28"/>
      <c r="AC6060" s="28"/>
    </row>
    <row r="6061" spans="28:29" x14ac:dyDescent="0.15">
      <c r="AB6061" s="28"/>
      <c r="AC6061" s="28"/>
    </row>
    <row r="6062" spans="28:29" x14ac:dyDescent="0.15">
      <c r="AB6062" s="28"/>
      <c r="AC6062" s="28"/>
    </row>
    <row r="6063" spans="28:29" x14ac:dyDescent="0.15">
      <c r="AB6063" s="28"/>
      <c r="AC6063" s="28"/>
    </row>
    <row r="6064" spans="28:29" x14ac:dyDescent="0.15">
      <c r="AB6064" s="28"/>
      <c r="AC6064" s="28"/>
    </row>
    <row r="6065" spans="28:29" x14ac:dyDescent="0.15">
      <c r="AB6065" s="28"/>
      <c r="AC6065" s="28"/>
    </row>
    <row r="6066" spans="28:29" x14ac:dyDescent="0.15">
      <c r="AB6066" s="28"/>
      <c r="AC6066" s="28"/>
    </row>
    <row r="6067" spans="28:29" x14ac:dyDescent="0.15">
      <c r="AB6067" s="28"/>
      <c r="AC6067" s="28"/>
    </row>
    <row r="6068" spans="28:29" x14ac:dyDescent="0.15">
      <c r="AB6068" s="28"/>
      <c r="AC6068" s="28"/>
    </row>
    <row r="6069" spans="28:29" x14ac:dyDescent="0.15">
      <c r="AB6069" s="28"/>
      <c r="AC6069" s="28"/>
    </row>
    <row r="6070" spans="28:29" x14ac:dyDescent="0.15">
      <c r="AB6070" s="28"/>
      <c r="AC6070" s="28"/>
    </row>
    <row r="6071" spans="28:29" x14ac:dyDescent="0.15">
      <c r="AB6071" s="28"/>
      <c r="AC6071" s="28"/>
    </row>
    <row r="6072" spans="28:29" x14ac:dyDescent="0.15">
      <c r="AB6072" s="28"/>
      <c r="AC6072" s="28"/>
    </row>
    <row r="6073" spans="28:29" x14ac:dyDescent="0.15">
      <c r="AB6073" s="28"/>
      <c r="AC6073" s="28"/>
    </row>
    <row r="6074" spans="28:29" x14ac:dyDescent="0.15">
      <c r="AB6074" s="28"/>
      <c r="AC6074" s="28"/>
    </row>
    <row r="6075" spans="28:29" x14ac:dyDescent="0.15">
      <c r="AB6075" s="28"/>
      <c r="AC6075" s="28"/>
    </row>
    <row r="6076" spans="28:29" x14ac:dyDescent="0.15">
      <c r="AB6076" s="28"/>
      <c r="AC6076" s="28"/>
    </row>
    <row r="6077" spans="28:29" x14ac:dyDescent="0.15">
      <c r="AB6077" s="28"/>
      <c r="AC6077" s="28"/>
    </row>
    <row r="6078" spans="28:29" x14ac:dyDescent="0.15">
      <c r="AB6078" s="28"/>
      <c r="AC6078" s="28"/>
    </row>
    <row r="6079" spans="28:29" x14ac:dyDescent="0.15">
      <c r="AB6079" s="28"/>
      <c r="AC6079" s="28"/>
    </row>
    <row r="6080" spans="28:29" x14ac:dyDescent="0.15">
      <c r="AB6080" s="28"/>
      <c r="AC6080" s="28"/>
    </row>
    <row r="6081" spans="28:29" x14ac:dyDescent="0.15">
      <c r="AB6081" s="28"/>
      <c r="AC6081" s="28"/>
    </row>
    <row r="6082" spans="28:29" x14ac:dyDescent="0.15">
      <c r="AB6082" s="28"/>
      <c r="AC6082" s="28"/>
    </row>
    <row r="6083" spans="28:29" x14ac:dyDescent="0.15">
      <c r="AB6083" s="28"/>
      <c r="AC6083" s="28"/>
    </row>
    <row r="6084" spans="28:29" x14ac:dyDescent="0.15">
      <c r="AB6084" s="28"/>
      <c r="AC6084" s="28"/>
    </row>
    <row r="6085" spans="28:29" x14ac:dyDescent="0.15">
      <c r="AB6085" s="28"/>
      <c r="AC6085" s="28"/>
    </row>
    <row r="6086" spans="28:29" x14ac:dyDescent="0.15">
      <c r="AB6086" s="28"/>
      <c r="AC6086" s="28"/>
    </row>
    <row r="6087" spans="28:29" x14ac:dyDescent="0.15">
      <c r="AB6087" s="28"/>
      <c r="AC6087" s="28"/>
    </row>
    <row r="6088" spans="28:29" x14ac:dyDescent="0.15">
      <c r="AB6088" s="28"/>
      <c r="AC6088" s="28"/>
    </row>
    <row r="6089" spans="28:29" x14ac:dyDescent="0.15">
      <c r="AB6089" s="28"/>
      <c r="AC6089" s="28"/>
    </row>
    <row r="6090" spans="28:29" x14ac:dyDescent="0.15">
      <c r="AB6090" s="28"/>
      <c r="AC6090" s="28"/>
    </row>
    <row r="6091" spans="28:29" x14ac:dyDescent="0.15">
      <c r="AB6091" s="28"/>
      <c r="AC6091" s="28"/>
    </row>
    <row r="6092" spans="28:29" x14ac:dyDescent="0.15">
      <c r="AB6092" s="28"/>
      <c r="AC6092" s="28"/>
    </row>
    <row r="6093" spans="28:29" x14ac:dyDescent="0.15">
      <c r="AB6093" s="28"/>
      <c r="AC6093" s="28"/>
    </row>
    <row r="6094" spans="28:29" x14ac:dyDescent="0.15">
      <c r="AB6094" s="28"/>
      <c r="AC6094" s="28"/>
    </row>
    <row r="6095" spans="28:29" x14ac:dyDescent="0.15">
      <c r="AB6095" s="28"/>
      <c r="AC6095" s="28"/>
    </row>
    <row r="6096" spans="28:29" x14ac:dyDescent="0.15">
      <c r="AB6096" s="28"/>
      <c r="AC6096" s="28"/>
    </row>
    <row r="6097" spans="28:29" x14ac:dyDescent="0.15">
      <c r="AB6097" s="28"/>
      <c r="AC6097" s="28"/>
    </row>
    <row r="6098" spans="28:29" x14ac:dyDescent="0.15">
      <c r="AB6098" s="28"/>
      <c r="AC6098" s="28"/>
    </row>
    <row r="6099" spans="28:29" x14ac:dyDescent="0.15">
      <c r="AB6099" s="28"/>
      <c r="AC6099" s="28"/>
    </row>
    <row r="6100" spans="28:29" x14ac:dyDescent="0.15">
      <c r="AB6100" s="28"/>
      <c r="AC6100" s="28"/>
    </row>
    <row r="6101" spans="28:29" x14ac:dyDescent="0.15">
      <c r="AB6101" s="28"/>
      <c r="AC6101" s="28"/>
    </row>
    <row r="6102" spans="28:29" x14ac:dyDescent="0.15">
      <c r="AB6102" s="28"/>
      <c r="AC6102" s="28"/>
    </row>
    <row r="6103" spans="28:29" x14ac:dyDescent="0.15">
      <c r="AB6103" s="28"/>
      <c r="AC6103" s="28"/>
    </row>
    <row r="6104" spans="28:29" x14ac:dyDescent="0.15">
      <c r="AB6104" s="28"/>
      <c r="AC6104" s="28"/>
    </row>
    <row r="6105" spans="28:29" x14ac:dyDescent="0.15">
      <c r="AB6105" s="28"/>
      <c r="AC6105" s="28"/>
    </row>
    <row r="6106" spans="28:29" x14ac:dyDescent="0.15">
      <c r="AB6106" s="28"/>
      <c r="AC6106" s="28"/>
    </row>
    <row r="6107" spans="28:29" x14ac:dyDescent="0.15">
      <c r="AB6107" s="28"/>
      <c r="AC6107" s="28"/>
    </row>
    <row r="6108" spans="28:29" x14ac:dyDescent="0.15">
      <c r="AB6108" s="28"/>
      <c r="AC6108" s="28"/>
    </row>
    <row r="6109" spans="28:29" x14ac:dyDescent="0.15">
      <c r="AB6109" s="28"/>
      <c r="AC6109" s="28"/>
    </row>
    <row r="6110" spans="28:29" x14ac:dyDescent="0.15">
      <c r="AB6110" s="28"/>
      <c r="AC6110" s="28"/>
    </row>
    <row r="6111" spans="28:29" x14ac:dyDescent="0.15">
      <c r="AB6111" s="28"/>
      <c r="AC6111" s="28"/>
    </row>
    <row r="6112" spans="28:29" x14ac:dyDescent="0.15">
      <c r="AB6112" s="28"/>
      <c r="AC6112" s="28"/>
    </row>
    <row r="6113" spans="28:29" x14ac:dyDescent="0.15">
      <c r="AB6113" s="28"/>
      <c r="AC6113" s="28"/>
    </row>
    <row r="6114" spans="28:29" x14ac:dyDescent="0.15">
      <c r="AB6114" s="28"/>
      <c r="AC6114" s="28"/>
    </row>
    <row r="6115" spans="28:29" x14ac:dyDescent="0.15">
      <c r="AB6115" s="28"/>
      <c r="AC6115" s="28"/>
    </row>
    <row r="6116" spans="28:29" x14ac:dyDescent="0.15">
      <c r="AB6116" s="28"/>
      <c r="AC6116" s="28"/>
    </row>
    <row r="6117" spans="28:29" x14ac:dyDescent="0.15">
      <c r="AB6117" s="28"/>
      <c r="AC6117" s="28"/>
    </row>
    <row r="6118" spans="28:29" x14ac:dyDescent="0.15">
      <c r="AB6118" s="28"/>
      <c r="AC6118" s="28"/>
    </row>
    <row r="6119" spans="28:29" x14ac:dyDescent="0.15">
      <c r="AB6119" s="28"/>
      <c r="AC6119" s="28"/>
    </row>
    <row r="6120" spans="28:29" x14ac:dyDescent="0.15">
      <c r="AB6120" s="28"/>
      <c r="AC6120" s="28"/>
    </row>
    <row r="6121" spans="28:29" x14ac:dyDescent="0.15">
      <c r="AB6121" s="28"/>
      <c r="AC6121" s="28"/>
    </row>
    <row r="6122" spans="28:29" x14ac:dyDescent="0.15">
      <c r="AB6122" s="28"/>
      <c r="AC6122" s="28"/>
    </row>
    <row r="6123" spans="28:29" x14ac:dyDescent="0.15">
      <c r="AB6123" s="28"/>
      <c r="AC6123" s="28"/>
    </row>
    <row r="6124" spans="28:29" x14ac:dyDescent="0.15">
      <c r="AB6124" s="28"/>
      <c r="AC6124" s="28"/>
    </row>
    <row r="6125" spans="28:29" x14ac:dyDescent="0.15">
      <c r="AB6125" s="28"/>
      <c r="AC6125" s="28"/>
    </row>
    <row r="6126" spans="28:29" x14ac:dyDescent="0.15">
      <c r="AB6126" s="28"/>
      <c r="AC6126" s="28"/>
    </row>
    <row r="6127" spans="28:29" x14ac:dyDescent="0.15">
      <c r="AB6127" s="28"/>
      <c r="AC6127" s="28"/>
    </row>
    <row r="6128" spans="28:29" x14ac:dyDescent="0.15">
      <c r="AB6128" s="28"/>
      <c r="AC6128" s="28"/>
    </row>
    <row r="6129" spans="28:29" x14ac:dyDescent="0.15">
      <c r="AB6129" s="28"/>
      <c r="AC6129" s="28"/>
    </row>
    <row r="6130" spans="28:29" x14ac:dyDescent="0.15">
      <c r="AB6130" s="28"/>
      <c r="AC6130" s="28"/>
    </row>
    <row r="6131" spans="28:29" x14ac:dyDescent="0.15">
      <c r="AB6131" s="28"/>
      <c r="AC6131" s="28"/>
    </row>
    <row r="6132" spans="28:29" x14ac:dyDescent="0.15">
      <c r="AB6132" s="28"/>
      <c r="AC6132" s="28"/>
    </row>
    <row r="6133" spans="28:29" x14ac:dyDescent="0.15">
      <c r="AB6133" s="28"/>
      <c r="AC6133" s="28"/>
    </row>
    <row r="6134" spans="28:29" x14ac:dyDescent="0.15">
      <c r="AB6134" s="28"/>
      <c r="AC6134" s="28"/>
    </row>
    <row r="6135" spans="28:29" x14ac:dyDescent="0.15">
      <c r="AB6135" s="28"/>
      <c r="AC6135" s="28"/>
    </row>
    <row r="6136" spans="28:29" x14ac:dyDescent="0.15">
      <c r="AB6136" s="28"/>
      <c r="AC6136" s="28"/>
    </row>
    <row r="6137" spans="28:29" x14ac:dyDescent="0.15">
      <c r="AB6137" s="28"/>
      <c r="AC6137" s="28"/>
    </row>
    <row r="6138" spans="28:29" x14ac:dyDescent="0.15">
      <c r="AB6138" s="28"/>
      <c r="AC6138" s="28"/>
    </row>
    <row r="6139" spans="28:29" x14ac:dyDescent="0.15">
      <c r="AB6139" s="28"/>
      <c r="AC6139" s="28"/>
    </row>
    <row r="6140" spans="28:29" x14ac:dyDescent="0.15">
      <c r="AB6140" s="28"/>
      <c r="AC6140" s="28"/>
    </row>
    <row r="6141" spans="28:29" x14ac:dyDescent="0.15">
      <c r="AB6141" s="28"/>
      <c r="AC6141" s="28"/>
    </row>
    <row r="6142" spans="28:29" x14ac:dyDescent="0.15">
      <c r="AB6142" s="28"/>
      <c r="AC6142" s="28"/>
    </row>
    <row r="6143" spans="28:29" x14ac:dyDescent="0.15">
      <c r="AB6143" s="28"/>
      <c r="AC6143" s="28"/>
    </row>
    <row r="6144" spans="28:29" x14ac:dyDescent="0.15">
      <c r="AB6144" s="28"/>
      <c r="AC6144" s="28"/>
    </row>
    <row r="6145" spans="28:29" x14ac:dyDescent="0.15">
      <c r="AB6145" s="28"/>
      <c r="AC6145" s="28"/>
    </row>
    <row r="6146" spans="28:29" x14ac:dyDescent="0.15">
      <c r="AB6146" s="28"/>
      <c r="AC6146" s="28"/>
    </row>
    <row r="6147" spans="28:29" x14ac:dyDescent="0.15">
      <c r="AB6147" s="28"/>
      <c r="AC6147" s="28"/>
    </row>
    <row r="6148" spans="28:29" x14ac:dyDescent="0.15">
      <c r="AB6148" s="28"/>
      <c r="AC6148" s="28"/>
    </row>
    <row r="6149" spans="28:29" x14ac:dyDescent="0.15">
      <c r="AB6149" s="28"/>
      <c r="AC6149" s="28"/>
    </row>
    <row r="6150" spans="28:29" x14ac:dyDescent="0.15">
      <c r="AB6150" s="28"/>
      <c r="AC6150" s="28"/>
    </row>
    <row r="6151" spans="28:29" x14ac:dyDescent="0.15">
      <c r="AB6151" s="28"/>
      <c r="AC6151" s="28"/>
    </row>
    <row r="6152" spans="28:29" x14ac:dyDescent="0.15">
      <c r="AB6152" s="28"/>
      <c r="AC6152" s="28"/>
    </row>
    <row r="6153" spans="28:29" x14ac:dyDescent="0.15">
      <c r="AB6153" s="28"/>
      <c r="AC6153" s="28"/>
    </row>
    <row r="6154" spans="28:29" x14ac:dyDescent="0.15">
      <c r="AB6154" s="28"/>
      <c r="AC6154" s="28"/>
    </row>
    <row r="6155" spans="28:29" x14ac:dyDescent="0.15">
      <c r="AB6155" s="28"/>
      <c r="AC6155" s="28"/>
    </row>
    <row r="6156" spans="28:29" x14ac:dyDescent="0.15">
      <c r="AB6156" s="28"/>
      <c r="AC6156" s="28"/>
    </row>
    <row r="6157" spans="28:29" x14ac:dyDescent="0.15">
      <c r="AB6157" s="28"/>
      <c r="AC6157" s="28"/>
    </row>
    <row r="6158" spans="28:29" x14ac:dyDescent="0.15">
      <c r="AB6158" s="28"/>
      <c r="AC6158" s="28"/>
    </row>
    <row r="6159" spans="28:29" x14ac:dyDescent="0.15">
      <c r="AB6159" s="28"/>
      <c r="AC6159" s="28"/>
    </row>
    <row r="6160" spans="28:29" x14ac:dyDescent="0.15">
      <c r="AB6160" s="28"/>
      <c r="AC6160" s="28"/>
    </row>
    <row r="6161" spans="28:29" x14ac:dyDescent="0.15">
      <c r="AB6161" s="28"/>
      <c r="AC6161" s="28"/>
    </row>
    <row r="6162" spans="28:29" x14ac:dyDescent="0.15">
      <c r="AB6162" s="28"/>
      <c r="AC6162" s="28"/>
    </row>
    <row r="6163" spans="28:29" x14ac:dyDescent="0.15">
      <c r="AB6163" s="28"/>
      <c r="AC6163" s="28"/>
    </row>
    <row r="6164" spans="28:29" x14ac:dyDescent="0.15">
      <c r="AB6164" s="28"/>
      <c r="AC6164" s="28"/>
    </row>
    <row r="6165" spans="28:29" x14ac:dyDescent="0.15">
      <c r="AB6165" s="28"/>
      <c r="AC6165" s="28"/>
    </row>
    <row r="6166" spans="28:29" x14ac:dyDescent="0.15">
      <c r="AB6166" s="28"/>
      <c r="AC6166" s="28"/>
    </row>
    <row r="6167" spans="28:29" x14ac:dyDescent="0.15">
      <c r="AB6167" s="28"/>
      <c r="AC6167" s="28"/>
    </row>
    <row r="6168" spans="28:29" x14ac:dyDescent="0.15">
      <c r="AB6168" s="28"/>
      <c r="AC6168" s="28"/>
    </row>
    <row r="6169" spans="28:29" x14ac:dyDescent="0.15">
      <c r="AB6169" s="28"/>
      <c r="AC6169" s="28"/>
    </row>
    <row r="6170" spans="28:29" x14ac:dyDescent="0.15">
      <c r="AB6170" s="28"/>
      <c r="AC6170" s="28"/>
    </row>
    <row r="6171" spans="28:29" x14ac:dyDescent="0.15">
      <c r="AB6171" s="28"/>
      <c r="AC6171" s="28"/>
    </row>
    <row r="6172" spans="28:29" x14ac:dyDescent="0.15">
      <c r="AB6172" s="28"/>
      <c r="AC6172" s="28"/>
    </row>
    <row r="6173" spans="28:29" x14ac:dyDescent="0.15">
      <c r="AB6173" s="28"/>
      <c r="AC6173" s="28"/>
    </row>
    <row r="6174" spans="28:29" x14ac:dyDescent="0.15">
      <c r="AB6174" s="28"/>
      <c r="AC6174" s="28"/>
    </row>
    <row r="6175" spans="28:29" x14ac:dyDescent="0.15">
      <c r="AB6175" s="28"/>
      <c r="AC6175" s="28"/>
    </row>
    <row r="6176" spans="28:29" x14ac:dyDescent="0.15">
      <c r="AB6176" s="28"/>
      <c r="AC6176" s="28"/>
    </row>
    <row r="6177" spans="28:29" x14ac:dyDescent="0.15">
      <c r="AB6177" s="28"/>
      <c r="AC6177" s="28"/>
    </row>
    <row r="6178" spans="28:29" x14ac:dyDescent="0.15">
      <c r="AB6178" s="28"/>
      <c r="AC6178" s="28"/>
    </row>
    <row r="6179" spans="28:29" x14ac:dyDescent="0.15">
      <c r="AB6179" s="28"/>
      <c r="AC6179" s="28"/>
    </row>
    <row r="6180" spans="28:29" x14ac:dyDescent="0.15">
      <c r="AB6180" s="28"/>
      <c r="AC6180" s="28"/>
    </row>
    <row r="6181" spans="28:29" x14ac:dyDescent="0.15">
      <c r="AB6181" s="28"/>
      <c r="AC6181" s="28"/>
    </row>
    <row r="6182" spans="28:29" x14ac:dyDescent="0.15">
      <c r="AB6182" s="28"/>
      <c r="AC6182" s="28"/>
    </row>
    <row r="6183" spans="28:29" x14ac:dyDescent="0.15">
      <c r="AB6183" s="28"/>
      <c r="AC6183" s="28"/>
    </row>
    <row r="6184" spans="28:29" x14ac:dyDescent="0.15">
      <c r="AB6184" s="28"/>
      <c r="AC6184" s="28"/>
    </row>
    <row r="6185" spans="28:29" x14ac:dyDescent="0.15">
      <c r="AB6185" s="28"/>
      <c r="AC6185" s="28"/>
    </row>
    <row r="6186" spans="28:29" x14ac:dyDescent="0.15">
      <c r="AB6186" s="28"/>
      <c r="AC6186" s="28"/>
    </row>
    <row r="6187" spans="28:29" x14ac:dyDescent="0.15">
      <c r="AB6187" s="28"/>
      <c r="AC6187" s="28"/>
    </row>
    <row r="6188" spans="28:29" x14ac:dyDescent="0.15">
      <c r="AB6188" s="28"/>
      <c r="AC6188" s="28"/>
    </row>
    <row r="6189" spans="28:29" x14ac:dyDescent="0.15">
      <c r="AB6189" s="28"/>
      <c r="AC6189" s="28"/>
    </row>
    <row r="6190" spans="28:29" x14ac:dyDescent="0.15">
      <c r="AB6190" s="28"/>
      <c r="AC6190" s="28"/>
    </row>
    <row r="6191" spans="28:29" x14ac:dyDescent="0.15">
      <c r="AB6191" s="28"/>
      <c r="AC6191" s="28"/>
    </row>
    <row r="6192" spans="28:29" x14ac:dyDescent="0.15">
      <c r="AB6192" s="28"/>
      <c r="AC6192" s="28"/>
    </row>
    <row r="6193" spans="28:29" x14ac:dyDescent="0.15">
      <c r="AB6193" s="28"/>
      <c r="AC6193" s="28"/>
    </row>
    <row r="6194" spans="28:29" x14ac:dyDescent="0.15">
      <c r="AB6194" s="28"/>
      <c r="AC6194" s="28"/>
    </row>
    <row r="6195" spans="28:29" x14ac:dyDescent="0.15">
      <c r="AB6195" s="28"/>
      <c r="AC6195" s="28"/>
    </row>
    <row r="6196" spans="28:29" x14ac:dyDescent="0.15">
      <c r="AB6196" s="28"/>
      <c r="AC6196" s="28"/>
    </row>
    <row r="6197" spans="28:29" x14ac:dyDescent="0.15">
      <c r="AB6197" s="28"/>
      <c r="AC6197" s="28"/>
    </row>
    <row r="6198" spans="28:29" x14ac:dyDescent="0.15">
      <c r="AB6198" s="28"/>
      <c r="AC6198" s="28"/>
    </row>
    <row r="6199" spans="28:29" x14ac:dyDescent="0.15">
      <c r="AB6199" s="28"/>
      <c r="AC6199" s="28"/>
    </row>
    <row r="6200" spans="28:29" x14ac:dyDescent="0.15">
      <c r="AB6200" s="28"/>
      <c r="AC6200" s="28"/>
    </row>
    <row r="6201" spans="28:29" x14ac:dyDescent="0.15">
      <c r="AB6201" s="28"/>
      <c r="AC6201" s="28"/>
    </row>
    <row r="6202" spans="28:29" x14ac:dyDescent="0.15">
      <c r="AB6202" s="28"/>
      <c r="AC6202" s="28"/>
    </row>
    <row r="6203" spans="28:29" x14ac:dyDescent="0.15">
      <c r="AB6203" s="28"/>
      <c r="AC6203" s="28"/>
    </row>
    <row r="6204" spans="28:29" x14ac:dyDescent="0.15">
      <c r="AB6204" s="28"/>
      <c r="AC6204" s="28"/>
    </row>
    <row r="6205" spans="28:29" x14ac:dyDescent="0.15">
      <c r="AB6205" s="28"/>
      <c r="AC6205" s="28"/>
    </row>
    <row r="6206" spans="28:29" x14ac:dyDescent="0.15">
      <c r="AB6206" s="28"/>
      <c r="AC6206" s="28"/>
    </row>
    <row r="6207" spans="28:29" x14ac:dyDescent="0.15">
      <c r="AB6207" s="28"/>
      <c r="AC6207" s="28"/>
    </row>
    <row r="6208" spans="28:29" x14ac:dyDescent="0.15">
      <c r="AB6208" s="28"/>
      <c r="AC6208" s="28"/>
    </row>
    <row r="6209" spans="28:29" x14ac:dyDescent="0.15">
      <c r="AB6209" s="28"/>
      <c r="AC6209" s="28"/>
    </row>
    <row r="6210" spans="28:29" x14ac:dyDescent="0.15">
      <c r="AB6210" s="28"/>
      <c r="AC6210" s="28"/>
    </row>
    <row r="6211" spans="28:29" x14ac:dyDescent="0.15">
      <c r="AB6211" s="28"/>
      <c r="AC6211" s="28"/>
    </row>
    <row r="6212" spans="28:29" x14ac:dyDescent="0.15">
      <c r="AB6212" s="28"/>
      <c r="AC6212" s="28"/>
    </row>
    <row r="6213" spans="28:29" x14ac:dyDescent="0.15">
      <c r="AB6213" s="28"/>
      <c r="AC6213" s="28"/>
    </row>
    <row r="6214" spans="28:29" x14ac:dyDescent="0.15">
      <c r="AB6214" s="28"/>
      <c r="AC6214" s="28"/>
    </row>
    <row r="6215" spans="28:29" x14ac:dyDescent="0.15">
      <c r="AB6215" s="28"/>
      <c r="AC6215" s="28"/>
    </row>
    <row r="6216" spans="28:29" x14ac:dyDescent="0.15">
      <c r="AB6216" s="28"/>
      <c r="AC6216" s="28"/>
    </row>
    <row r="6217" spans="28:29" x14ac:dyDescent="0.15">
      <c r="AB6217" s="28"/>
      <c r="AC6217" s="28"/>
    </row>
    <row r="6218" spans="28:29" x14ac:dyDescent="0.15">
      <c r="AB6218" s="28"/>
      <c r="AC6218" s="28"/>
    </row>
    <row r="6219" spans="28:29" x14ac:dyDescent="0.15">
      <c r="AB6219" s="28"/>
      <c r="AC6219" s="28"/>
    </row>
    <row r="6220" spans="28:29" x14ac:dyDescent="0.15">
      <c r="AB6220" s="28"/>
      <c r="AC6220" s="28"/>
    </row>
    <row r="6221" spans="28:29" x14ac:dyDescent="0.15">
      <c r="AB6221" s="28"/>
      <c r="AC6221" s="28"/>
    </row>
    <row r="6222" spans="28:29" x14ac:dyDescent="0.15">
      <c r="AB6222" s="28"/>
      <c r="AC6222" s="28"/>
    </row>
    <row r="6223" spans="28:29" x14ac:dyDescent="0.15">
      <c r="AB6223" s="28"/>
      <c r="AC6223" s="28"/>
    </row>
    <row r="6224" spans="28:29" x14ac:dyDescent="0.15">
      <c r="AB6224" s="28"/>
      <c r="AC6224" s="28"/>
    </row>
    <row r="6225" spans="28:29" x14ac:dyDescent="0.15">
      <c r="AB6225" s="28"/>
      <c r="AC6225" s="28"/>
    </row>
    <row r="6226" spans="28:29" x14ac:dyDescent="0.15">
      <c r="AB6226" s="28"/>
      <c r="AC6226" s="28"/>
    </row>
    <row r="6227" spans="28:29" x14ac:dyDescent="0.15">
      <c r="AB6227" s="28"/>
      <c r="AC6227" s="28"/>
    </row>
    <row r="6228" spans="28:29" x14ac:dyDescent="0.15">
      <c r="AB6228" s="28"/>
      <c r="AC6228" s="28"/>
    </row>
    <row r="6229" spans="28:29" x14ac:dyDescent="0.15">
      <c r="AB6229" s="28"/>
      <c r="AC6229" s="28"/>
    </row>
    <row r="6230" spans="28:29" x14ac:dyDescent="0.15">
      <c r="AB6230" s="28"/>
      <c r="AC6230" s="28"/>
    </row>
    <row r="6231" spans="28:29" x14ac:dyDescent="0.15">
      <c r="AB6231" s="28"/>
      <c r="AC6231" s="28"/>
    </row>
    <row r="6232" spans="28:29" x14ac:dyDescent="0.15">
      <c r="AB6232" s="28"/>
      <c r="AC6232" s="28"/>
    </row>
    <row r="6233" spans="28:29" x14ac:dyDescent="0.15">
      <c r="AB6233" s="28"/>
      <c r="AC6233" s="28"/>
    </row>
    <row r="6234" spans="28:29" x14ac:dyDescent="0.15">
      <c r="AB6234" s="28"/>
      <c r="AC6234" s="28"/>
    </row>
    <row r="6235" spans="28:29" x14ac:dyDescent="0.15">
      <c r="AB6235" s="28"/>
      <c r="AC6235" s="28"/>
    </row>
    <row r="6236" spans="28:29" x14ac:dyDescent="0.15">
      <c r="AB6236" s="28"/>
      <c r="AC6236" s="28"/>
    </row>
    <row r="6237" spans="28:29" x14ac:dyDescent="0.15">
      <c r="AB6237" s="28"/>
      <c r="AC6237" s="28"/>
    </row>
    <row r="6238" spans="28:29" x14ac:dyDescent="0.15">
      <c r="AB6238" s="28"/>
      <c r="AC6238" s="28"/>
    </row>
    <row r="6239" spans="28:29" x14ac:dyDescent="0.15">
      <c r="AB6239" s="28"/>
      <c r="AC6239" s="28"/>
    </row>
    <row r="6240" spans="28:29" x14ac:dyDescent="0.15">
      <c r="AB6240" s="28"/>
      <c r="AC6240" s="28"/>
    </row>
    <row r="6241" spans="28:29" x14ac:dyDescent="0.15">
      <c r="AB6241" s="28"/>
      <c r="AC6241" s="28"/>
    </row>
    <row r="6242" spans="28:29" x14ac:dyDescent="0.15">
      <c r="AB6242" s="28"/>
      <c r="AC6242" s="28"/>
    </row>
    <row r="6243" spans="28:29" x14ac:dyDescent="0.15">
      <c r="AB6243" s="28"/>
      <c r="AC6243" s="28"/>
    </row>
    <row r="6244" spans="28:29" x14ac:dyDescent="0.15">
      <c r="AB6244" s="28"/>
      <c r="AC6244" s="28"/>
    </row>
    <row r="6245" spans="28:29" x14ac:dyDescent="0.15">
      <c r="AB6245" s="28"/>
      <c r="AC6245" s="28"/>
    </row>
    <row r="6246" spans="28:29" x14ac:dyDescent="0.15">
      <c r="AB6246" s="28"/>
      <c r="AC6246" s="28"/>
    </row>
    <row r="6247" spans="28:29" x14ac:dyDescent="0.15">
      <c r="AB6247" s="28"/>
      <c r="AC6247" s="28"/>
    </row>
    <row r="6248" spans="28:29" x14ac:dyDescent="0.15">
      <c r="AB6248" s="28"/>
      <c r="AC6248" s="28"/>
    </row>
    <row r="6249" spans="28:29" x14ac:dyDescent="0.15">
      <c r="AB6249" s="28"/>
      <c r="AC6249" s="28"/>
    </row>
    <row r="6250" spans="28:29" x14ac:dyDescent="0.15">
      <c r="AB6250" s="28"/>
      <c r="AC6250" s="28"/>
    </row>
    <row r="6251" spans="28:29" x14ac:dyDescent="0.15">
      <c r="AB6251" s="28"/>
      <c r="AC6251" s="28"/>
    </row>
    <row r="6252" spans="28:29" x14ac:dyDescent="0.15">
      <c r="AB6252" s="28"/>
      <c r="AC6252" s="28"/>
    </row>
    <row r="6253" spans="28:29" x14ac:dyDescent="0.15">
      <c r="AB6253" s="28"/>
      <c r="AC6253" s="28"/>
    </row>
    <row r="6254" spans="28:29" x14ac:dyDescent="0.15">
      <c r="AB6254" s="28"/>
      <c r="AC6254" s="28"/>
    </row>
    <row r="6255" spans="28:29" x14ac:dyDescent="0.15">
      <c r="AB6255" s="28"/>
      <c r="AC6255" s="28"/>
    </row>
    <row r="6256" spans="28:29" x14ac:dyDescent="0.15">
      <c r="AB6256" s="28"/>
      <c r="AC6256" s="28"/>
    </row>
    <row r="6257" spans="28:29" x14ac:dyDescent="0.15">
      <c r="AB6257" s="28"/>
      <c r="AC6257" s="28"/>
    </row>
    <row r="6258" spans="28:29" x14ac:dyDescent="0.15">
      <c r="AB6258" s="28"/>
      <c r="AC6258" s="28"/>
    </row>
    <row r="6259" spans="28:29" x14ac:dyDescent="0.15">
      <c r="AB6259" s="28"/>
      <c r="AC6259" s="28"/>
    </row>
    <row r="6260" spans="28:29" x14ac:dyDescent="0.15">
      <c r="AB6260" s="28"/>
      <c r="AC6260" s="28"/>
    </row>
    <row r="6261" spans="28:29" x14ac:dyDescent="0.15">
      <c r="AB6261" s="28"/>
      <c r="AC6261" s="28"/>
    </row>
    <row r="6262" spans="28:29" x14ac:dyDescent="0.15">
      <c r="AB6262" s="28"/>
      <c r="AC6262" s="28"/>
    </row>
    <row r="6263" spans="28:29" x14ac:dyDescent="0.15">
      <c r="AB6263" s="28"/>
      <c r="AC6263" s="28"/>
    </row>
    <row r="6264" spans="28:29" x14ac:dyDescent="0.15">
      <c r="AB6264" s="28"/>
      <c r="AC6264" s="28"/>
    </row>
    <row r="6265" spans="28:29" x14ac:dyDescent="0.15">
      <c r="AB6265" s="28"/>
      <c r="AC6265" s="28"/>
    </row>
    <row r="6266" spans="28:29" x14ac:dyDescent="0.15">
      <c r="AB6266" s="28"/>
      <c r="AC6266" s="28"/>
    </row>
    <row r="6267" spans="28:29" x14ac:dyDescent="0.15">
      <c r="AB6267" s="28"/>
      <c r="AC6267" s="28"/>
    </row>
    <row r="6268" spans="28:29" x14ac:dyDescent="0.15">
      <c r="AB6268" s="28"/>
      <c r="AC6268" s="28"/>
    </row>
    <row r="6269" spans="28:29" x14ac:dyDescent="0.15">
      <c r="AB6269" s="28"/>
      <c r="AC6269" s="28"/>
    </row>
    <row r="6270" spans="28:29" x14ac:dyDescent="0.15">
      <c r="AB6270" s="28"/>
      <c r="AC6270" s="28"/>
    </row>
    <row r="6271" spans="28:29" x14ac:dyDescent="0.15">
      <c r="AB6271" s="28"/>
      <c r="AC6271" s="28"/>
    </row>
    <row r="6272" spans="28:29" x14ac:dyDescent="0.15">
      <c r="AB6272" s="28"/>
      <c r="AC6272" s="28"/>
    </row>
    <row r="6273" spans="28:29" x14ac:dyDescent="0.15">
      <c r="AB6273" s="28"/>
      <c r="AC6273" s="28"/>
    </row>
    <row r="6274" spans="28:29" x14ac:dyDescent="0.15">
      <c r="AB6274" s="28"/>
      <c r="AC6274" s="28"/>
    </row>
    <row r="6275" spans="28:29" x14ac:dyDescent="0.15">
      <c r="AB6275" s="28"/>
      <c r="AC6275" s="28"/>
    </row>
    <row r="6276" spans="28:29" x14ac:dyDescent="0.15">
      <c r="AB6276" s="28"/>
      <c r="AC6276" s="28"/>
    </row>
    <row r="6277" spans="28:29" x14ac:dyDescent="0.15">
      <c r="AB6277" s="28"/>
      <c r="AC6277" s="28"/>
    </row>
    <row r="6278" spans="28:29" x14ac:dyDescent="0.15">
      <c r="AB6278" s="28"/>
      <c r="AC6278" s="28"/>
    </row>
    <row r="6279" spans="28:29" x14ac:dyDescent="0.15">
      <c r="AB6279" s="28"/>
      <c r="AC6279" s="28"/>
    </row>
    <row r="6280" spans="28:29" x14ac:dyDescent="0.15">
      <c r="AB6280" s="28"/>
      <c r="AC6280" s="28"/>
    </row>
    <row r="6281" spans="28:29" x14ac:dyDescent="0.15">
      <c r="AB6281" s="28"/>
      <c r="AC6281" s="28"/>
    </row>
    <row r="6282" spans="28:29" x14ac:dyDescent="0.15">
      <c r="AB6282" s="28"/>
      <c r="AC6282" s="28"/>
    </row>
    <row r="6283" spans="28:29" x14ac:dyDescent="0.15">
      <c r="AB6283" s="28"/>
      <c r="AC6283" s="28"/>
    </row>
    <row r="6284" spans="28:29" x14ac:dyDescent="0.15">
      <c r="AB6284" s="28"/>
      <c r="AC6284" s="28"/>
    </row>
    <row r="6285" spans="28:29" x14ac:dyDescent="0.15">
      <c r="AB6285" s="28"/>
      <c r="AC6285" s="28"/>
    </row>
    <row r="6286" spans="28:29" x14ac:dyDescent="0.15">
      <c r="AB6286" s="28"/>
      <c r="AC6286" s="28"/>
    </row>
    <row r="6287" spans="28:29" x14ac:dyDescent="0.15">
      <c r="AB6287" s="28"/>
      <c r="AC6287" s="28"/>
    </row>
    <row r="6288" spans="28:29" x14ac:dyDescent="0.15">
      <c r="AB6288" s="28"/>
      <c r="AC6288" s="28"/>
    </row>
    <row r="6289" spans="28:29" x14ac:dyDescent="0.15">
      <c r="AB6289" s="28"/>
      <c r="AC6289" s="28"/>
    </row>
    <row r="6290" spans="28:29" x14ac:dyDescent="0.15">
      <c r="AB6290" s="28"/>
      <c r="AC6290" s="28"/>
    </row>
    <row r="6291" spans="28:29" x14ac:dyDescent="0.15">
      <c r="AB6291" s="28"/>
      <c r="AC6291" s="28"/>
    </row>
    <row r="6292" spans="28:29" x14ac:dyDescent="0.15">
      <c r="AB6292" s="28"/>
      <c r="AC6292" s="28"/>
    </row>
    <row r="6293" spans="28:29" x14ac:dyDescent="0.15">
      <c r="AB6293" s="28"/>
      <c r="AC6293" s="28"/>
    </row>
    <row r="6294" spans="28:29" x14ac:dyDescent="0.15">
      <c r="AB6294" s="28"/>
      <c r="AC6294" s="28"/>
    </row>
    <row r="6295" spans="28:29" x14ac:dyDescent="0.15">
      <c r="AB6295" s="28"/>
      <c r="AC6295" s="28"/>
    </row>
    <row r="6296" spans="28:29" x14ac:dyDescent="0.15">
      <c r="AB6296" s="28"/>
      <c r="AC6296" s="28"/>
    </row>
    <row r="6297" spans="28:29" x14ac:dyDescent="0.15">
      <c r="AB6297" s="28"/>
      <c r="AC6297" s="28"/>
    </row>
    <row r="6298" spans="28:29" x14ac:dyDescent="0.15">
      <c r="AB6298" s="28"/>
      <c r="AC6298" s="28"/>
    </row>
    <row r="6299" spans="28:29" x14ac:dyDescent="0.15">
      <c r="AB6299" s="28"/>
      <c r="AC6299" s="28"/>
    </row>
    <row r="6300" spans="28:29" x14ac:dyDescent="0.15">
      <c r="AB6300" s="28"/>
      <c r="AC6300" s="28"/>
    </row>
    <row r="6301" spans="28:29" x14ac:dyDescent="0.15">
      <c r="AB6301" s="28"/>
      <c r="AC6301" s="28"/>
    </row>
    <row r="6302" spans="28:29" x14ac:dyDescent="0.15">
      <c r="AB6302" s="28"/>
      <c r="AC6302" s="28"/>
    </row>
    <row r="6303" spans="28:29" x14ac:dyDescent="0.15">
      <c r="AB6303" s="28"/>
      <c r="AC6303" s="28"/>
    </row>
    <row r="6304" spans="28:29" x14ac:dyDescent="0.15">
      <c r="AB6304" s="28"/>
      <c r="AC6304" s="28"/>
    </row>
    <row r="6305" spans="28:29" x14ac:dyDescent="0.15">
      <c r="AB6305" s="28"/>
      <c r="AC6305" s="28"/>
    </row>
    <row r="6306" spans="28:29" x14ac:dyDescent="0.15">
      <c r="AB6306" s="28"/>
      <c r="AC6306" s="28"/>
    </row>
    <row r="6307" spans="28:29" x14ac:dyDescent="0.15">
      <c r="AB6307" s="28"/>
      <c r="AC6307" s="28"/>
    </row>
    <row r="6308" spans="28:29" x14ac:dyDescent="0.15">
      <c r="AB6308" s="28"/>
      <c r="AC6308" s="28"/>
    </row>
    <row r="6309" spans="28:29" x14ac:dyDescent="0.15">
      <c r="AB6309" s="28"/>
      <c r="AC6309" s="28"/>
    </row>
    <row r="6310" spans="28:29" x14ac:dyDescent="0.15">
      <c r="AB6310" s="28"/>
      <c r="AC6310" s="28"/>
    </row>
    <row r="6311" spans="28:29" x14ac:dyDescent="0.15">
      <c r="AB6311" s="28"/>
      <c r="AC6311" s="28"/>
    </row>
    <row r="6312" spans="28:29" x14ac:dyDescent="0.15">
      <c r="AB6312" s="28"/>
      <c r="AC6312" s="28"/>
    </row>
    <row r="6313" spans="28:29" x14ac:dyDescent="0.15">
      <c r="AB6313" s="28"/>
      <c r="AC6313" s="28"/>
    </row>
    <row r="6314" spans="28:29" x14ac:dyDescent="0.15">
      <c r="AB6314" s="28"/>
      <c r="AC6314" s="28"/>
    </row>
    <row r="6315" spans="28:29" x14ac:dyDescent="0.15">
      <c r="AB6315" s="28"/>
      <c r="AC6315" s="28"/>
    </row>
    <row r="6316" spans="28:29" x14ac:dyDescent="0.15">
      <c r="AB6316" s="28"/>
      <c r="AC6316" s="28"/>
    </row>
    <row r="6317" spans="28:29" x14ac:dyDescent="0.15">
      <c r="AB6317" s="28"/>
      <c r="AC6317" s="28"/>
    </row>
    <row r="6318" spans="28:29" x14ac:dyDescent="0.15">
      <c r="AB6318" s="28"/>
      <c r="AC6318" s="28"/>
    </row>
    <row r="6319" spans="28:29" x14ac:dyDescent="0.15">
      <c r="AB6319" s="28"/>
      <c r="AC6319" s="28"/>
    </row>
    <row r="6320" spans="28:29" x14ac:dyDescent="0.15">
      <c r="AB6320" s="28"/>
      <c r="AC6320" s="28"/>
    </row>
    <row r="6321" spans="28:29" x14ac:dyDescent="0.15">
      <c r="AB6321" s="28"/>
      <c r="AC6321" s="28"/>
    </row>
    <row r="6322" spans="28:29" x14ac:dyDescent="0.15">
      <c r="AB6322" s="28"/>
      <c r="AC6322" s="28"/>
    </row>
    <row r="6323" spans="28:29" x14ac:dyDescent="0.15">
      <c r="AB6323" s="28"/>
      <c r="AC6323" s="28"/>
    </row>
    <row r="6324" spans="28:29" x14ac:dyDescent="0.15">
      <c r="AB6324" s="28"/>
      <c r="AC6324" s="28"/>
    </row>
    <row r="6325" spans="28:29" x14ac:dyDescent="0.15">
      <c r="AB6325" s="28"/>
      <c r="AC6325" s="28"/>
    </row>
    <row r="6326" spans="28:29" x14ac:dyDescent="0.15">
      <c r="AB6326" s="28"/>
      <c r="AC6326" s="28"/>
    </row>
    <row r="6327" spans="28:29" x14ac:dyDescent="0.15">
      <c r="AB6327" s="28"/>
      <c r="AC6327" s="28"/>
    </row>
    <row r="6328" spans="28:29" x14ac:dyDescent="0.15">
      <c r="AB6328" s="28"/>
      <c r="AC6328" s="28"/>
    </row>
    <row r="6329" spans="28:29" x14ac:dyDescent="0.15">
      <c r="AB6329" s="28"/>
      <c r="AC6329" s="28"/>
    </row>
    <row r="6330" spans="28:29" x14ac:dyDescent="0.15">
      <c r="AB6330" s="28"/>
      <c r="AC6330" s="28"/>
    </row>
    <row r="6331" spans="28:29" x14ac:dyDescent="0.15">
      <c r="AB6331" s="28"/>
      <c r="AC6331" s="28"/>
    </row>
    <row r="6332" spans="28:29" x14ac:dyDescent="0.15">
      <c r="AB6332" s="28"/>
      <c r="AC6332" s="28"/>
    </row>
    <row r="6333" spans="28:29" x14ac:dyDescent="0.15">
      <c r="AB6333" s="28"/>
      <c r="AC6333" s="28"/>
    </row>
    <row r="6334" spans="28:29" x14ac:dyDescent="0.15">
      <c r="AB6334" s="28"/>
      <c r="AC6334" s="28"/>
    </row>
    <row r="6335" spans="28:29" x14ac:dyDescent="0.15">
      <c r="AB6335" s="28"/>
      <c r="AC6335" s="28"/>
    </row>
    <row r="6336" spans="28:29" x14ac:dyDescent="0.15">
      <c r="AB6336" s="28"/>
      <c r="AC6336" s="28"/>
    </row>
    <row r="6337" spans="28:29" x14ac:dyDescent="0.15">
      <c r="AB6337" s="28"/>
      <c r="AC6337" s="28"/>
    </row>
    <row r="6338" spans="28:29" x14ac:dyDescent="0.15">
      <c r="AB6338" s="28"/>
      <c r="AC6338" s="28"/>
    </row>
    <row r="6339" spans="28:29" x14ac:dyDescent="0.15">
      <c r="AB6339" s="28"/>
      <c r="AC6339" s="28"/>
    </row>
    <row r="6340" spans="28:29" x14ac:dyDescent="0.15">
      <c r="AB6340" s="28"/>
      <c r="AC6340" s="28"/>
    </row>
    <row r="6341" spans="28:29" x14ac:dyDescent="0.15">
      <c r="AB6341" s="28"/>
      <c r="AC6341" s="28"/>
    </row>
    <row r="6342" spans="28:29" x14ac:dyDescent="0.15">
      <c r="AB6342" s="28"/>
      <c r="AC6342" s="28"/>
    </row>
    <row r="6343" spans="28:29" x14ac:dyDescent="0.15">
      <c r="AB6343" s="28"/>
      <c r="AC6343" s="28"/>
    </row>
    <row r="6344" spans="28:29" x14ac:dyDescent="0.15">
      <c r="AB6344" s="28"/>
      <c r="AC6344" s="28"/>
    </row>
    <row r="6345" spans="28:29" x14ac:dyDescent="0.15">
      <c r="AB6345" s="28"/>
      <c r="AC6345" s="28"/>
    </row>
    <row r="6346" spans="28:29" x14ac:dyDescent="0.15">
      <c r="AB6346" s="28"/>
      <c r="AC6346" s="28"/>
    </row>
    <row r="6347" spans="28:29" x14ac:dyDescent="0.15">
      <c r="AB6347" s="28"/>
      <c r="AC6347" s="28"/>
    </row>
    <row r="6348" spans="28:29" x14ac:dyDescent="0.15">
      <c r="AB6348" s="28"/>
      <c r="AC6348" s="28"/>
    </row>
    <row r="6349" spans="28:29" x14ac:dyDescent="0.15">
      <c r="AB6349" s="28"/>
      <c r="AC6349" s="28"/>
    </row>
    <row r="6350" spans="28:29" x14ac:dyDescent="0.15">
      <c r="AB6350" s="28"/>
      <c r="AC6350" s="28"/>
    </row>
    <row r="6351" spans="28:29" x14ac:dyDescent="0.15">
      <c r="AB6351" s="28"/>
      <c r="AC6351" s="28"/>
    </row>
    <row r="6352" spans="28:29" x14ac:dyDescent="0.15">
      <c r="AB6352" s="28"/>
      <c r="AC6352" s="28"/>
    </row>
    <row r="6353" spans="28:29" x14ac:dyDescent="0.15">
      <c r="AB6353" s="28"/>
      <c r="AC6353" s="28"/>
    </row>
    <row r="6354" spans="28:29" x14ac:dyDescent="0.15">
      <c r="AB6354" s="28"/>
      <c r="AC6354" s="28"/>
    </row>
    <row r="6355" spans="28:29" x14ac:dyDescent="0.15">
      <c r="AB6355" s="28"/>
      <c r="AC6355" s="28"/>
    </row>
    <row r="6356" spans="28:29" x14ac:dyDescent="0.15">
      <c r="AB6356" s="28"/>
      <c r="AC6356" s="28"/>
    </row>
    <row r="6357" spans="28:29" x14ac:dyDescent="0.15">
      <c r="AB6357" s="28"/>
      <c r="AC6357" s="28"/>
    </row>
    <row r="6358" spans="28:29" x14ac:dyDescent="0.15">
      <c r="AB6358" s="28"/>
      <c r="AC6358" s="28"/>
    </row>
    <row r="6359" spans="28:29" x14ac:dyDescent="0.15">
      <c r="AB6359" s="28"/>
      <c r="AC6359" s="28"/>
    </row>
    <row r="6360" spans="28:29" x14ac:dyDescent="0.15">
      <c r="AB6360" s="28"/>
      <c r="AC6360" s="28"/>
    </row>
    <row r="6361" spans="28:29" x14ac:dyDescent="0.15">
      <c r="AB6361" s="28"/>
      <c r="AC6361" s="28"/>
    </row>
    <row r="6362" spans="28:29" x14ac:dyDescent="0.15">
      <c r="AB6362" s="28"/>
      <c r="AC6362" s="28"/>
    </row>
    <row r="6363" spans="28:29" x14ac:dyDescent="0.15">
      <c r="AB6363" s="28"/>
      <c r="AC6363" s="28"/>
    </row>
    <row r="6364" spans="28:29" x14ac:dyDescent="0.15">
      <c r="AB6364" s="28"/>
      <c r="AC6364" s="28"/>
    </row>
    <row r="6365" spans="28:29" x14ac:dyDescent="0.15">
      <c r="AB6365" s="28"/>
      <c r="AC6365" s="28"/>
    </row>
    <row r="6366" spans="28:29" x14ac:dyDescent="0.15">
      <c r="AB6366" s="28"/>
      <c r="AC6366" s="28"/>
    </row>
    <row r="6367" spans="28:29" x14ac:dyDescent="0.15">
      <c r="AB6367" s="28"/>
      <c r="AC6367" s="28"/>
    </row>
    <row r="6368" spans="28:29" x14ac:dyDescent="0.15">
      <c r="AB6368" s="28"/>
      <c r="AC6368" s="28"/>
    </row>
    <row r="6369" spans="28:29" x14ac:dyDescent="0.15">
      <c r="AB6369" s="28"/>
      <c r="AC6369" s="28"/>
    </row>
    <row r="6370" spans="28:29" x14ac:dyDescent="0.15">
      <c r="AB6370" s="28"/>
      <c r="AC6370" s="28"/>
    </row>
    <row r="6371" spans="28:29" x14ac:dyDescent="0.15">
      <c r="AB6371" s="28"/>
      <c r="AC6371" s="28"/>
    </row>
    <row r="6372" spans="28:29" x14ac:dyDescent="0.15">
      <c r="AB6372" s="28"/>
      <c r="AC6372" s="28"/>
    </row>
    <row r="6373" spans="28:29" x14ac:dyDescent="0.15">
      <c r="AB6373" s="28"/>
      <c r="AC6373" s="28"/>
    </row>
    <row r="6374" spans="28:29" x14ac:dyDescent="0.15">
      <c r="AB6374" s="28"/>
      <c r="AC6374" s="28"/>
    </row>
    <row r="6375" spans="28:29" x14ac:dyDescent="0.15">
      <c r="AB6375" s="28"/>
      <c r="AC6375" s="28"/>
    </row>
    <row r="6376" spans="28:29" x14ac:dyDescent="0.15">
      <c r="AB6376" s="28"/>
      <c r="AC6376" s="28"/>
    </row>
    <row r="6377" spans="28:29" x14ac:dyDescent="0.15">
      <c r="AB6377" s="28"/>
      <c r="AC6377" s="28"/>
    </row>
    <row r="6378" spans="28:29" x14ac:dyDescent="0.15">
      <c r="AB6378" s="28"/>
      <c r="AC6378" s="28"/>
    </row>
    <row r="6379" spans="28:29" x14ac:dyDescent="0.15">
      <c r="AB6379" s="28"/>
      <c r="AC6379" s="28"/>
    </row>
    <row r="6380" spans="28:29" x14ac:dyDescent="0.15">
      <c r="AB6380" s="28"/>
      <c r="AC6380" s="28"/>
    </row>
    <row r="6381" spans="28:29" x14ac:dyDescent="0.15">
      <c r="AB6381" s="28"/>
      <c r="AC6381" s="28"/>
    </row>
    <row r="6382" spans="28:29" x14ac:dyDescent="0.15">
      <c r="AB6382" s="28"/>
      <c r="AC6382" s="28"/>
    </row>
    <row r="6383" spans="28:29" x14ac:dyDescent="0.15">
      <c r="AB6383" s="28"/>
      <c r="AC6383" s="28"/>
    </row>
    <row r="6384" spans="28:29" x14ac:dyDescent="0.15">
      <c r="AB6384" s="28"/>
      <c r="AC6384" s="28"/>
    </row>
    <row r="6385" spans="28:29" x14ac:dyDescent="0.15">
      <c r="AB6385" s="28"/>
      <c r="AC6385" s="28"/>
    </row>
    <row r="6386" spans="28:29" x14ac:dyDescent="0.15">
      <c r="AB6386" s="28"/>
      <c r="AC6386" s="28"/>
    </row>
    <row r="6387" spans="28:29" x14ac:dyDescent="0.15">
      <c r="AB6387" s="28"/>
      <c r="AC6387" s="28"/>
    </row>
    <row r="6388" spans="28:29" x14ac:dyDescent="0.15">
      <c r="AB6388" s="28"/>
      <c r="AC6388" s="28"/>
    </row>
    <row r="6389" spans="28:29" x14ac:dyDescent="0.15">
      <c r="AB6389" s="28"/>
      <c r="AC6389" s="28"/>
    </row>
    <row r="6390" spans="28:29" x14ac:dyDescent="0.15">
      <c r="AB6390" s="28"/>
      <c r="AC6390" s="28"/>
    </row>
    <row r="6391" spans="28:29" x14ac:dyDescent="0.15">
      <c r="AB6391" s="28"/>
      <c r="AC6391" s="28"/>
    </row>
    <row r="6392" spans="28:29" x14ac:dyDescent="0.15">
      <c r="AB6392" s="28"/>
      <c r="AC6392" s="28"/>
    </row>
    <row r="6393" spans="28:29" x14ac:dyDescent="0.15">
      <c r="AB6393" s="28"/>
      <c r="AC6393" s="28"/>
    </row>
    <row r="6394" spans="28:29" x14ac:dyDescent="0.15">
      <c r="AB6394" s="28"/>
      <c r="AC6394" s="28"/>
    </row>
    <row r="6395" spans="28:29" x14ac:dyDescent="0.15">
      <c r="AB6395" s="28"/>
      <c r="AC6395" s="28"/>
    </row>
    <row r="6396" spans="28:29" x14ac:dyDescent="0.15">
      <c r="AB6396" s="28"/>
      <c r="AC6396" s="28"/>
    </row>
    <row r="6397" spans="28:29" x14ac:dyDescent="0.15">
      <c r="AB6397" s="28"/>
      <c r="AC6397" s="28"/>
    </row>
    <row r="6398" spans="28:29" x14ac:dyDescent="0.15">
      <c r="AB6398" s="28"/>
      <c r="AC6398" s="28"/>
    </row>
    <row r="6399" spans="28:29" x14ac:dyDescent="0.15">
      <c r="AB6399" s="28"/>
      <c r="AC6399" s="28"/>
    </row>
    <row r="6400" spans="28:29" x14ac:dyDescent="0.15">
      <c r="AB6400" s="28"/>
      <c r="AC6400" s="28"/>
    </row>
    <row r="6401" spans="28:29" x14ac:dyDescent="0.15">
      <c r="AB6401" s="28"/>
      <c r="AC6401" s="28"/>
    </row>
    <row r="6402" spans="28:29" x14ac:dyDescent="0.15">
      <c r="AB6402" s="28"/>
      <c r="AC6402" s="28"/>
    </row>
    <row r="6403" spans="28:29" x14ac:dyDescent="0.15">
      <c r="AB6403" s="28"/>
      <c r="AC6403" s="28"/>
    </row>
    <row r="6404" spans="28:29" x14ac:dyDescent="0.15">
      <c r="AB6404" s="28"/>
      <c r="AC6404" s="28"/>
    </row>
    <row r="6405" spans="28:29" x14ac:dyDescent="0.15">
      <c r="AB6405" s="28"/>
      <c r="AC6405" s="28"/>
    </row>
    <row r="6406" spans="28:29" x14ac:dyDescent="0.15">
      <c r="AB6406" s="28"/>
      <c r="AC6406" s="28"/>
    </row>
    <row r="6407" spans="28:29" x14ac:dyDescent="0.15">
      <c r="AB6407" s="28"/>
      <c r="AC6407" s="28"/>
    </row>
    <row r="6408" spans="28:29" x14ac:dyDescent="0.15">
      <c r="AB6408" s="28"/>
      <c r="AC6408" s="28"/>
    </row>
    <row r="6409" spans="28:29" x14ac:dyDescent="0.15">
      <c r="AB6409" s="28"/>
      <c r="AC6409" s="28"/>
    </row>
    <row r="6410" spans="28:29" x14ac:dyDescent="0.15">
      <c r="AB6410" s="28"/>
      <c r="AC6410" s="28"/>
    </row>
    <row r="6411" spans="28:29" x14ac:dyDescent="0.15">
      <c r="AB6411" s="28"/>
      <c r="AC6411" s="28"/>
    </row>
    <row r="6412" spans="28:29" x14ac:dyDescent="0.15">
      <c r="AB6412" s="28"/>
      <c r="AC6412" s="28"/>
    </row>
    <row r="6413" spans="28:29" x14ac:dyDescent="0.15">
      <c r="AB6413" s="28"/>
      <c r="AC6413" s="28"/>
    </row>
    <row r="6414" spans="28:29" x14ac:dyDescent="0.15">
      <c r="AB6414" s="28"/>
      <c r="AC6414" s="28"/>
    </row>
    <row r="6415" spans="28:29" x14ac:dyDescent="0.15">
      <c r="AB6415" s="28"/>
      <c r="AC6415" s="28"/>
    </row>
    <row r="6416" spans="28:29" x14ac:dyDescent="0.15">
      <c r="AB6416" s="28"/>
      <c r="AC6416" s="28"/>
    </row>
    <row r="6417" spans="28:29" x14ac:dyDescent="0.15">
      <c r="AB6417" s="28"/>
      <c r="AC6417" s="28"/>
    </row>
    <row r="6418" spans="28:29" x14ac:dyDescent="0.15">
      <c r="AB6418" s="28"/>
      <c r="AC6418" s="28"/>
    </row>
    <row r="6419" spans="28:29" x14ac:dyDescent="0.15">
      <c r="AB6419" s="28"/>
      <c r="AC6419" s="28"/>
    </row>
    <row r="6420" spans="28:29" x14ac:dyDescent="0.15">
      <c r="AB6420" s="28"/>
      <c r="AC6420" s="28"/>
    </row>
    <row r="6421" spans="28:29" x14ac:dyDescent="0.15">
      <c r="AB6421" s="28"/>
      <c r="AC6421" s="28"/>
    </row>
    <row r="6422" spans="28:29" x14ac:dyDescent="0.15">
      <c r="AB6422" s="28"/>
      <c r="AC6422" s="28"/>
    </row>
    <row r="6423" spans="28:29" x14ac:dyDescent="0.15">
      <c r="AB6423" s="28"/>
      <c r="AC6423" s="28"/>
    </row>
    <row r="6424" spans="28:29" x14ac:dyDescent="0.15">
      <c r="AB6424" s="28"/>
      <c r="AC6424" s="28"/>
    </row>
    <row r="6425" spans="28:29" x14ac:dyDescent="0.15">
      <c r="AB6425" s="28"/>
      <c r="AC6425" s="28"/>
    </row>
    <row r="6426" spans="28:29" x14ac:dyDescent="0.15">
      <c r="AB6426" s="28"/>
      <c r="AC6426" s="28"/>
    </row>
    <row r="6427" spans="28:29" x14ac:dyDescent="0.15">
      <c r="AB6427" s="28"/>
      <c r="AC6427" s="28"/>
    </row>
    <row r="6428" spans="28:29" x14ac:dyDescent="0.15">
      <c r="AB6428" s="28"/>
      <c r="AC6428" s="28"/>
    </row>
    <row r="6429" spans="28:29" x14ac:dyDescent="0.15">
      <c r="AB6429" s="28"/>
      <c r="AC6429" s="28"/>
    </row>
    <row r="6430" spans="28:29" x14ac:dyDescent="0.15">
      <c r="AB6430" s="28"/>
      <c r="AC6430" s="28"/>
    </row>
    <row r="6431" spans="28:29" x14ac:dyDescent="0.15">
      <c r="AB6431" s="28"/>
      <c r="AC6431" s="28"/>
    </row>
    <row r="6432" spans="28:29" x14ac:dyDescent="0.15">
      <c r="AB6432" s="28"/>
      <c r="AC6432" s="28"/>
    </row>
    <row r="6433" spans="28:29" x14ac:dyDescent="0.15">
      <c r="AB6433" s="28"/>
      <c r="AC6433" s="28"/>
    </row>
    <row r="6434" spans="28:29" x14ac:dyDescent="0.15">
      <c r="AB6434" s="28"/>
      <c r="AC6434" s="28"/>
    </row>
    <row r="6435" spans="28:29" x14ac:dyDescent="0.15">
      <c r="AB6435" s="28"/>
      <c r="AC6435" s="28"/>
    </row>
    <row r="6436" spans="28:29" x14ac:dyDescent="0.15">
      <c r="AB6436" s="28"/>
      <c r="AC6436" s="28"/>
    </row>
    <row r="6437" spans="28:29" x14ac:dyDescent="0.15">
      <c r="AB6437" s="28"/>
      <c r="AC6437" s="28"/>
    </row>
    <row r="6438" spans="28:29" x14ac:dyDescent="0.15">
      <c r="AB6438" s="28"/>
      <c r="AC6438" s="28"/>
    </row>
    <row r="6439" spans="28:29" x14ac:dyDescent="0.15">
      <c r="AB6439" s="28"/>
      <c r="AC6439" s="28"/>
    </row>
    <row r="6440" spans="28:29" x14ac:dyDescent="0.15">
      <c r="AB6440" s="28"/>
      <c r="AC6440" s="28"/>
    </row>
    <row r="6441" spans="28:29" x14ac:dyDescent="0.15">
      <c r="AB6441" s="28"/>
      <c r="AC6441" s="28"/>
    </row>
    <row r="6442" spans="28:29" x14ac:dyDescent="0.15">
      <c r="AB6442" s="28"/>
      <c r="AC6442" s="28"/>
    </row>
    <row r="6443" spans="28:29" x14ac:dyDescent="0.15">
      <c r="AB6443" s="28"/>
      <c r="AC6443" s="28"/>
    </row>
    <row r="6444" spans="28:29" x14ac:dyDescent="0.15">
      <c r="AB6444" s="28"/>
      <c r="AC6444" s="28"/>
    </row>
    <row r="6445" spans="28:29" x14ac:dyDescent="0.15">
      <c r="AB6445" s="28"/>
      <c r="AC6445" s="28"/>
    </row>
    <row r="6446" spans="28:29" x14ac:dyDescent="0.15">
      <c r="AB6446" s="28"/>
      <c r="AC6446" s="28"/>
    </row>
    <row r="6447" spans="28:29" x14ac:dyDescent="0.15">
      <c r="AB6447" s="28"/>
      <c r="AC6447" s="28"/>
    </row>
    <row r="6448" spans="28:29" x14ac:dyDescent="0.15">
      <c r="AB6448" s="28"/>
      <c r="AC6448" s="28"/>
    </row>
    <row r="6449" spans="28:29" x14ac:dyDescent="0.15">
      <c r="AB6449" s="28"/>
      <c r="AC6449" s="28"/>
    </row>
    <row r="6450" spans="28:29" x14ac:dyDescent="0.15">
      <c r="AB6450" s="28"/>
      <c r="AC6450" s="28"/>
    </row>
    <row r="6451" spans="28:29" x14ac:dyDescent="0.15">
      <c r="AB6451" s="28"/>
      <c r="AC6451" s="28"/>
    </row>
    <row r="6452" spans="28:29" x14ac:dyDescent="0.15">
      <c r="AB6452" s="28"/>
      <c r="AC6452" s="28"/>
    </row>
    <row r="6453" spans="28:29" x14ac:dyDescent="0.15">
      <c r="AB6453" s="28"/>
      <c r="AC6453" s="28"/>
    </row>
    <row r="6454" spans="28:29" x14ac:dyDescent="0.15">
      <c r="AB6454" s="28"/>
      <c r="AC6454" s="28"/>
    </row>
    <row r="6455" spans="28:29" x14ac:dyDescent="0.15">
      <c r="AB6455" s="28"/>
      <c r="AC6455" s="28"/>
    </row>
    <row r="6456" spans="28:29" x14ac:dyDescent="0.15">
      <c r="AB6456" s="28"/>
      <c r="AC6456" s="28"/>
    </row>
    <row r="6457" spans="28:29" x14ac:dyDescent="0.15">
      <c r="AB6457" s="28"/>
      <c r="AC6457" s="28"/>
    </row>
    <row r="6458" spans="28:29" x14ac:dyDescent="0.15">
      <c r="AB6458" s="28"/>
      <c r="AC6458" s="28"/>
    </row>
    <row r="6459" spans="28:29" x14ac:dyDescent="0.15">
      <c r="AB6459" s="28"/>
      <c r="AC6459" s="28"/>
    </row>
    <row r="6460" spans="28:29" x14ac:dyDescent="0.15">
      <c r="AB6460" s="28"/>
      <c r="AC6460" s="28"/>
    </row>
    <row r="6461" spans="28:29" x14ac:dyDescent="0.15">
      <c r="AB6461" s="28"/>
      <c r="AC6461" s="28"/>
    </row>
    <row r="6462" spans="28:29" x14ac:dyDescent="0.15">
      <c r="AB6462" s="28"/>
      <c r="AC6462" s="28"/>
    </row>
    <row r="6463" spans="28:29" x14ac:dyDescent="0.15">
      <c r="AB6463" s="28"/>
      <c r="AC6463" s="28"/>
    </row>
    <row r="6464" spans="28:29" x14ac:dyDescent="0.15">
      <c r="AB6464" s="28"/>
      <c r="AC6464" s="28"/>
    </row>
    <row r="6465" spans="28:29" x14ac:dyDescent="0.15">
      <c r="AB6465" s="28"/>
      <c r="AC6465" s="28"/>
    </row>
    <row r="6466" spans="28:29" x14ac:dyDescent="0.15">
      <c r="AB6466" s="28"/>
      <c r="AC6466" s="28"/>
    </row>
    <row r="6467" spans="28:29" x14ac:dyDescent="0.15">
      <c r="AB6467" s="28"/>
      <c r="AC6467" s="28"/>
    </row>
    <row r="6468" spans="28:29" x14ac:dyDescent="0.15">
      <c r="AB6468" s="28"/>
      <c r="AC6468" s="28"/>
    </row>
    <row r="6469" spans="28:29" x14ac:dyDescent="0.15">
      <c r="AB6469" s="28"/>
      <c r="AC6469" s="28"/>
    </row>
    <row r="6470" spans="28:29" x14ac:dyDescent="0.15">
      <c r="AB6470" s="28"/>
      <c r="AC6470" s="28"/>
    </row>
    <row r="6471" spans="28:29" x14ac:dyDescent="0.15">
      <c r="AB6471" s="28"/>
      <c r="AC6471" s="28"/>
    </row>
    <row r="6472" spans="28:29" x14ac:dyDescent="0.15">
      <c r="AB6472" s="28"/>
      <c r="AC6472" s="28"/>
    </row>
    <row r="6473" spans="28:29" x14ac:dyDescent="0.15">
      <c r="AB6473" s="28"/>
      <c r="AC6473" s="28"/>
    </row>
    <row r="6474" spans="28:29" x14ac:dyDescent="0.15">
      <c r="AB6474" s="28"/>
      <c r="AC6474" s="28"/>
    </row>
    <row r="6475" spans="28:29" x14ac:dyDescent="0.15">
      <c r="AB6475" s="28"/>
      <c r="AC6475" s="28"/>
    </row>
    <row r="6476" spans="28:29" x14ac:dyDescent="0.15">
      <c r="AB6476" s="28"/>
      <c r="AC6476" s="28"/>
    </row>
    <row r="6477" spans="28:29" x14ac:dyDescent="0.15">
      <c r="AB6477" s="28"/>
      <c r="AC6477" s="28"/>
    </row>
    <row r="6478" spans="28:29" x14ac:dyDescent="0.15">
      <c r="AB6478" s="28"/>
      <c r="AC6478" s="28"/>
    </row>
    <row r="6479" spans="28:29" x14ac:dyDescent="0.15">
      <c r="AB6479" s="28"/>
      <c r="AC6479" s="28"/>
    </row>
    <row r="6480" spans="28:29" x14ac:dyDescent="0.15">
      <c r="AB6480" s="28"/>
      <c r="AC6480" s="28"/>
    </row>
    <row r="6481" spans="28:29" x14ac:dyDescent="0.15">
      <c r="AB6481" s="28"/>
      <c r="AC6481" s="28"/>
    </row>
    <row r="6482" spans="28:29" x14ac:dyDescent="0.15">
      <c r="AB6482" s="28"/>
      <c r="AC6482" s="28"/>
    </row>
    <row r="6483" spans="28:29" x14ac:dyDescent="0.15">
      <c r="AB6483" s="28"/>
      <c r="AC6483" s="28"/>
    </row>
    <row r="6484" spans="28:29" x14ac:dyDescent="0.15">
      <c r="AB6484" s="28"/>
      <c r="AC6484" s="28"/>
    </row>
    <row r="6485" spans="28:29" x14ac:dyDescent="0.15">
      <c r="AB6485" s="28"/>
      <c r="AC6485" s="28"/>
    </row>
    <row r="6486" spans="28:29" x14ac:dyDescent="0.15">
      <c r="AB6486" s="28"/>
      <c r="AC6486" s="28"/>
    </row>
    <row r="6487" spans="28:29" x14ac:dyDescent="0.15">
      <c r="AB6487" s="28"/>
      <c r="AC6487" s="28"/>
    </row>
    <row r="6488" spans="28:29" x14ac:dyDescent="0.15">
      <c r="AB6488" s="28"/>
      <c r="AC6488" s="28"/>
    </row>
    <row r="6489" spans="28:29" x14ac:dyDescent="0.15">
      <c r="AB6489" s="28"/>
      <c r="AC6489" s="28"/>
    </row>
    <row r="6490" spans="28:29" x14ac:dyDescent="0.15">
      <c r="AB6490" s="28"/>
      <c r="AC6490" s="28"/>
    </row>
    <row r="6491" spans="28:29" x14ac:dyDescent="0.15">
      <c r="AB6491" s="28"/>
      <c r="AC6491" s="28"/>
    </row>
    <row r="6492" spans="28:29" x14ac:dyDescent="0.15">
      <c r="AB6492" s="28"/>
      <c r="AC6492" s="28"/>
    </row>
    <row r="6493" spans="28:29" x14ac:dyDescent="0.15">
      <c r="AB6493" s="28"/>
      <c r="AC6493" s="28"/>
    </row>
    <row r="6494" spans="28:29" x14ac:dyDescent="0.15">
      <c r="AB6494" s="28"/>
      <c r="AC6494" s="28"/>
    </row>
    <row r="6495" spans="28:29" x14ac:dyDescent="0.15">
      <c r="AB6495" s="28"/>
      <c r="AC6495" s="28"/>
    </row>
    <row r="6496" spans="28:29" x14ac:dyDescent="0.15">
      <c r="AB6496" s="28"/>
      <c r="AC6496" s="28"/>
    </row>
    <row r="6497" spans="28:29" x14ac:dyDescent="0.15">
      <c r="AB6497" s="28"/>
      <c r="AC6497" s="28"/>
    </row>
    <row r="6498" spans="28:29" x14ac:dyDescent="0.15">
      <c r="AB6498" s="28"/>
      <c r="AC6498" s="28"/>
    </row>
    <row r="6499" spans="28:29" x14ac:dyDescent="0.15">
      <c r="AB6499" s="28"/>
      <c r="AC6499" s="28"/>
    </row>
    <row r="6500" spans="28:29" x14ac:dyDescent="0.15">
      <c r="AB6500" s="28"/>
      <c r="AC6500" s="28"/>
    </row>
    <row r="6501" spans="28:29" x14ac:dyDescent="0.15">
      <c r="AB6501" s="28"/>
      <c r="AC6501" s="28"/>
    </row>
    <row r="6502" spans="28:29" x14ac:dyDescent="0.15">
      <c r="AB6502" s="28"/>
      <c r="AC6502" s="28"/>
    </row>
    <row r="6503" spans="28:29" x14ac:dyDescent="0.15">
      <c r="AB6503" s="28"/>
      <c r="AC6503" s="28"/>
    </row>
    <row r="6504" spans="28:29" x14ac:dyDescent="0.15">
      <c r="AB6504" s="28"/>
      <c r="AC6504" s="28"/>
    </row>
    <row r="6505" spans="28:29" x14ac:dyDescent="0.15">
      <c r="AB6505" s="28"/>
      <c r="AC6505" s="28"/>
    </row>
    <row r="6506" spans="28:29" x14ac:dyDescent="0.15">
      <c r="AB6506" s="28"/>
      <c r="AC6506" s="28"/>
    </row>
    <row r="6507" spans="28:29" x14ac:dyDescent="0.15">
      <c r="AB6507" s="28"/>
      <c r="AC6507" s="28"/>
    </row>
    <row r="6508" spans="28:29" x14ac:dyDescent="0.15">
      <c r="AB6508" s="28"/>
      <c r="AC6508" s="28"/>
    </row>
    <row r="6509" spans="28:29" x14ac:dyDescent="0.15">
      <c r="AB6509" s="28"/>
      <c r="AC6509" s="28"/>
    </row>
    <row r="6510" spans="28:29" x14ac:dyDescent="0.15">
      <c r="AB6510" s="28"/>
      <c r="AC6510" s="28"/>
    </row>
    <row r="6511" spans="28:29" x14ac:dyDescent="0.15">
      <c r="AB6511" s="28"/>
      <c r="AC6511" s="28"/>
    </row>
    <row r="6512" spans="28:29" x14ac:dyDescent="0.15">
      <c r="AB6512" s="28"/>
      <c r="AC6512" s="28"/>
    </row>
    <row r="6513" spans="28:29" x14ac:dyDescent="0.15">
      <c r="AB6513" s="28"/>
      <c r="AC6513" s="28"/>
    </row>
    <row r="6514" spans="28:29" x14ac:dyDescent="0.15">
      <c r="AB6514" s="28"/>
      <c r="AC6514" s="28"/>
    </row>
    <row r="6515" spans="28:29" x14ac:dyDescent="0.15">
      <c r="AB6515" s="28"/>
      <c r="AC6515" s="28"/>
    </row>
    <row r="6516" spans="28:29" x14ac:dyDescent="0.15">
      <c r="AB6516" s="28"/>
      <c r="AC6516" s="28"/>
    </row>
    <row r="6517" spans="28:29" x14ac:dyDescent="0.15">
      <c r="AB6517" s="28"/>
      <c r="AC6517" s="28"/>
    </row>
    <row r="6518" spans="28:29" x14ac:dyDescent="0.15">
      <c r="AB6518" s="28"/>
      <c r="AC6518" s="28"/>
    </row>
    <row r="6519" spans="28:29" x14ac:dyDescent="0.15">
      <c r="AB6519" s="28"/>
      <c r="AC6519" s="28"/>
    </row>
    <row r="6520" spans="28:29" x14ac:dyDescent="0.15">
      <c r="AB6520" s="28"/>
      <c r="AC6520" s="28"/>
    </row>
    <row r="6521" spans="28:29" x14ac:dyDescent="0.15">
      <c r="AB6521" s="28"/>
      <c r="AC6521" s="28"/>
    </row>
    <row r="6522" spans="28:29" x14ac:dyDescent="0.15">
      <c r="AB6522" s="28"/>
      <c r="AC6522" s="28"/>
    </row>
    <row r="6523" spans="28:29" x14ac:dyDescent="0.15">
      <c r="AB6523" s="28"/>
      <c r="AC6523" s="28"/>
    </row>
    <row r="6524" spans="28:29" x14ac:dyDescent="0.15">
      <c r="AB6524" s="28"/>
      <c r="AC6524" s="28"/>
    </row>
    <row r="6525" spans="28:29" x14ac:dyDescent="0.15">
      <c r="AB6525" s="28"/>
      <c r="AC6525" s="28"/>
    </row>
    <row r="6526" spans="28:29" x14ac:dyDescent="0.15">
      <c r="AB6526" s="28"/>
      <c r="AC6526" s="28"/>
    </row>
    <row r="6527" spans="28:29" x14ac:dyDescent="0.15">
      <c r="AB6527" s="28"/>
      <c r="AC6527" s="28"/>
    </row>
    <row r="6528" spans="28:29" x14ac:dyDescent="0.15">
      <c r="AB6528" s="28"/>
      <c r="AC6528" s="28"/>
    </row>
    <row r="6529" spans="28:29" x14ac:dyDescent="0.15">
      <c r="AB6529" s="28"/>
      <c r="AC6529" s="28"/>
    </row>
    <row r="6530" spans="28:29" x14ac:dyDescent="0.15">
      <c r="AB6530" s="28"/>
      <c r="AC6530" s="28"/>
    </row>
    <row r="6531" spans="28:29" x14ac:dyDescent="0.15">
      <c r="AB6531" s="28"/>
      <c r="AC6531" s="28"/>
    </row>
    <row r="6532" spans="28:29" x14ac:dyDescent="0.15">
      <c r="AB6532" s="28"/>
      <c r="AC6532" s="28"/>
    </row>
    <row r="6533" spans="28:29" x14ac:dyDescent="0.15">
      <c r="AB6533" s="28"/>
      <c r="AC6533" s="28"/>
    </row>
    <row r="6534" spans="28:29" x14ac:dyDescent="0.15">
      <c r="AB6534" s="28"/>
      <c r="AC6534" s="28"/>
    </row>
    <row r="6535" spans="28:29" x14ac:dyDescent="0.15">
      <c r="AB6535" s="28"/>
      <c r="AC6535" s="28"/>
    </row>
    <row r="6536" spans="28:29" x14ac:dyDescent="0.15">
      <c r="AB6536" s="28"/>
      <c r="AC6536" s="28"/>
    </row>
    <row r="6537" spans="28:29" x14ac:dyDescent="0.15">
      <c r="AB6537" s="28"/>
      <c r="AC6537" s="28"/>
    </row>
    <row r="6538" spans="28:29" x14ac:dyDescent="0.15">
      <c r="AB6538" s="28"/>
      <c r="AC6538" s="28"/>
    </row>
    <row r="6539" spans="28:29" x14ac:dyDescent="0.15">
      <c r="AB6539" s="28"/>
      <c r="AC6539" s="28"/>
    </row>
    <row r="6540" spans="28:29" x14ac:dyDescent="0.15">
      <c r="AB6540" s="28"/>
      <c r="AC6540" s="28"/>
    </row>
    <row r="6541" spans="28:29" x14ac:dyDescent="0.15">
      <c r="AB6541" s="28"/>
      <c r="AC6541" s="28"/>
    </row>
    <row r="6542" spans="28:29" x14ac:dyDescent="0.15">
      <c r="AB6542" s="28"/>
      <c r="AC6542" s="28"/>
    </row>
    <row r="6543" spans="28:29" x14ac:dyDescent="0.15">
      <c r="AB6543" s="28"/>
      <c r="AC6543" s="28"/>
    </row>
    <row r="6544" spans="28:29" x14ac:dyDescent="0.15">
      <c r="AB6544" s="28"/>
      <c r="AC6544" s="28"/>
    </row>
    <row r="6545" spans="28:29" x14ac:dyDescent="0.15">
      <c r="AB6545" s="28"/>
      <c r="AC6545" s="28"/>
    </row>
    <row r="6546" spans="28:29" x14ac:dyDescent="0.15">
      <c r="AB6546" s="28"/>
      <c r="AC6546" s="28"/>
    </row>
    <row r="6547" spans="28:29" x14ac:dyDescent="0.15">
      <c r="AB6547" s="28"/>
      <c r="AC6547" s="28"/>
    </row>
    <row r="6548" spans="28:29" x14ac:dyDescent="0.15">
      <c r="AB6548" s="28"/>
      <c r="AC6548" s="28"/>
    </row>
    <row r="6549" spans="28:29" x14ac:dyDescent="0.15">
      <c r="AB6549" s="28"/>
      <c r="AC6549" s="28"/>
    </row>
    <row r="6550" spans="28:29" x14ac:dyDescent="0.15">
      <c r="AB6550" s="28"/>
      <c r="AC6550" s="28"/>
    </row>
    <row r="6551" spans="28:29" x14ac:dyDescent="0.15">
      <c r="AB6551" s="28"/>
      <c r="AC6551" s="28"/>
    </row>
    <row r="6552" spans="28:29" x14ac:dyDescent="0.15">
      <c r="AB6552" s="28"/>
      <c r="AC6552" s="28"/>
    </row>
    <row r="6553" spans="28:29" x14ac:dyDescent="0.15">
      <c r="AB6553" s="28"/>
      <c r="AC6553" s="28"/>
    </row>
    <row r="6554" spans="28:29" x14ac:dyDescent="0.15">
      <c r="AB6554" s="28"/>
      <c r="AC6554" s="28"/>
    </row>
    <row r="6555" spans="28:29" x14ac:dyDescent="0.15">
      <c r="AB6555" s="28"/>
      <c r="AC6555" s="28"/>
    </row>
    <row r="6556" spans="28:29" x14ac:dyDescent="0.15">
      <c r="AB6556" s="28"/>
      <c r="AC6556" s="28"/>
    </row>
    <row r="6557" spans="28:29" x14ac:dyDescent="0.15">
      <c r="AB6557" s="28"/>
      <c r="AC6557" s="28"/>
    </row>
    <row r="6558" spans="28:29" x14ac:dyDescent="0.15">
      <c r="AB6558" s="28"/>
      <c r="AC6558" s="28"/>
    </row>
    <row r="6559" spans="28:29" x14ac:dyDescent="0.15">
      <c r="AB6559" s="28"/>
      <c r="AC6559" s="28"/>
    </row>
    <row r="6560" spans="28:29" x14ac:dyDescent="0.15">
      <c r="AB6560" s="28"/>
      <c r="AC6560" s="28"/>
    </row>
    <row r="6561" spans="28:29" x14ac:dyDescent="0.15">
      <c r="AB6561" s="28"/>
      <c r="AC6561" s="28"/>
    </row>
    <row r="6562" spans="28:29" x14ac:dyDescent="0.15">
      <c r="AB6562" s="28"/>
      <c r="AC6562" s="28"/>
    </row>
    <row r="6563" spans="28:29" x14ac:dyDescent="0.15">
      <c r="AB6563" s="28"/>
      <c r="AC6563" s="28"/>
    </row>
    <row r="6564" spans="28:29" x14ac:dyDescent="0.15">
      <c r="AB6564" s="28"/>
      <c r="AC6564" s="28"/>
    </row>
    <row r="6565" spans="28:29" x14ac:dyDescent="0.15">
      <c r="AB6565" s="28"/>
      <c r="AC6565" s="28"/>
    </row>
    <row r="6566" spans="28:29" x14ac:dyDescent="0.15">
      <c r="AB6566" s="28"/>
      <c r="AC6566" s="28"/>
    </row>
    <row r="6567" spans="28:29" x14ac:dyDescent="0.15">
      <c r="AB6567" s="28"/>
      <c r="AC6567" s="28"/>
    </row>
    <row r="6568" spans="28:29" x14ac:dyDescent="0.15">
      <c r="AB6568" s="28"/>
      <c r="AC6568" s="28"/>
    </row>
    <row r="6569" spans="28:29" x14ac:dyDescent="0.15">
      <c r="AB6569" s="28"/>
      <c r="AC6569" s="28"/>
    </row>
    <row r="6570" spans="28:29" x14ac:dyDescent="0.15">
      <c r="AB6570" s="28"/>
      <c r="AC6570" s="28"/>
    </row>
    <row r="6571" spans="28:29" x14ac:dyDescent="0.15">
      <c r="AB6571" s="28"/>
      <c r="AC6571" s="28"/>
    </row>
    <row r="6572" spans="28:29" x14ac:dyDescent="0.15">
      <c r="AB6572" s="28"/>
      <c r="AC6572" s="28"/>
    </row>
    <row r="6573" spans="28:29" x14ac:dyDescent="0.15">
      <c r="AB6573" s="28"/>
      <c r="AC6573" s="28"/>
    </row>
    <row r="6574" spans="28:29" x14ac:dyDescent="0.15">
      <c r="AB6574" s="28"/>
      <c r="AC6574" s="28"/>
    </row>
    <row r="6575" spans="28:29" x14ac:dyDescent="0.15">
      <c r="AB6575" s="28"/>
      <c r="AC6575" s="28"/>
    </row>
    <row r="6576" spans="28:29" x14ac:dyDescent="0.15">
      <c r="AB6576" s="28"/>
      <c r="AC6576" s="28"/>
    </row>
    <row r="6577" spans="28:29" x14ac:dyDescent="0.15">
      <c r="AB6577" s="28"/>
      <c r="AC6577" s="28"/>
    </row>
    <row r="6578" spans="28:29" x14ac:dyDescent="0.15">
      <c r="AB6578" s="28"/>
      <c r="AC6578" s="28"/>
    </row>
    <row r="6579" spans="28:29" x14ac:dyDescent="0.15">
      <c r="AB6579" s="28"/>
      <c r="AC6579" s="28"/>
    </row>
    <row r="6580" spans="28:29" x14ac:dyDescent="0.15">
      <c r="AB6580" s="28"/>
      <c r="AC6580" s="28"/>
    </row>
    <row r="6581" spans="28:29" x14ac:dyDescent="0.15">
      <c r="AB6581" s="28"/>
      <c r="AC6581" s="28"/>
    </row>
    <row r="6582" spans="28:29" x14ac:dyDescent="0.15">
      <c r="AB6582" s="28"/>
      <c r="AC6582" s="28"/>
    </row>
    <row r="6583" spans="28:29" x14ac:dyDescent="0.15">
      <c r="AB6583" s="28"/>
      <c r="AC6583" s="28"/>
    </row>
    <row r="6584" spans="28:29" x14ac:dyDescent="0.15">
      <c r="AB6584" s="28"/>
      <c r="AC6584" s="28"/>
    </row>
    <row r="6585" spans="28:29" x14ac:dyDescent="0.15">
      <c r="AB6585" s="28"/>
      <c r="AC6585" s="28"/>
    </row>
    <row r="6586" spans="28:29" x14ac:dyDescent="0.15">
      <c r="AB6586" s="28"/>
      <c r="AC6586" s="28"/>
    </row>
    <row r="6587" spans="28:29" x14ac:dyDescent="0.15">
      <c r="AB6587" s="28"/>
      <c r="AC6587" s="28"/>
    </row>
    <row r="6588" spans="28:29" x14ac:dyDescent="0.15">
      <c r="AB6588" s="28"/>
      <c r="AC6588" s="28"/>
    </row>
    <row r="6589" spans="28:29" x14ac:dyDescent="0.15">
      <c r="AB6589" s="28"/>
      <c r="AC6589" s="28"/>
    </row>
    <row r="6590" spans="28:29" x14ac:dyDescent="0.15">
      <c r="AB6590" s="28"/>
      <c r="AC6590" s="28"/>
    </row>
    <row r="6591" spans="28:29" x14ac:dyDescent="0.15">
      <c r="AB6591" s="28"/>
      <c r="AC6591" s="28"/>
    </row>
    <row r="6592" spans="28:29" x14ac:dyDescent="0.15">
      <c r="AB6592" s="28"/>
      <c r="AC6592" s="28"/>
    </row>
    <row r="6593" spans="28:29" x14ac:dyDescent="0.15">
      <c r="AB6593" s="28"/>
      <c r="AC6593" s="28"/>
    </row>
    <row r="6594" spans="28:29" x14ac:dyDescent="0.15">
      <c r="AB6594" s="28"/>
      <c r="AC6594" s="28"/>
    </row>
    <row r="6595" spans="28:29" x14ac:dyDescent="0.15">
      <c r="AB6595" s="28"/>
      <c r="AC6595" s="28"/>
    </row>
    <row r="6596" spans="28:29" x14ac:dyDescent="0.15">
      <c r="AB6596" s="28"/>
      <c r="AC6596" s="28"/>
    </row>
    <row r="6597" spans="28:29" x14ac:dyDescent="0.15">
      <c r="AB6597" s="28"/>
      <c r="AC6597" s="28"/>
    </row>
    <row r="6598" spans="28:29" x14ac:dyDescent="0.15">
      <c r="AB6598" s="28"/>
      <c r="AC6598" s="28"/>
    </row>
    <row r="6599" spans="28:29" x14ac:dyDescent="0.15">
      <c r="AB6599" s="28"/>
      <c r="AC6599" s="28"/>
    </row>
    <row r="6600" spans="28:29" x14ac:dyDescent="0.15">
      <c r="AB6600" s="28"/>
      <c r="AC6600" s="28"/>
    </row>
    <row r="6601" spans="28:29" x14ac:dyDescent="0.15">
      <c r="AB6601" s="28"/>
      <c r="AC6601" s="28"/>
    </row>
    <row r="6602" spans="28:29" x14ac:dyDescent="0.15">
      <c r="AB6602" s="28"/>
      <c r="AC6602" s="28"/>
    </row>
    <row r="6603" spans="28:29" x14ac:dyDescent="0.15">
      <c r="AB6603" s="28"/>
      <c r="AC6603" s="28"/>
    </row>
    <row r="6604" spans="28:29" x14ac:dyDescent="0.15">
      <c r="AB6604" s="28"/>
      <c r="AC6604" s="28"/>
    </row>
    <row r="6605" spans="28:29" x14ac:dyDescent="0.15">
      <c r="AB6605" s="28"/>
      <c r="AC6605" s="28"/>
    </row>
    <row r="6606" spans="28:29" x14ac:dyDescent="0.15">
      <c r="AB6606" s="28"/>
      <c r="AC6606" s="28"/>
    </row>
    <row r="6607" spans="28:29" x14ac:dyDescent="0.15">
      <c r="AB6607" s="28"/>
      <c r="AC6607" s="28"/>
    </row>
    <row r="6608" spans="28:29" x14ac:dyDescent="0.15">
      <c r="AB6608" s="28"/>
      <c r="AC6608" s="28"/>
    </row>
    <row r="6609" spans="28:29" x14ac:dyDescent="0.15">
      <c r="AB6609" s="28"/>
      <c r="AC6609" s="28"/>
    </row>
    <row r="6610" spans="28:29" x14ac:dyDescent="0.15">
      <c r="AB6610" s="28"/>
      <c r="AC6610" s="28"/>
    </row>
    <row r="6611" spans="28:29" x14ac:dyDescent="0.15">
      <c r="AB6611" s="28"/>
      <c r="AC6611" s="28"/>
    </row>
    <row r="6612" spans="28:29" x14ac:dyDescent="0.15">
      <c r="AB6612" s="28"/>
      <c r="AC6612" s="28"/>
    </row>
    <row r="6613" spans="28:29" x14ac:dyDescent="0.15">
      <c r="AB6613" s="28"/>
      <c r="AC6613" s="28"/>
    </row>
    <row r="6614" spans="28:29" x14ac:dyDescent="0.15">
      <c r="AB6614" s="28"/>
      <c r="AC6614" s="28"/>
    </row>
    <row r="6615" spans="28:29" x14ac:dyDescent="0.15">
      <c r="AB6615" s="28"/>
      <c r="AC6615" s="28"/>
    </row>
    <row r="6616" spans="28:29" x14ac:dyDescent="0.15">
      <c r="AB6616" s="28"/>
      <c r="AC6616" s="28"/>
    </row>
    <row r="6617" spans="28:29" x14ac:dyDescent="0.15">
      <c r="AB6617" s="28"/>
      <c r="AC6617" s="28"/>
    </row>
    <row r="6618" spans="28:29" x14ac:dyDescent="0.15">
      <c r="AB6618" s="28"/>
      <c r="AC6618" s="28"/>
    </row>
    <row r="6619" spans="28:29" x14ac:dyDescent="0.15">
      <c r="AB6619" s="28"/>
      <c r="AC6619" s="28"/>
    </row>
    <row r="6620" spans="28:29" x14ac:dyDescent="0.15">
      <c r="AB6620" s="28"/>
      <c r="AC6620" s="28"/>
    </row>
    <row r="6621" spans="28:29" x14ac:dyDescent="0.15">
      <c r="AB6621" s="28"/>
      <c r="AC6621" s="28"/>
    </row>
    <row r="6622" spans="28:29" x14ac:dyDescent="0.15">
      <c r="AB6622" s="28"/>
      <c r="AC6622" s="28"/>
    </row>
    <row r="6623" spans="28:29" x14ac:dyDescent="0.15">
      <c r="AB6623" s="28"/>
      <c r="AC6623" s="28"/>
    </row>
    <row r="6624" spans="28:29" x14ac:dyDescent="0.15">
      <c r="AB6624" s="28"/>
      <c r="AC6624" s="28"/>
    </row>
    <row r="6625" spans="28:29" x14ac:dyDescent="0.15">
      <c r="AB6625" s="28"/>
      <c r="AC6625" s="28"/>
    </row>
    <row r="6626" spans="28:29" x14ac:dyDescent="0.15">
      <c r="AB6626" s="28"/>
      <c r="AC6626" s="28"/>
    </row>
    <row r="6627" spans="28:29" x14ac:dyDescent="0.15">
      <c r="AB6627" s="28"/>
      <c r="AC6627" s="28"/>
    </row>
    <row r="6628" spans="28:29" x14ac:dyDescent="0.15">
      <c r="AB6628" s="28"/>
      <c r="AC6628" s="28"/>
    </row>
    <row r="6629" spans="28:29" x14ac:dyDescent="0.15">
      <c r="AB6629" s="28"/>
      <c r="AC6629" s="28"/>
    </row>
    <row r="6630" spans="28:29" x14ac:dyDescent="0.15">
      <c r="AB6630" s="28"/>
      <c r="AC6630" s="28"/>
    </row>
    <row r="6631" spans="28:29" x14ac:dyDescent="0.15">
      <c r="AB6631" s="28"/>
      <c r="AC6631" s="28"/>
    </row>
    <row r="6632" spans="28:29" x14ac:dyDescent="0.15">
      <c r="AB6632" s="28"/>
      <c r="AC6632" s="28"/>
    </row>
    <row r="6633" spans="28:29" x14ac:dyDescent="0.15">
      <c r="AB6633" s="28"/>
      <c r="AC6633" s="28"/>
    </row>
    <row r="6634" spans="28:29" x14ac:dyDescent="0.15">
      <c r="AB6634" s="28"/>
      <c r="AC6634" s="28"/>
    </row>
    <row r="6635" spans="28:29" x14ac:dyDescent="0.15">
      <c r="AB6635" s="28"/>
      <c r="AC6635" s="28"/>
    </row>
    <row r="6636" spans="28:29" x14ac:dyDescent="0.15">
      <c r="AB6636" s="28"/>
      <c r="AC6636" s="28"/>
    </row>
    <row r="6637" spans="28:29" x14ac:dyDescent="0.15">
      <c r="AB6637" s="28"/>
      <c r="AC6637" s="28"/>
    </row>
    <row r="6638" spans="28:29" x14ac:dyDescent="0.15">
      <c r="AB6638" s="28"/>
      <c r="AC6638" s="28"/>
    </row>
    <row r="6639" spans="28:29" x14ac:dyDescent="0.15">
      <c r="AB6639" s="28"/>
      <c r="AC6639" s="28"/>
    </row>
    <row r="6640" spans="28:29" x14ac:dyDescent="0.15">
      <c r="AB6640" s="28"/>
      <c r="AC6640" s="28"/>
    </row>
    <row r="6641" spans="28:29" x14ac:dyDescent="0.15">
      <c r="AB6641" s="28"/>
      <c r="AC6641" s="28"/>
    </row>
    <row r="6642" spans="28:29" x14ac:dyDescent="0.15">
      <c r="AB6642" s="28"/>
      <c r="AC6642" s="28"/>
    </row>
    <row r="6643" spans="28:29" x14ac:dyDescent="0.15">
      <c r="AB6643" s="28"/>
      <c r="AC6643" s="28"/>
    </row>
    <row r="6644" spans="28:29" x14ac:dyDescent="0.15">
      <c r="AB6644" s="28"/>
      <c r="AC6644" s="28"/>
    </row>
    <row r="6645" spans="28:29" x14ac:dyDescent="0.15">
      <c r="AB6645" s="28"/>
      <c r="AC6645" s="28"/>
    </row>
    <row r="6646" spans="28:29" x14ac:dyDescent="0.15">
      <c r="AB6646" s="28"/>
      <c r="AC6646" s="28"/>
    </row>
    <row r="6647" spans="28:29" x14ac:dyDescent="0.15">
      <c r="AB6647" s="28"/>
      <c r="AC6647" s="28"/>
    </row>
    <row r="6648" spans="28:29" x14ac:dyDescent="0.15">
      <c r="AB6648" s="28"/>
      <c r="AC6648" s="28"/>
    </row>
    <row r="6649" spans="28:29" x14ac:dyDescent="0.15">
      <c r="AB6649" s="28"/>
      <c r="AC6649" s="28"/>
    </row>
    <row r="6650" spans="28:29" x14ac:dyDescent="0.15">
      <c r="AB6650" s="28"/>
      <c r="AC6650" s="28"/>
    </row>
    <row r="6651" spans="28:29" x14ac:dyDescent="0.15">
      <c r="AB6651" s="28"/>
      <c r="AC6651" s="28"/>
    </row>
    <row r="6652" spans="28:29" x14ac:dyDescent="0.15">
      <c r="AB6652" s="28"/>
      <c r="AC6652" s="28"/>
    </row>
    <row r="6653" spans="28:29" x14ac:dyDescent="0.15">
      <c r="AB6653" s="28"/>
      <c r="AC6653" s="28"/>
    </row>
    <row r="6654" spans="28:29" x14ac:dyDescent="0.15">
      <c r="AB6654" s="28"/>
      <c r="AC6654" s="28"/>
    </row>
    <row r="6655" spans="28:29" x14ac:dyDescent="0.15">
      <c r="AB6655" s="28"/>
      <c r="AC6655" s="28"/>
    </row>
    <row r="6656" spans="28:29" x14ac:dyDescent="0.15">
      <c r="AB6656" s="28"/>
      <c r="AC6656" s="28"/>
    </row>
    <row r="6657" spans="28:29" x14ac:dyDescent="0.15">
      <c r="AB6657" s="28"/>
      <c r="AC6657" s="28"/>
    </row>
    <row r="6658" spans="28:29" x14ac:dyDescent="0.15">
      <c r="AB6658" s="28"/>
      <c r="AC6658" s="28"/>
    </row>
    <row r="6659" spans="28:29" x14ac:dyDescent="0.15">
      <c r="AB6659" s="28"/>
      <c r="AC6659" s="28"/>
    </row>
    <row r="6660" spans="28:29" x14ac:dyDescent="0.15">
      <c r="AB6660" s="28"/>
      <c r="AC6660" s="28"/>
    </row>
    <row r="6661" spans="28:29" x14ac:dyDescent="0.15">
      <c r="AB6661" s="28"/>
      <c r="AC6661" s="28"/>
    </row>
    <row r="6662" spans="28:29" x14ac:dyDescent="0.15">
      <c r="AB6662" s="28"/>
      <c r="AC6662" s="28"/>
    </row>
    <row r="6663" spans="28:29" x14ac:dyDescent="0.15">
      <c r="AB6663" s="28"/>
      <c r="AC6663" s="28"/>
    </row>
    <row r="6664" spans="28:29" x14ac:dyDescent="0.15">
      <c r="AB6664" s="28"/>
      <c r="AC6664" s="28"/>
    </row>
    <row r="6665" spans="28:29" x14ac:dyDescent="0.15">
      <c r="AB6665" s="28"/>
      <c r="AC6665" s="28"/>
    </row>
    <row r="6666" spans="28:29" x14ac:dyDescent="0.15">
      <c r="AB6666" s="28"/>
      <c r="AC6666" s="28"/>
    </row>
    <row r="6667" spans="28:29" x14ac:dyDescent="0.15">
      <c r="AB6667" s="28"/>
      <c r="AC6667" s="28"/>
    </row>
    <row r="6668" spans="28:29" x14ac:dyDescent="0.15">
      <c r="AB6668" s="28"/>
      <c r="AC6668" s="28"/>
    </row>
    <row r="6669" spans="28:29" x14ac:dyDescent="0.15">
      <c r="AB6669" s="28"/>
      <c r="AC6669" s="28"/>
    </row>
    <row r="6670" spans="28:29" x14ac:dyDescent="0.15">
      <c r="AB6670" s="28"/>
      <c r="AC6670" s="28"/>
    </row>
    <row r="6671" spans="28:29" x14ac:dyDescent="0.15">
      <c r="AB6671" s="28"/>
      <c r="AC6671" s="28"/>
    </row>
    <row r="6672" spans="28:29" x14ac:dyDescent="0.15">
      <c r="AB6672" s="28"/>
      <c r="AC6672" s="28"/>
    </row>
    <row r="6673" spans="28:29" x14ac:dyDescent="0.15">
      <c r="AB6673" s="28"/>
      <c r="AC6673" s="28"/>
    </row>
    <row r="6674" spans="28:29" x14ac:dyDescent="0.15">
      <c r="AB6674" s="28"/>
      <c r="AC6674" s="28"/>
    </row>
    <row r="6675" spans="28:29" x14ac:dyDescent="0.15">
      <c r="AB6675" s="28"/>
      <c r="AC6675" s="28"/>
    </row>
    <row r="6676" spans="28:29" x14ac:dyDescent="0.15">
      <c r="AB6676" s="28"/>
      <c r="AC6676" s="28"/>
    </row>
    <row r="6677" spans="28:29" x14ac:dyDescent="0.15">
      <c r="AB6677" s="28"/>
      <c r="AC6677" s="28"/>
    </row>
    <row r="6678" spans="28:29" x14ac:dyDescent="0.15">
      <c r="AB6678" s="28"/>
      <c r="AC6678" s="28"/>
    </row>
    <row r="6679" spans="28:29" x14ac:dyDescent="0.15">
      <c r="AB6679" s="28"/>
      <c r="AC6679" s="28"/>
    </row>
    <row r="6680" spans="28:29" x14ac:dyDescent="0.15">
      <c r="AB6680" s="28"/>
      <c r="AC6680" s="28"/>
    </row>
    <row r="6681" spans="28:29" x14ac:dyDescent="0.15">
      <c r="AB6681" s="28"/>
      <c r="AC6681" s="28"/>
    </row>
    <row r="6682" spans="28:29" x14ac:dyDescent="0.15">
      <c r="AB6682" s="28"/>
      <c r="AC6682" s="28"/>
    </row>
    <row r="6683" spans="28:29" x14ac:dyDescent="0.15">
      <c r="AB6683" s="28"/>
      <c r="AC6683" s="28"/>
    </row>
    <row r="6684" spans="28:29" x14ac:dyDescent="0.15">
      <c r="AB6684" s="28"/>
      <c r="AC6684" s="28"/>
    </row>
    <row r="6685" spans="28:29" x14ac:dyDescent="0.15">
      <c r="AB6685" s="28"/>
      <c r="AC6685" s="28"/>
    </row>
    <row r="6686" spans="28:29" x14ac:dyDescent="0.15">
      <c r="AB6686" s="28"/>
      <c r="AC6686" s="28"/>
    </row>
    <row r="6687" spans="28:29" x14ac:dyDescent="0.15">
      <c r="AB6687" s="28"/>
      <c r="AC6687" s="28"/>
    </row>
    <row r="6688" spans="28:29" x14ac:dyDescent="0.15">
      <c r="AB6688" s="28"/>
      <c r="AC6688" s="28"/>
    </row>
    <row r="6689" spans="28:29" x14ac:dyDescent="0.15">
      <c r="AB6689" s="28"/>
      <c r="AC6689" s="28"/>
    </row>
    <row r="6690" spans="28:29" x14ac:dyDescent="0.15">
      <c r="AB6690" s="28"/>
      <c r="AC6690" s="28"/>
    </row>
    <row r="6691" spans="28:29" x14ac:dyDescent="0.15">
      <c r="AB6691" s="28"/>
      <c r="AC6691" s="28"/>
    </row>
    <row r="6692" spans="28:29" x14ac:dyDescent="0.15">
      <c r="AB6692" s="28"/>
      <c r="AC6692" s="28"/>
    </row>
    <row r="6693" spans="28:29" x14ac:dyDescent="0.15">
      <c r="AB6693" s="28"/>
      <c r="AC6693" s="28"/>
    </row>
    <row r="6694" spans="28:29" x14ac:dyDescent="0.15">
      <c r="AB6694" s="28"/>
      <c r="AC6694" s="28"/>
    </row>
    <row r="6695" spans="28:29" x14ac:dyDescent="0.15">
      <c r="AB6695" s="28"/>
      <c r="AC6695" s="28"/>
    </row>
    <row r="6696" spans="28:29" x14ac:dyDescent="0.15">
      <c r="AB6696" s="28"/>
      <c r="AC6696" s="28"/>
    </row>
    <row r="6697" spans="28:29" x14ac:dyDescent="0.15">
      <c r="AB6697" s="28"/>
      <c r="AC6697" s="28"/>
    </row>
    <row r="6698" spans="28:29" x14ac:dyDescent="0.15">
      <c r="AB6698" s="28"/>
      <c r="AC6698" s="28"/>
    </row>
    <row r="6699" spans="28:29" x14ac:dyDescent="0.15">
      <c r="AB6699" s="28"/>
      <c r="AC6699" s="28"/>
    </row>
    <row r="6700" spans="28:29" x14ac:dyDescent="0.15">
      <c r="AB6700" s="28"/>
      <c r="AC6700" s="28"/>
    </row>
    <row r="6701" spans="28:29" x14ac:dyDescent="0.15">
      <c r="AB6701" s="28"/>
      <c r="AC6701" s="28"/>
    </row>
    <row r="6702" spans="28:29" x14ac:dyDescent="0.15">
      <c r="AB6702" s="28"/>
      <c r="AC6702" s="28"/>
    </row>
    <row r="6703" spans="28:29" x14ac:dyDescent="0.15">
      <c r="AB6703" s="28"/>
      <c r="AC6703" s="28"/>
    </row>
    <row r="6704" spans="28:29" x14ac:dyDescent="0.15">
      <c r="AB6704" s="28"/>
      <c r="AC6704" s="28"/>
    </row>
    <row r="6705" spans="28:29" x14ac:dyDescent="0.15">
      <c r="AB6705" s="28"/>
      <c r="AC6705" s="28"/>
    </row>
    <row r="6706" spans="28:29" x14ac:dyDescent="0.15">
      <c r="AB6706" s="28"/>
      <c r="AC6706" s="28"/>
    </row>
    <row r="6707" spans="28:29" x14ac:dyDescent="0.15">
      <c r="AB6707" s="28"/>
      <c r="AC6707" s="28"/>
    </row>
    <row r="6708" spans="28:29" x14ac:dyDescent="0.15">
      <c r="AB6708" s="28"/>
      <c r="AC6708" s="28"/>
    </row>
    <row r="6709" spans="28:29" x14ac:dyDescent="0.15">
      <c r="AB6709" s="28"/>
      <c r="AC6709" s="28"/>
    </row>
    <row r="6710" spans="28:29" x14ac:dyDescent="0.15">
      <c r="AB6710" s="28"/>
      <c r="AC6710" s="28"/>
    </row>
    <row r="6711" spans="28:29" x14ac:dyDescent="0.15">
      <c r="AB6711" s="28"/>
      <c r="AC6711" s="28"/>
    </row>
    <row r="6712" spans="28:29" x14ac:dyDescent="0.15">
      <c r="AB6712" s="28"/>
      <c r="AC6712" s="28"/>
    </row>
    <row r="6713" spans="28:29" x14ac:dyDescent="0.15">
      <c r="AB6713" s="28"/>
      <c r="AC6713" s="28"/>
    </row>
    <row r="6714" spans="28:29" x14ac:dyDescent="0.15">
      <c r="AB6714" s="28"/>
      <c r="AC6714" s="28"/>
    </row>
    <row r="6715" spans="28:29" x14ac:dyDescent="0.15">
      <c r="AB6715" s="28"/>
      <c r="AC6715" s="28"/>
    </row>
    <row r="6716" spans="28:29" x14ac:dyDescent="0.15">
      <c r="AB6716" s="28"/>
      <c r="AC6716" s="28"/>
    </row>
    <row r="6717" spans="28:29" x14ac:dyDescent="0.15">
      <c r="AB6717" s="28"/>
      <c r="AC6717" s="28"/>
    </row>
    <row r="6718" spans="28:29" x14ac:dyDescent="0.15">
      <c r="AB6718" s="28"/>
      <c r="AC6718" s="28"/>
    </row>
    <row r="6719" spans="28:29" x14ac:dyDescent="0.15">
      <c r="AB6719" s="28"/>
      <c r="AC6719" s="28"/>
    </row>
    <row r="6720" spans="28:29" x14ac:dyDescent="0.15">
      <c r="AB6720" s="28"/>
      <c r="AC6720" s="28"/>
    </row>
    <row r="6721" spans="28:29" x14ac:dyDescent="0.15">
      <c r="AB6721" s="28"/>
      <c r="AC6721" s="28"/>
    </row>
    <row r="6722" spans="28:29" x14ac:dyDescent="0.15">
      <c r="AB6722" s="28"/>
      <c r="AC6722" s="28"/>
    </row>
    <row r="6723" spans="28:29" x14ac:dyDescent="0.15">
      <c r="AB6723" s="28"/>
      <c r="AC6723" s="28"/>
    </row>
    <row r="6724" spans="28:29" x14ac:dyDescent="0.15">
      <c r="AB6724" s="28"/>
      <c r="AC6724" s="28"/>
    </row>
    <row r="6725" spans="28:29" x14ac:dyDescent="0.15">
      <c r="AB6725" s="28"/>
      <c r="AC6725" s="28"/>
    </row>
    <row r="6726" spans="28:29" x14ac:dyDescent="0.15">
      <c r="AB6726" s="28"/>
      <c r="AC6726" s="28"/>
    </row>
    <row r="6727" spans="28:29" x14ac:dyDescent="0.15">
      <c r="AB6727" s="28"/>
      <c r="AC6727" s="28"/>
    </row>
    <row r="6728" spans="28:29" x14ac:dyDescent="0.15">
      <c r="AB6728" s="28"/>
      <c r="AC6728" s="28"/>
    </row>
    <row r="6729" spans="28:29" x14ac:dyDescent="0.15">
      <c r="AB6729" s="28"/>
      <c r="AC6729" s="28"/>
    </row>
    <row r="6730" spans="28:29" x14ac:dyDescent="0.15">
      <c r="AB6730" s="28"/>
      <c r="AC6730" s="28"/>
    </row>
    <row r="6731" spans="28:29" x14ac:dyDescent="0.15">
      <c r="AB6731" s="28"/>
      <c r="AC6731" s="28"/>
    </row>
    <row r="6732" spans="28:29" x14ac:dyDescent="0.15">
      <c r="AB6732" s="28"/>
      <c r="AC6732" s="28"/>
    </row>
    <row r="6733" spans="28:29" x14ac:dyDescent="0.15">
      <c r="AB6733" s="28"/>
      <c r="AC6733" s="28"/>
    </row>
    <row r="6734" spans="28:29" x14ac:dyDescent="0.15">
      <c r="AB6734" s="28"/>
      <c r="AC6734" s="28"/>
    </row>
    <row r="6735" spans="28:29" x14ac:dyDescent="0.15">
      <c r="AB6735" s="28"/>
      <c r="AC6735" s="28"/>
    </row>
    <row r="6736" spans="28:29" x14ac:dyDescent="0.15">
      <c r="AB6736" s="28"/>
      <c r="AC6736" s="28"/>
    </row>
    <row r="6737" spans="28:29" x14ac:dyDescent="0.15">
      <c r="AB6737" s="28"/>
      <c r="AC6737" s="28"/>
    </row>
    <row r="6738" spans="28:29" x14ac:dyDescent="0.15">
      <c r="AB6738" s="28"/>
      <c r="AC6738" s="28"/>
    </row>
    <row r="6739" spans="28:29" x14ac:dyDescent="0.15">
      <c r="AB6739" s="28"/>
      <c r="AC6739" s="28"/>
    </row>
    <row r="6740" spans="28:29" x14ac:dyDescent="0.15">
      <c r="AB6740" s="28"/>
      <c r="AC6740" s="28"/>
    </row>
    <row r="6741" spans="28:29" x14ac:dyDescent="0.15">
      <c r="AB6741" s="28"/>
      <c r="AC6741" s="28"/>
    </row>
    <row r="6742" spans="28:29" x14ac:dyDescent="0.15">
      <c r="AB6742" s="28"/>
      <c r="AC6742" s="28"/>
    </row>
    <row r="6743" spans="28:29" x14ac:dyDescent="0.15">
      <c r="AB6743" s="28"/>
      <c r="AC6743" s="28"/>
    </row>
    <row r="6744" spans="28:29" x14ac:dyDescent="0.15">
      <c r="AB6744" s="28"/>
      <c r="AC6744" s="28"/>
    </row>
    <row r="6745" spans="28:29" x14ac:dyDescent="0.15">
      <c r="AB6745" s="28"/>
      <c r="AC6745" s="28"/>
    </row>
    <row r="6746" spans="28:29" x14ac:dyDescent="0.15">
      <c r="AB6746" s="28"/>
      <c r="AC6746" s="28"/>
    </row>
    <row r="6747" spans="28:29" x14ac:dyDescent="0.15">
      <c r="AB6747" s="28"/>
      <c r="AC6747" s="28"/>
    </row>
    <row r="6748" spans="28:29" x14ac:dyDescent="0.15">
      <c r="AB6748" s="28"/>
      <c r="AC6748" s="28"/>
    </row>
    <row r="6749" spans="28:29" x14ac:dyDescent="0.15">
      <c r="AB6749" s="28"/>
      <c r="AC6749" s="28"/>
    </row>
    <row r="6750" spans="28:29" x14ac:dyDescent="0.15">
      <c r="AB6750" s="28"/>
      <c r="AC6750" s="28"/>
    </row>
    <row r="6751" spans="28:29" x14ac:dyDescent="0.15">
      <c r="AB6751" s="28"/>
      <c r="AC6751" s="28"/>
    </row>
    <row r="6752" spans="28:29" x14ac:dyDescent="0.15">
      <c r="AB6752" s="28"/>
      <c r="AC6752" s="28"/>
    </row>
    <row r="6753" spans="28:29" x14ac:dyDescent="0.15">
      <c r="AB6753" s="28"/>
      <c r="AC6753" s="28"/>
    </row>
    <row r="6754" spans="28:29" x14ac:dyDescent="0.15">
      <c r="AB6754" s="28"/>
      <c r="AC6754" s="28"/>
    </row>
    <row r="6755" spans="28:29" x14ac:dyDescent="0.15">
      <c r="AB6755" s="28"/>
      <c r="AC6755" s="28"/>
    </row>
    <row r="6756" spans="28:29" x14ac:dyDescent="0.15">
      <c r="AB6756" s="28"/>
      <c r="AC6756" s="28"/>
    </row>
    <row r="6757" spans="28:29" x14ac:dyDescent="0.15">
      <c r="AB6757" s="28"/>
      <c r="AC6757" s="28"/>
    </row>
    <row r="6758" spans="28:29" x14ac:dyDescent="0.15">
      <c r="AB6758" s="28"/>
      <c r="AC6758" s="28"/>
    </row>
    <row r="6759" spans="28:29" x14ac:dyDescent="0.15">
      <c r="AB6759" s="28"/>
      <c r="AC6759" s="28"/>
    </row>
    <row r="6760" spans="28:29" x14ac:dyDescent="0.15">
      <c r="AB6760" s="28"/>
      <c r="AC6760" s="28"/>
    </row>
    <row r="6761" spans="28:29" x14ac:dyDescent="0.15">
      <c r="AB6761" s="28"/>
      <c r="AC6761" s="28"/>
    </row>
    <row r="6762" spans="28:29" x14ac:dyDescent="0.15">
      <c r="AB6762" s="28"/>
      <c r="AC6762" s="28"/>
    </row>
    <row r="6763" spans="28:29" x14ac:dyDescent="0.15">
      <c r="AB6763" s="28"/>
      <c r="AC6763" s="28"/>
    </row>
    <row r="6764" spans="28:29" x14ac:dyDescent="0.15">
      <c r="AB6764" s="28"/>
      <c r="AC6764" s="28"/>
    </row>
    <row r="6765" spans="28:29" x14ac:dyDescent="0.15">
      <c r="AB6765" s="28"/>
      <c r="AC6765" s="28"/>
    </row>
    <row r="6766" spans="28:29" x14ac:dyDescent="0.15">
      <c r="AB6766" s="28"/>
      <c r="AC6766" s="28"/>
    </row>
    <row r="6767" spans="28:29" x14ac:dyDescent="0.15">
      <c r="AB6767" s="28"/>
      <c r="AC6767" s="28"/>
    </row>
    <row r="6768" spans="28:29" x14ac:dyDescent="0.15">
      <c r="AB6768" s="28"/>
      <c r="AC6768" s="28"/>
    </row>
    <row r="6769" spans="28:29" x14ac:dyDescent="0.15">
      <c r="AB6769" s="28"/>
      <c r="AC6769" s="28"/>
    </row>
    <row r="6770" spans="28:29" x14ac:dyDescent="0.15">
      <c r="AB6770" s="28"/>
      <c r="AC6770" s="28"/>
    </row>
    <row r="6771" spans="28:29" x14ac:dyDescent="0.15">
      <c r="AB6771" s="28"/>
      <c r="AC6771" s="28"/>
    </row>
    <row r="6772" spans="28:29" x14ac:dyDescent="0.15">
      <c r="AB6772" s="28"/>
      <c r="AC6772" s="28"/>
    </row>
    <row r="6773" spans="28:29" x14ac:dyDescent="0.15">
      <c r="AB6773" s="28"/>
      <c r="AC6773" s="28"/>
    </row>
    <row r="6774" spans="28:29" x14ac:dyDescent="0.15">
      <c r="AB6774" s="28"/>
      <c r="AC6774" s="28"/>
    </row>
    <row r="6775" spans="28:29" x14ac:dyDescent="0.15">
      <c r="AB6775" s="28"/>
      <c r="AC6775" s="28"/>
    </row>
    <row r="6776" spans="28:29" x14ac:dyDescent="0.15">
      <c r="AB6776" s="28"/>
      <c r="AC6776" s="28"/>
    </row>
    <row r="6777" spans="28:29" x14ac:dyDescent="0.15">
      <c r="AB6777" s="28"/>
      <c r="AC6777" s="28"/>
    </row>
    <row r="6778" spans="28:29" x14ac:dyDescent="0.15">
      <c r="AB6778" s="28"/>
      <c r="AC6778" s="28"/>
    </row>
    <row r="6779" spans="28:29" x14ac:dyDescent="0.15">
      <c r="AB6779" s="28"/>
      <c r="AC6779" s="28"/>
    </row>
    <row r="6780" spans="28:29" x14ac:dyDescent="0.15">
      <c r="AB6780" s="28"/>
      <c r="AC6780" s="28"/>
    </row>
    <row r="6781" spans="28:29" x14ac:dyDescent="0.15">
      <c r="AB6781" s="28"/>
      <c r="AC6781" s="28"/>
    </row>
    <row r="6782" spans="28:29" x14ac:dyDescent="0.15">
      <c r="AB6782" s="28"/>
      <c r="AC6782" s="28"/>
    </row>
    <row r="6783" spans="28:29" x14ac:dyDescent="0.15">
      <c r="AB6783" s="28"/>
      <c r="AC6783" s="28"/>
    </row>
    <row r="6784" spans="28:29" x14ac:dyDescent="0.15">
      <c r="AB6784" s="28"/>
      <c r="AC6784" s="28"/>
    </row>
    <row r="6785" spans="28:29" x14ac:dyDescent="0.15">
      <c r="AB6785" s="28"/>
      <c r="AC6785" s="28"/>
    </row>
    <row r="6786" spans="28:29" x14ac:dyDescent="0.15">
      <c r="AB6786" s="28"/>
      <c r="AC6786" s="28"/>
    </row>
    <row r="6787" spans="28:29" x14ac:dyDescent="0.15">
      <c r="AB6787" s="28"/>
      <c r="AC6787" s="28"/>
    </row>
    <row r="6788" spans="28:29" x14ac:dyDescent="0.15">
      <c r="AB6788" s="28"/>
      <c r="AC6788" s="28"/>
    </row>
    <row r="6789" spans="28:29" x14ac:dyDescent="0.15">
      <c r="AB6789" s="28"/>
      <c r="AC6789" s="28"/>
    </row>
    <row r="6790" spans="28:29" x14ac:dyDescent="0.15">
      <c r="AB6790" s="28"/>
      <c r="AC6790" s="28"/>
    </row>
    <row r="6791" spans="28:29" x14ac:dyDescent="0.15">
      <c r="AB6791" s="28"/>
      <c r="AC6791" s="28"/>
    </row>
    <row r="6792" spans="28:29" x14ac:dyDescent="0.15">
      <c r="AB6792" s="28"/>
      <c r="AC6792" s="28"/>
    </row>
    <row r="6793" spans="28:29" x14ac:dyDescent="0.15">
      <c r="AB6793" s="28"/>
      <c r="AC6793" s="28"/>
    </row>
    <row r="6794" spans="28:29" x14ac:dyDescent="0.15">
      <c r="AB6794" s="28"/>
      <c r="AC6794" s="28"/>
    </row>
    <row r="6795" spans="28:29" x14ac:dyDescent="0.15">
      <c r="AB6795" s="28"/>
      <c r="AC6795" s="28"/>
    </row>
    <row r="6796" spans="28:29" x14ac:dyDescent="0.15">
      <c r="AB6796" s="28"/>
      <c r="AC6796" s="28"/>
    </row>
    <row r="6797" spans="28:29" x14ac:dyDescent="0.15">
      <c r="AB6797" s="28"/>
      <c r="AC6797" s="28"/>
    </row>
    <row r="6798" spans="28:29" x14ac:dyDescent="0.15">
      <c r="AB6798" s="28"/>
      <c r="AC6798" s="28"/>
    </row>
    <row r="6799" spans="28:29" x14ac:dyDescent="0.15">
      <c r="AB6799" s="28"/>
      <c r="AC6799" s="28"/>
    </row>
    <row r="6800" spans="28:29" x14ac:dyDescent="0.15">
      <c r="AB6800" s="28"/>
      <c r="AC6800" s="28"/>
    </row>
    <row r="6801" spans="28:29" x14ac:dyDescent="0.15">
      <c r="AB6801" s="28"/>
      <c r="AC6801" s="28"/>
    </row>
    <row r="6802" spans="28:29" x14ac:dyDescent="0.15">
      <c r="AB6802" s="28"/>
      <c r="AC6802" s="28"/>
    </row>
    <row r="6803" spans="28:29" x14ac:dyDescent="0.15">
      <c r="AB6803" s="28"/>
      <c r="AC6803" s="28"/>
    </row>
    <row r="6804" spans="28:29" x14ac:dyDescent="0.15">
      <c r="AB6804" s="28"/>
      <c r="AC6804" s="28"/>
    </row>
    <row r="6805" spans="28:29" x14ac:dyDescent="0.15">
      <c r="AB6805" s="28"/>
      <c r="AC6805" s="28"/>
    </row>
    <row r="6806" spans="28:29" x14ac:dyDescent="0.15">
      <c r="AB6806" s="28"/>
      <c r="AC6806" s="28"/>
    </row>
    <row r="6807" spans="28:29" x14ac:dyDescent="0.15">
      <c r="AB6807" s="28"/>
      <c r="AC6807" s="28"/>
    </row>
    <row r="6808" spans="28:29" x14ac:dyDescent="0.15">
      <c r="AB6808" s="28"/>
      <c r="AC6808" s="28"/>
    </row>
    <row r="6809" spans="28:29" x14ac:dyDescent="0.15">
      <c r="AB6809" s="28"/>
      <c r="AC6809" s="28"/>
    </row>
    <row r="6810" spans="28:29" x14ac:dyDescent="0.15">
      <c r="AB6810" s="28"/>
      <c r="AC6810" s="28"/>
    </row>
    <row r="6811" spans="28:29" x14ac:dyDescent="0.15">
      <c r="AB6811" s="28"/>
      <c r="AC6811" s="28"/>
    </row>
    <row r="6812" spans="28:29" x14ac:dyDescent="0.15">
      <c r="AB6812" s="28"/>
      <c r="AC6812" s="28"/>
    </row>
    <row r="6813" spans="28:29" x14ac:dyDescent="0.15">
      <c r="AB6813" s="28"/>
      <c r="AC6813" s="28"/>
    </row>
    <row r="6814" spans="28:29" x14ac:dyDescent="0.15">
      <c r="AB6814" s="28"/>
      <c r="AC6814" s="28"/>
    </row>
    <row r="6815" spans="28:29" x14ac:dyDescent="0.15">
      <c r="AB6815" s="28"/>
      <c r="AC6815" s="28"/>
    </row>
    <row r="6816" spans="28:29" x14ac:dyDescent="0.15">
      <c r="AB6816" s="28"/>
      <c r="AC6816" s="28"/>
    </row>
    <row r="6817" spans="28:29" x14ac:dyDescent="0.15">
      <c r="AB6817" s="28"/>
      <c r="AC6817" s="28"/>
    </row>
    <row r="6818" spans="28:29" x14ac:dyDescent="0.15">
      <c r="AB6818" s="28"/>
      <c r="AC6818" s="28"/>
    </row>
    <row r="6819" spans="28:29" x14ac:dyDescent="0.15">
      <c r="AB6819" s="28"/>
      <c r="AC6819" s="28"/>
    </row>
    <row r="6820" spans="28:29" x14ac:dyDescent="0.15">
      <c r="AB6820" s="28"/>
      <c r="AC6820" s="28"/>
    </row>
    <row r="6821" spans="28:29" x14ac:dyDescent="0.15">
      <c r="AB6821" s="28"/>
      <c r="AC6821" s="28"/>
    </row>
    <row r="6822" spans="28:29" x14ac:dyDescent="0.15">
      <c r="AB6822" s="28"/>
      <c r="AC6822" s="28"/>
    </row>
    <row r="6823" spans="28:29" x14ac:dyDescent="0.15">
      <c r="AB6823" s="28"/>
      <c r="AC6823" s="28"/>
    </row>
    <row r="6824" spans="28:29" x14ac:dyDescent="0.15">
      <c r="AB6824" s="28"/>
      <c r="AC6824" s="28"/>
    </row>
    <row r="6825" spans="28:29" x14ac:dyDescent="0.15">
      <c r="AB6825" s="28"/>
      <c r="AC6825" s="28"/>
    </row>
    <row r="6826" spans="28:29" x14ac:dyDescent="0.15">
      <c r="AB6826" s="28"/>
      <c r="AC6826" s="28"/>
    </row>
    <row r="6827" spans="28:29" x14ac:dyDescent="0.15">
      <c r="AB6827" s="28"/>
      <c r="AC6827" s="28"/>
    </row>
    <row r="6828" spans="28:29" x14ac:dyDescent="0.15">
      <c r="AB6828" s="28"/>
      <c r="AC6828" s="28"/>
    </row>
    <row r="6829" spans="28:29" x14ac:dyDescent="0.15">
      <c r="AB6829" s="28"/>
      <c r="AC6829" s="28"/>
    </row>
    <row r="6830" spans="28:29" x14ac:dyDescent="0.15">
      <c r="AB6830" s="28"/>
      <c r="AC6830" s="28"/>
    </row>
    <row r="6831" spans="28:29" x14ac:dyDescent="0.15">
      <c r="AB6831" s="28"/>
      <c r="AC6831" s="28"/>
    </row>
    <row r="6832" spans="28:29" x14ac:dyDescent="0.15">
      <c r="AB6832" s="28"/>
      <c r="AC6832" s="28"/>
    </row>
    <row r="6833" spans="28:29" x14ac:dyDescent="0.15">
      <c r="AB6833" s="28"/>
      <c r="AC6833" s="28"/>
    </row>
    <row r="6834" spans="28:29" x14ac:dyDescent="0.15">
      <c r="AB6834" s="28"/>
      <c r="AC6834" s="28"/>
    </row>
    <row r="6835" spans="28:29" x14ac:dyDescent="0.15">
      <c r="AB6835" s="28"/>
      <c r="AC6835" s="28"/>
    </row>
    <row r="6836" spans="28:29" x14ac:dyDescent="0.15">
      <c r="AB6836" s="28"/>
      <c r="AC6836" s="28"/>
    </row>
    <row r="6837" spans="28:29" x14ac:dyDescent="0.15">
      <c r="AB6837" s="28"/>
      <c r="AC6837" s="28"/>
    </row>
    <row r="6838" spans="28:29" x14ac:dyDescent="0.15">
      <c r="AB6838" s="28"/>
      <c r="AC6838" s="28"/>
    </row>
    <row r="6839" spans="28:29" x14ac:dyDescent="0.15">
      <c r="AB6839" s="28"/>
      <c r="AC6839" s="28"/>
    </row>
    <row r="6840" spans="28:29" x14ac:dyDescent="0.15">
      <c r="AB6840" s="28"/>
      <c r="AC6840" s="28"/>
    </row>
    <row r="6841" spans="28:29" x14ac:dyDescent="0.15">
      <c r="AB6841" s="28"/>
      <c r="AC6841" s="28"/>
    </row>
    <row r="6842" spans="28:29" x14ac:dyDescent="0.15">
      <c r="AB6842" s="28"/>
      <c r="AC6842" s="28"/>
    </row>
    <row r="6843" spans="28:29" x14ac:dyDescent="0.15">
      <c r="AB6843" s="28"/>
      <c r="AC6843" s="28"/>
    </row>
    <row r="6844" spans="28:29" x14ac:dyDescent="0.15">
      <c r="AB6844" s="28"/>
      <c r="AC6844" s="28"/>
    </row>
    <row r="6845" spans="28:29" x14ac:dyDescent="0.15">
      <c r="AB6845" s="28"/>
      <c r="AC6845" s="28"/>
    </row>
    <row r="6846" spans="28:29" x14ac:dyDescent="0.15">
      <c r="AB6846" s="28"/>
      <c r="AC6846" s="28"/>
    </row>
    <row r="6847" spans="28:29" x14ac:dyDescent="0.15">
      <c r="AB6847" s="28"/>
      <c r="AC6847" s="28"/>
    </row>
    <row r="6848" spans="28:29" x14ac:dyDescent="0.15">
      <c r="AB6848" s="28"/>
      <c r="AC6848" s="28"/>
    </row>
    <row r="6849" spans="28:29" x14ac:dyDescent="0.15">
      <c r="AB6849" s="28"/>
      <c r="AC6849" s="28"/>
    </row>
    <row r="6850" spans="28:29" x14ac:dyDescent="0.15">
      <c r="AB6850" s="28"/>
      <c r="AC6850" s="28"/>
    </row>
    <row r="6851" spans="28:29" x14ac:dyDescent="0.15">
      <c r="AB6851" s="28"/>
      <c r="AC6851" s="28"/>
    </row>
    <row r="6852" spans="28:29" x14ac:dyDescent="0.15">
      <c r="AB6852" s="28"/>
      <c r="AC6852" s="28"/>
    </row>
    <row r="6853" spans="28:29" x14ac:dyDescent="0.15">
      <c r="AB6853" s="28"/>
      <c r="AC6853" s="28"/>
    </row>
    <row r="6854" spans="28:29" x14ac:dyDescent="0.15">
      <c r="AB6854" s="28"/>
      <c r="AC6854" s="28"/>
    </row>
    <row r="6855" spans="28:29" x14ac:dyDescent="0.15">
      <c r="AB6855" s="28"/>
      <c r="AC6855" s="28"/>
    </row>
    <row r="6856" spans="28:29" x14ac:dyDescent="0.15">
      <c r="AB6856" s="28"/>
      <c r="AC6856" s="28"/>
    </row>
    <row r="6857" spans="28:29" x14ac:dyDescent="0.15">
      <c r="AB6857" s="28"/>
      <c r="AC6857" s="28"/>
    </row>
    <row r="6858" spans="28:29" x14ac:dyDescent="0.15">
      <c r="AB6858" s="28"/>
      <c r="AC6858" s="28"/>
    </row>
    <row r="6859" spans="28:29" x14ac:dyDescent="0.15">
      <c r="AB6859" s="28"/>
      <c r="AC6859" s="28"/>
    </row>
    <row r="6860" spans="28:29" x14ac:dyDescent="0.15">
      <c r="AB6860" s="28"/>
      <c r="AC6860" s="28"/>
    </row>
    <row r="6861" spans="28:29" x14ac:dyDescent="0.15">
      <c r="AB6861" s="28"/>
      <c r="AC6861" s="28"/>
    </row>
    <row r="6862" spans="28:29" x14ac:dyDescent="0.15">
      <c r="AB6862" s="28"/>
      <c r="AC6862" s="28"/>
    </row>
    <row r="6863" spans="28:29" x14ac:dyDescent="0.15">
      <c r="AB6863" s="28"/>
      <c r="AC6863" s="28"/>
    </row>
    <row r="6864" spans="28:29" x14ac:dyDescent="0.15">
      <c r="AB6864" s="28"/>
      <c r="AC6864" s="28"/>
    </row>
    <row r="6865" spans="28:29" x14ac:dyDescent="0.15">
      <c r="AB6865" s="28"/>
      <c r="AC6865" s="28"/>
    </row>
    <row r="6866" spans="28:29" x14ac:dyDescent="0.15">
      <c r="AB6866" s="28"/>
      <c r="AC6866" s="28"/>
    </row>
    <row r="6867" spans="28:29" x14ac:dyDescent="0.15">
      <c r="AB6867" s="28"/>
      <c r="AC6867" s="28"/>
    </row>
    <row r="6868" spans="28:29" x14ac:dyDescent="0.15">
      <c r="AB6868" s="28"/>
      <c r="AC6868" s="28"/>
    </row>
    <row r="6869" spans="28:29" x14ac:dyDescent="0.15">
      <c r="AB6869" s="28"/>
      <c r="AC6869" s="28"/>
    </row>
    <row r="6870" spans="28:29" x14ac:dyDescent="0.15">
      <c r="AB6870" s="28"/>
      <c r="AC6870" s="28"/>
    </row>
    <row r="6871" spans="28:29" x14ac:dyDescent="0.15">
      <c r="AB6871" s="28"/>
      <c r="AC6871" s="28"/>
    </row>
    <row r="6872" spans="28:29" x14ac:dyDescent="0.15">
      <c r="AB6872" s="28"/>
      <c r="AC6872" s="28"/>
    </row>
    <row r="6873" spans="28:29" x14ac:dyDescent="0.15">
      <c r="AB6873" s="28"/>
      <c r="AC6873" s="28"/>
    </row>
    <row r="6874" spans="28:29" x14ac:dyDescent="0.15">
      <c r="AB6874" s="28"/>
      <c r="AC6874" s="28"/>
    </row>
    <row r="6875" spans="28:29" x14ac:dyDescent="0.15">
      <c r="AB6875" s="28"/>
      <c r="AC6875" s="28"/>
    </row>
    <row r="6876" spans="28:29" x14ac:dyDescent="0.15">
      <c r="AB6876" s="28"/>
      <c r="AC6876" s="28"/>
    </row>
    <row r="6877" spans="28:29" x14ac:dyDescent="0.15">
      <c r="AB6877" s="28"/>
      <c r="AC6877" s="28"/>
    </row>
    <row r="6878" spans="28:29" x14ac:dyDescent="0.15">
      <c r="AB6878" s="28"/>
      <c r="AC6878" s="28"/>
    </row>
    <row r="6879" spans="28:29" x14ac:dyDescent="0.15">
      <c r="AB6879" s="28"/>
      <c r="AC6879" s="28"/>
    </row>
    <row r="6880" spans="28:29" x14ac:dyDescent="0.15">
      <c r="AB6880" s="28"/>
      <c r="AC6880" s="28"/>
    </row>
    <row r="6881" spans="28:29" x14ac:dyDescent="0.15">
      <c r="AB6881" s="28"/>
      <c r="AC6881" s="28"/>
    </row>
    <row r="6882" spans="28:29" x14ac:dyDescent="0.15">
      <c r="AB6882" s="28"/>
      <c r="AC6882" s="28"/>
    </row>
    <row r="6883" spans="28:29" x14ac:dyDescent="0.15">
      <c r="AB6883" s="28"/>
      <c r="AC6883" s="28"/>
    </row>
    <row r="6884" spans="28:29" x14ac:dyDescent="0.15">
      <c r="AB6884" s="28"/>
      <c r="AC6884" s="28"/>
    </row>
    <row r="6885" spans="28:29" x14ac:dyDescent="0.15">
      <c r="AB6885" s="28"/>
      <c r="AC6885" s="28"/>
    </row>
    <row r="6886" spans="28:29" x14ac:dyDescent="0.15">
      <c r="AB6886" s="28"/>
      <c r="AC6886" s="28"/>
    </row>
    <row r="6887" spans="28:29" x14ac:dyDescent="0.15">
      <c r="AB6887" s="28"/>
      <c r="AC6887" s="28"/>
    </row>
    <row r="6888" spans="28:29" x14ac:dyDescent="0.15">
      <c r="AB6888" s="28"/>
      <c r="AC6888" s="28"/>
    </row>
    <row r="6889" spans="28:29" x14ac:dyDescent="0.15">
      <c r="AB6889" s="28"/>
      <c r="AC6889" s="28"/>
    </row>
    <row r="6890" spans="28:29" x14ac:dyDescent="0.15">
      <c r="AB6890" s="28"/>
      <c r="AC6890" s="28"/>
    </row>
    <row r="6891" spans="28:29" x14ac:dyDescent="0.15">
      <c r="AB6891" s="28"/>
      <c r="AC6891" s="28"/>
    </row>
    <row r="6892" spans="28:29" x14ac:dyDescent="0.15">
      <c r="AB6892" s="28"/>
      <c r="AC6892" s="28"/>
    </row>
    <row r="6893" spans="28:29" x14ac:dyDescent="0.15">
      <c r="AB6893" s="28"/>
      <c r="AC6893" s="28"/>
    </row>
    <row r="6894" spans="28:29" x14ac:dyDescent="0.15">
      <c r="AB6894" s="28"/>
      <c r="AC6894" s="28"/>
    </row>
    <row r="6895" spans="28:29" x14ac:dyDescent="0.15">
      <c r="AB6895" s="28"/>
      <c r="AC6895" s="28"/>
    </row>
    <row r="6896" spans="28:29" x14ac:dyDescent="0.15">
      <c r="AB6896" s="28"/>
      <c r="AC6896" s="28"/>
    </row>
    <row r="6897" spans="28:29" x14ac:dyDescent="0.15">
      <c r="AB6897" s="28"/>
      <c r="AC6897" s="28"/>
    </row>
    <row r="6898" spans="28:29" x14ac:dyDescent="0.15">
      <c r="AB6898" s="28"/>
      <c r="AC6898" s="28"/>
    </row>
    <row r="6899" spans="28:29" x14ac:dyDescent="0.15">
      <c r="AB6899" s="28"/>
      <c r="AC6899" s="28"/>
    </row>
    <row r="6900" spans="28:29" x14ac:dyDescent="0.15">
      <c r="AB6900" s="28"/>
      <c r="AC6900" s="28"/>
    </row>
    <row r="6901" spans="28:29" x14ac:dyDescent="0.15">
      <c r="AB6901" s="28"/>
      <c r="AC6901" s="28"/>
    </row>
    <row r="6902" spans="28:29" x14ac:dyDescent="0.15">
      <c r="AB6902" s="28"/>
      <c r="AC6902" s="28"/>
    </row>
    <row r="6903" spans="28:29" x14ac:dyDescent="0.15">
      <c r="AB6903" s="28"/>
      <c r="AC6903" s="28"/>
    </row>
    <row r="6904" spans="28:29" x14ac:dyDescent="0.15">
      <c r="AB6904" s="28"/>
      <c r="AC6904" s="28"/>
    </row>
    <row r="6905" spans="28:29" x14ac:dyDescent="0.15">
      <c r="AB6905" s="28"/>
      <c r="AC6905" s="28"/>
    </row>
    <row r="6906" spans="28:29" x14ac:dyDescent="0.15">
      <c r="AB6906" s="28"/>
      <c r="AC6906" s="28"/>
    </row>
    <row r="6907" spans="28:29" x14ac:dyDescent="0.15">
      <c r="AB6907" s="28"/>
      <c r="AC6907" s="28"/>
    </row>
    <row r="6908" spans="28:29" x14ac:dyDescent="0.15">
      <c r="AB6908" s="28"/>
      <c r="AC6908" s="28"/>
    </row>
    <row r="6909" spans="28:29" x14ac:dyDescent="0.15">
      <c r="AB6909" s="28"/>
      <c r="AC6909" s="28"/>
    </row>
    <row r="6910" spans="28:29" x14ac:dyDescent="0.15">
      <c r="AB6910" s="28"/>
      <c r="AC6910" s="28"/>
    </row>
    <row r="6911" spans="28:29" x14ac:dyDescent="0.15">
      <c r="AB6911" s="28"/>
      <c r="AC6911" s="28"/>
    </row>
    <row r="6912" spans="28:29" x14ac:dyDescent="0.15">
      <c r="AB6912" s="28"/>
      <c r="AC6912" s="28"/>
    </row>
    <row r="6913" spans="28:29" x14ac:dyDescent="0.15">
      <c r="AB6913" s="28"/>
      <c r="AC6913" s="28"/>
    </row>
    <row r="6914" spans="28:29" x14ac:dyDescent="0.15">
      <c r="AB6914" s="28"/>
      <c r="AC6914" s="28"/>
    </row>
    <row r="6915" spans="28:29" x14ac:dyDescent="0.15">
      <c r="AB6915" s="28"/>
      <c r="AC6915" s="28"/>
    </row>
    <row r="6916" spans="28:29" x14ac:dyDescent="0.15">
      <c r="AB6916" s="28"/>
      <c r="AC6916" s="28"/>
    </row>
    <row r="6917" spans="28:29" x14ac:dyDescent="0.15">
      <c r="AB6917" s="28"/>
      <c r="AC6917" s="28"/>
    </row>
    <row r="6918" spans="28:29" x14ac:dyDescent="0.15">
      <c r="AB6918" s="28"/>
      <c r="AC6918" s="28"/>
    </row>
    <row r="6919" spans="28:29" x14ac:dyDescent="0.15">
      <c r="AB6919" s="28"/>
      <c r="AC6919" s="28"/>
    </row>
    <row r="6920" spans="28:29" x14ac:dyDescent="0.15">
      <c r="AB6920" s="28"/>
      <c r="AC6920" s="28"/>
    </row>
    <row r="6921" spans="28:29" x14ac:dyDescent="0.15">
      <c r="AB6921" s="28"/>
      <c r="AC6921" s="28"/>
    </row>
    <row r="6922" spans="28:29" x14ac:dyDescent="0.15">
      <c r="AB6922" s="28"/>
      <c r="AC6922" s="28"/>
    </row>
    <row r="6923" spans="28:29" x14ac:dyDescent="0.15">
      <c r="AB6923" s="28"/>
      <c r="AC6923" s="28"/>
    </row>
    <row r="6924" spans="28:29" x14ac:dyDescent="0.15">
      <c r="AB6924" s="28"/>
      <c r="AC6924" s="28"/>
    </row>
    <row r="6925" spans="28:29" x14ac:dyDescent="0.15">
      <c r="AB6925" s="28"/>
      <c r="AC6925" s="28"/>
    </row>
    <row r="6926" spans="28:29" x14ac:dyDescent="0.15">
      <c r="AB6926" s="28"/>
      <c r="AC6926" s="28"/>
    </row>
    <row r="6927" spans="28:29" x14ac:dyDescent="0.15">
      <c r="AB6927" s="28"/>
      <c r="AC6927" s="28"/>
    </row>
    <row r="6928" spans="28:29" x14ac:dyDescent="0.15">
      <c r="AB6928" s="28"/>
      <c r="AC6928" s="28"/>
    </row>
    <row r="6929" spans="28:29" x14ac:dyDescent="0.15">
      <c r="AB6929" s="28"/>
      <c r="AC6929" s="28"/>
    </row>
    <row r="6930" spans="28:29" x14ac:dyDescent="0.15">
      <c r="AB6930" s="28"/>
      <c r="AC6930" s="28"/>
    </row>
    <row r="6931" spans="28:29" x14ac:dyDescent="0.15">
      <c r="AB6931" s="28"/>
      <c r="AC6931" s="28"/>
    </row>
    <row r="6932" spans="28:29" x14ac:dyDescent="0.15">
      <c r="AB6932" s="28"/>
      <c r="AC6932" s="28"/>
    </row>
    <row r="6933" spans="28:29" x14ac:dyDescent="0.15">
      <c r="AB6933" s="28"/>
      <c r="AC6933" s="28"/>
    </row>
    <row r="6934" spans="28:29" x14ac:dyDescent="0.15">
      <c r="AB6934" s="28"/>
      <c r="AC6934" s="28"/>
    </row>
    <row r="6935" spans="28:29" x14ac:dyDescent="0.15">
      <c r="AB6935" s="28"/>
      <c r="AC6935" s="28"/>
    </row>
    <row r="6936" spans="28:29" x14ac:dyDescent="0.15">
      <c r="AB6936" s="28"/>
      <c r="AC6936" s="28"/>
    </row>
    <row r="6937" spans="28:29" x14ac:dyDescent="0.15">
      <c r="AB6937" s="28"/>
      <c r="AC6937" s="28"/>
    </row>
    <row r="6938" spans="28:29" x14ac:dyDescent="0.15">
      <c r="AB6938" s="28"/>
      <c r="AC6938" s="28"/>
    </row>
    <row r="6939" spans="28:29" x14ac:dyDescent="0.15">
      <c r="AB6939" s="28"/>
      <c r="AC6939" s="28"/>
    </row>
    <row r="6940" spans="28:29" x14ac:dyDescent="0.15">
      <c r="AB6940" s="28"/>
      <c r="AC6940" s="28"/>
    </row>
    <row r="6941" spans="28:29" x14ac:dyDescent="0.15">
      <c r="AB6941" s="28"/>
      <c r="AC6941" s="28"/>
    </row>
    <row r="6942" spans="28:29" x14ac:dyDescent="0.15">
      <c r="AB6942" s="28"/>
      <c r="AC6942" s="28"/>
    </row>
    <row r="6943" spans="28:29" x14ac:dyDescent="0.15">
      <c r="AB6943" s="28"/>
      <c r="AC6943" s="28"/>
    </row>
    <row r="6944" spans="28:29" x14ac:dyDescent="0.15">
      <c r="AB6944" s="28"/>
      <c r="AC6944" s="28"/>
    </row>
    <row r="6945" spans="28:29" x14ac:dyDescent="0.15">
      <c r="AB6945" s="28"/>
      <c r="AC6945" s="28"/>
    </row>
    <row r="6946" spans="28:29" x14ac:dyDescent="0.15">
      <c r="AB6946" s="28"/>
      <c r="AC6946" s="28"/>
    </row>
    <row r="6947" spans="28:29" x14ac:dyDescent="0.15">
      <c r="AB6947" s="28"/>
      <c r="AC6947" s="28"/>
    </row>
    <row r="6948" spans="28:29" x14ac:dyDescent="0.15">
      <c r="AB6948" s="28"/>
      <c r="AC6948" s="28"/>
    </row>
    <row r="6949" spans="28:29" x14ac:dyDescent="0.15">
      <c r="AB6949" s="28"/>
      <c r="AC6949" s="28"/>
    </row>
    <row r="6950" spans="28:29" x14ac:dyDescent="0.15">
      <c r="AB6950" s="28"/>
      <c r="AC6950" s="28"/>
    </row>
    <row r="6951" spans="28:29" x14ac:dyDescent="0.15">
      <c r="AB6951" s="28"/>
      <c r="AC6951" s="28"/>
    </row>
    <row r="6952" spans="28:29" x14ac:dyDescent="0.15">
      <c r="AB6952" s="28"/>
      <c r="AC6952" s="28"/>
    </row>
    <row r="6953" spans="28:29" x14ac:dyDescent="0.15">
      <c r="AB6953" s="28"/>
      <c r="AC6953" s="28"/>
    </row>
    <row r="6954" spans="28:29" x14ac:dyDescent="0.15">
      <c r="AB6954" s="28"/>
      <c r="AC6954" s="28"/>
    </row>
    <row r="6955" spans="28:29" x14ac:dyDescent="0.15">
      <c r="AB6955" s="28"/>
      <c r="AC6955" s="28"/>
    </row>
    <row r="6956" spans="28:29" x14ac:dyDescent="0.15">
      <c r="AB6956" s="28"/>
      <c r="AC6956" s="28"/>
    </row>
    <row r="6957" spans="28:29" x14ac:dyDescent="0.15">
      <c r="AB6957" s="28"/>
      <c r="AC6957" s="28"/>
    </row>
    <row r="6958" spans="28:29" x14ac:dyDescent="0.15">
      <c r="AB6958" s="28"/>
      <c r="AC6958" s="28"/>
    </row>
    <row r="6959" spans="28:29" x14ac:dyDescent="0.15">
      <c r="AB6959" s="28"/>
      <c r="AC6959" s="28"/>
    </row>
    <row r="6960" spans="28:29" x14ac:dyDescent="0.15">
      <c r="AB6960" s="28"/>
      <c r="AC6960" s="28"/>
    </row>
    <row r="6961" spans="28:29" x14ac:dyDescent="0.15">
      <c r="AB6961" s="28"/>
      <c r="AC6961" s="28"/>
    </row>
    <row r="6962" spans="28:29" x14ac:dyDescent="0.15">
      <c r="AB6962" s="28"/>
      <c r="AC6962" s="28"/>
    </row>
    <row r="6963" spans="28:29" x14ac:dyDescent="0.15">
      <c r="AB6963" s="28"/>
      <c r="AC6963" s="28"/>
    </row>
    <row r="6964" spans="28:29" x14ac:dyDescent="0.15">
      <c r="AB6964" s="28"/>
      <c r="AC6964" s="28"/>
    </row>
    <row r="6965" spans="28:29" x14ac:dyDescent="0.15">
      <c r="AB6965" s="28"/>
      <c r="AC6965" s="28"/>
    </row>
    <row r="6966" spans="28:29" x14ac:dyDescent="0.15">
      <c r="AB6966" s="28"/>
      <c r="AC6966" s="28"/>
    </row>
    <row r="6967" spans="28:29" x14ac:dyDescent="0.15">
      <c r="AB6967" s="28"/>
      <c r="AC6967" s="28"/>
    </row>
    <row r="6968" spans="28:29" x14ac:dyDescent="0.15">
      <c r="AB6968" s="28"/>
      <c r="AC6968" s="28"/>
    </row>
    <row r="6969" spans="28:29" x14ac:dyDescent="0.15">
      <c r="AB6969" s="28"/>
      <c r="AC6969" s="28"/>
    </row>
    <row r="6970" spans="28:29" x14ac:dyDescent="0.15">
      <c r="AB6970" s="28"/>
      <c r="AC6970" s="28"/>
    </row>
    <row r="6971" spans="28:29" x14ac:dyDescent="0.15">
      <c r="AB6971" s="28"/>
      <c r="AC6971" s="28"/>
    </row>
    <row r="6972" spans="28:29" x14ac:dyDescent="0.15">
      <c r="AB6972" s="28"/>
      <c r="AC6972" s="28"/>
    </row>
    <row r="6973" spans="28:29" x14ac:dyDescent="0.15">
      <c r="AB6973" s="28"/>
      <c r="AC6973" s="28"/>
    </row>
    <row r="6974" spans="28:29" x14ac:dyDescent="0.15">
      <c r="AB6974" s="28"/>
      <c r="AC6974" s="28"/>
    </row>
    <row r="6975" spans="28:29" x14ac:dyDescent="0.15">
      <c r="AB6975" s="28"/>
      <c r="AC6975" s="28"/>
    </row>
    <row r="6976" spans="28:29" x14ac:dyDescent="0.15">
      <c r="AB6976" s="28"/>
      <c r="AC6976" s="28"/>
    </row>
    <row r="6977" spans="28:29" x14ac:dyDescent="0.15">
      <c r="AB6977" s="28"/>
      <c r="AC6977" s="28"/>
    </row>
    <row r="6978" spans="28:29" x14ac:dyDescent="0.15">
      <c r="AB6978" s="28"/>
      <c r="AC6978" s="28"/>
    </row>
    <row r="6979" spans="28:29" x14ac:dyDescent="0.15">
      <c r="AB6979" s="28"/>
      <c r="AC6979" s="28"/>
    </row>
    <row r="6980" spans="28:29" x14ac:dyDescent="0.15">
      <c r="AB6980" s="28"/>
      <c r="AC6980" s="28"/>
    </row>
    <row r="6981" spans="28:29" x14ac:dyDescent="0.15">
      <c r="AB6981" s="28"/>
      <c r="AC6981" s="28"/>
    </row>
    <row r="6982" spans="28:29" x14ac:dyDescent="0.15">
      <c r="AB6982" s="28"/>
      <c r="AC6982" s="28"/>
    </row>
    <row r="6983" spans="28:29" x14ac:dyDescent="0.15">
      <c r="AB6983" s="28"/>
      <c r="AC6983" s="28"/>
    </row>
    <row r="6984" spans="28:29" x14ac:dyDescent="0.15">
      <c r="AB6984" s="28"/>
      <c r="AC6984" s="28"/>
    </row>
    <row r="6985" spans="28:29" x14ac:dyDescent="0.15">
      <c r="AB6985" s="28"/>
      <c r="AC6985" s="28"/>
    </row>
    <row r="6986" spans="28:29" x14ac:dyDescent="0.15">
      <c r="AB6986" s="28"/>
      <c r="AC6986" s="28"/>
    </row>
    <row r="6987" spans="28:29" x14ac:dyDescent="0.15">
      <c r="AB6987" s="28"/>
      <c r="AC6987" s="28"/>
    </row>
    <row r="6988" spans="28:29" x14ac:dyDescent="0.15">
      <c r="AB6988" s="28"/>
      <c r="AC6988" s="28"/>
    </row>
    <row r="6989" spans="28:29" x14ac:dyDescent="0.15">
      <c r="AB6989" s="28"/>
      <c r="AC6989" s="28"/>
    </row>
    <row r="6990" spans="28:29" x14ac:dyDescent="0.15">
      <c r="AB6990" s="28"/>
      <c r="AC6990" s="28"/>
    </row>
    <row r="6991" spans="28:29" x14ac:dyDescent="0.15">
      <c r="AB6991" s="28"/>
      <c r="AC6991" s="28"/>
    </row>
    <row r="6992" spans="28:29" x14ac:dyDescent="0.15">
      <c r="AB6992" s="28"/>
      <c r="AC6992" s="28"/>
    </row>
    <row r="6993" spans="28:29" x14ac:dyDescent="0.15">
      <c r="AB6993" s="28"/>
      <c r="AC6993" s="28"/>
    </row>
    <row r="6994" spans="28:29" x14ac:dyDescent="0.15">
      <c r="AB6994" s="28"/>
      <c r="AC6994" s="28"/>
    </row>
    <row r="6995" spans="28:29" x14ac:dyDescent="0.15">
      <c r="AB6995" s="28"/>
      <c r="AC6995" s="28"/>
    </row>
    <row r="6996" spans="28:29" x14ac:dyDescent="0.15">
      <c r="AB6996" s="28"/>
      <c r="AC6996" s="28"/>
    </row>
    <row r="6997" spans="28:29" x14ac:dyDescent="0.15">
      <c r="AB6997" s="28"/>
      <c r="AC6997" s="28"/>
    </row>
    <row r="6998" spans="28:29" x14ac:dyDescent="0.15">
      <c r="AB6998" s="28"/>
      <c r="AC6998" s="28"/>
    </row>
    <row r="6999" spans="28:29" x14ac:dyDescent="0.15">
      <c r="AB6999" s="28"/>
      <c r="AC6999" s="28"/>
    </row>
    <row r="7000" spans="28:29" x14ac:dyDescent="0.15">
      <c r="AB7000" s="28"/>
      <c r="AC7000" s="28"/>
    </row>
    <row r="7001" spans="28:29" x14ac:dyDescent="0.15">
      <c r="AB7001" s="28"/>
      <c r="AC7001" s="28"/>
    </row>
    <row r="7002" spans="28:29" x14ac:dyDescent="0.15">
      <c r="AB7002" s="28"/>
      <c r="AC7002" s="28"/>
    </row>
    <row r="7003" spans="28:29" x14ac:dyDescent="0.15">
      <c r="AB7003" s="28"/>
      <c r="AC7003" s="28"/>
    </row>
    <row r="7004" spans="28:29" x14ac:dyDescent="0.15">
      <c r="AB7004" s="28"/>
      <c r="AC7004" s="28"/>
    </row>
    <row r="7005" spans="28:29" x14ac:dyDescent="0.15">
      <c r="AB7005" s="28"/>
      <c r="AC7005" s="28"/>
    </row>
    <row r="7006" spans="28:29" x14ac:dyDescent="0.15">
      <c r="AB7006" s="28"/>
      <c r="AC7006" s="28"/>
    </row>
    <row r="7007" spans="28:29" x14ac:dyDescent="0.15">
      <c r="AB7007" s="28"/>
      <c r="AC7007" s="28"/>
    </row>
    <row r="7008" spans="28:29" x14ac:dyDescent="0.15">
      <c r="AB7008" s="28"/>
      <c r="AC7008" s="28"/>
    </row>
    <row r="7009" spans="28:29" x14ac:dyDescent="0.15">
      <c r="AB7009" s="28"/>
      <c r="AC7009" s="28"/>
    </row>
    <row r="7010" spans="28:29" x14ac:dyDescent="0.15">
      <c r="AB7010" s="28"/>
      <c r="AC7010" s="28"/>
    </row>
    <row r="7011" spans="28:29" x14ac:dyDescent="0.15">
      <c r="AB7011" s="28"/>
      <c r="AC7011" s="28"/>
    </row>
    <row r="7012" spans="28:29" x14ac:dyDescent="0.15">
      <c r="AB7012" s="28"/>
      <c r="AC7012" s="28"/>
    </row>
    <row r="7013" spans="28:29" x14ac:dyDescent="0.15">
      <c r="AB7013" s="28"/>
      <c r="AC7013" s="28"/>
    </row>
    <row r="7014" spans="28:29" x14ac:dyDescent="0.15">
      <c r="AB7014" s="28"/>
      <c r="AC7014" s="28"/>
    </row>
    <row r="7015" spans="28:29" x14ac:dyDescent="0.15">
      <c r="AB7015" s="28"/>
      <c r="AC7015" s="28"/>
    </row>
    <row r="7016" spans="28:29" x14ac:dyDescent="0.15">
      <c r="AB7016" s="28"/>
      <c r="AC7016" s="28"/>
    </row>
    <row r="7017" spans="28:29" x14ac:dyDescent="0.15">
      <c r="AB7017" s="28"/>
      <c r="AC7017" s="28"/>
    </row>
    <row r="7018" spans="28:29" x14ac:dyDescent="0.15">
      <c r="AB7018" s="28"/>
      <c r="AC7018" s="28"/>
    </row>
    <row r="7019" spans="28:29" x14ac:dyDescent="0.15">
      <c r="AB7019" s="28"/>
      <c r="AC7019" s="28"/>
    </row>
    <row r="7020" spans="28:29" x14ac:dyDescent="0.15">
      <c r="AB7020" s="28"/>
      <c r="AC7020" s="28"/>
    </row>
    <row r="7021" spans="28:29" x14ac:dyDescent="0.15">
      <c r="AB7021" s="28"/>
      <c r="AC7021" s="28"/>
    </row>
    <row r="7022" spans="28:29" x14ac:dyDescent="0.15">
      <c r="AB7022" s="28"/>
      <c r="AC7022" s="28"/>
    </row>
    <row r="7023" spans="28:29" x14ac:dyDescent="0.15">
      <c r="AB7023" s="28"/>
      <c r="AC7023" s="28"/>
    </row>
    <row r="7024" spans="28:29" x14ac:dyDescent="0.15">
      <c r="AB7024" s="28"/>
      <c r="AC7024" s="28"/>
    </row>
    <row r="7025" spans="28:29" x14ac:dyDescent="0.15">
      <c r="AB7025" s="28"/>
      <c r="AC7025" s="28"/>
    </row>
    <row r="7026" spans="28:29" x14ac:dyDescent="0.15">
      <c r="AB7026" s="28"/>
      <c r="AC7026" s="28"/>
    </row>
    <row r="7027" spans="28:29" x14ac:dyDescent="0.15">
      <c r="AB7027" s="28"/>
      <c r="AC7027" s="28"/>
    </row>
    <row r="7028" spans="28:29" x14ac:dyDescent="0.15">
      <c r="AB7028" s="28"/>
      <c r="AC7028" s="28"/>
    </row>
    <row r="7029" spans="28:29" x14ac:dyDescent="0.15">
      <c r="AB7029" s="28"/>
      <c r="AC7029" s="28"/>
    </row>
    <row r="7030" spans="28:29" x14ac:dyDescent="0.15">
      <c r="AB7030" s="28"/>
      <c r="AC7030" s="28"/>
    </row>
    <row r="7031" spans="28:29" x14ac:dyDescent="0.15">
      <c r="AB7031" s="28"/>
      <c r="AC7031" s="28"/>
    </row>
    <row r="7032" spans="28:29" x14ac:dyDescent="0.15">
      <c r="AB7032" s="28"/>
      <c r="AC7032" s="28"/>
    </row>
    <row r="7033" spans="28:29" x14ac:dyDescent="0.15">
      <c r="AB7033" s="28"/>
      <c r="AC7033" s="28"/>
    </row>
    <row r="7034" spans="28:29" x14ac:dyDescent="0.15">
      <c r="AB7034" s="28"/>
      <c r="AC7034" s="28"/>
    </row>
    <row r="7035" spans="28:29" x14ac:dyDescent="0.15">
      <c r="AB7035" s="28"/>
      <c r="AC7035" s="28"/>
    </row>
    <row r="7036" spans="28:29" x14ac:dyDescent="0.15">
      <c r="AB7036" s="28"/>
      <c r="AC7036" s="28"/>
    </row>
    <row r="7037" spans="28:29" x14ac:dyDescent="0.15">
      <c r="AB7037" s="28"/>
      <c r="AC7037" s="28"/>
    </row>
    <row r="7038" spans="28:29" x14ac:dyDescent="0.15">
      <c r="AB7038" s="28"/>
      <c r="AC7038" s="28"/>
    </row>
    <row r="7039" spans="28:29" x14ac:dyDescent="0.15">
      <c r="AB7039" s="28"/>
      <c r="AC7039" s="28"/>
    </row>
    <row r="7040" spans="28:29" x14ac:dyDescent="0.15">
      <c r="AB7040" s="28"/>
      <c r="AC7040" s="28"/>
    </row>
    <row r="7041" spans="28:29" x14ac:dyDescent="0.15">
      <c r="AB7041" s="28"/>
      <c r="AC7041" s="28"/>
    </row>
    <row r="7042" spans="28:29" x14ac:dyDescent="0.15">
      <c r="AB7042" s="28"/>
      <c r="AC7042" s="28"/>
    </row>
    <row r="7043" spans="28:29" x14ac:dyDescent="0.15">
      <c r="AB7043" s="28"/>
      <c r="AC7043" s="28"/>
    </row>
    <row r="7044" spans="28:29" x14ac:dyDescent="0.15">
      <c r="AB7044" s="28"/>
      <c r="AC7044" s="28"/>
    </row>
    <row r="7045" spans="28:29" x14ac:dyDescent="0.15">
      <c r="AB7045" s="28"/>
      <c r="AC7045" s="28"/>
    </row>
    <row r="7046" spans="28:29" x14ac:dyDescent="0.15">
      <c r="AB7046" s="28"/>
      <c r="AC7046" s="28"/>
    </row>
    <row r="7047" spans="28:29" x14ac:dyDescent="0.15">
      <c r="AB7047" s="28"/>
      <c r="AC7047" s="28"/>
    </row>
    <row r="7048" spans="28:29" x14ac:dyDescent="0.15">
      <c r="AB7048" s="28"/>
      <c r="AC7048" s="28"/>
    </row>
    <row r="7049" spans="28:29" x14ac:dyDescent="0.15">
      <c r="AB7049" s="28"/>
      <c r="AC7049" s="28"/>
    </row>
    <row r="7050" spans="28:29" x14ac:dyDescent="0.15">
      <c r="AB7050" s="28"/>
      <c r="AC7050" s="28"/>
    </row>
    <row r="7051" spans="28:29" x14ac:dyDescent="0.15">
      <c r="AB7051" s="28"/>
      <c r="AC7051" s="28"/>
    </row>
    <row r="7052" spans="28:29" x14ac:dyDescent="0.15">
      <c r="AB7052" s="28"/>
      <c r="AC7052" s="28"/>
    </row>
    <row r="7053" spans="28:29" x14ac:dyDescent="0.15">
      <c r="AB7053" s="28"/>
      <c r="AC7053" s="28"/>
    </row>
    <row r="7054" spans="28:29" x14ac:dyDescent="0.15">
      <c r="AB7054" s="28"/>
      <c r="AC7054" s="28"/>
    </row>
    <row r="7055" spans="28:29" x14ac:dyDescent="0.15">
      <c r="AB7055" s="28"/>
      <c r="AC7055" s="28"/>
    </row>
    <row r="7056" spans="28:29" x14ac:dyDescent="0.15">
      <c r="AB7056" s="28"/>
      <c r="AC7056" s="28"/>
    </row>
    <row r="7057" spans="28:29" x14ac:dyDescent="0.15">
      <c r="AB7057" s="28"/>
      <c r="AC7057" s="28"/>
    </row>
    <row r="7058" spans="28:29" x14ac:dyDescent="0.15">
      <c r="AB7058" s="28"/>
      <c r="AC7058" s="28"/>
    </row>
    <row r="7059" spans="28:29" x14ac:dyDescent="0.15">
      <c r="AB7059" s="28"/>
      <c r="AC7059" s="28"/>
    </row>
    <row r="7060" spans="28:29" x14ac:dyDescent="0.15">
      <c r="AB7060" s="28"/>
      <c r="AC7060" s="28"/>
    </row>
    <row r="7061" spans="28:29" x14ac:dyDescent="0.15">
      <c r="AB7061" s="28"/>
      <c r="AC7061" s="28"/>
    </row>
    <row r="7062" spans="28:29" x14ac:dyDescent="0.15">
      <c r="AB7062" s="28"/>
      <c r="AC7062" s="28"/>
    </row>
    <row r="7063" spans="28:29" x14ac:dyDescent="0.15">
      <c r="AB7063" s="28"/>
      <c r="AC7063" s="28"/>
    </row>
    <row r="7064" spans="28:29" x14ac:dyDescent="0.15">
      <c r="AB7064" s="28"/>
      <c r="AC7064" s="28"/>
    </row>
    <row r="7065" spans="28:29" x14ac:dyDescent="0.15">
      <c r="AB7065" s="28"/>
      <c r="AC7065" s="28"/>
    </row>
    <row r="7066" spans="28:29" x14ac:dyDescent="0.15">
      <c r="AB7066" s="28"/>
      <c r="AC7066" s="28"/>
    </row>
    <row r="7067" spans="28:29" x14ac:dyDescent="0.15">
      <c r="AB7067" s="28"/>
      <c r="AC7067" s="28"/>
    </row>
    <row r="7068" spans="28:29" x14ac:dyDescent="0.15">
      <c r="AB7068" s="28"/>
      <c r="AC7068" s="28"/>
    </row>
    <row r="7069" spans="28:29" x14ac:dyDescent="0.15">
      <c r="AB7069" s="28"/>
      <c r="AC7069" s="28"/>
    </row>
    <row r="7070" spans="28:29" x14ac:dyDescent="0.15">
      <c r="AB7070" s="28"/>
      <c r="AC7070" s="28"/>
    </row>
    <row r="7071" spans="28:29" x14ac:dyDescent="0.15">
      <c r="AB7071" s="28"/>
      <c r="AC7071" s="28"/>
    </row>
    <row r="7072" spans="28:29" x14ac:dyDescent="0.15">
      <c r="AB7072" s="28"/>
      <c r="AC7072" s="28"/>
    </row>
    <row r="7073" spans="28:29" x14ac:dyDescent="0.15">
      <c r="AB7073" s="28"/>
      <c r="AC7073" s="28"/>
    </row>
    <row r="7074" spans="28:29" x14ac:dyDescent="0.15">
      <c r="AB7074" s="28"/>
      <c r="AC7074" s="28"/>
    </row>
    <row r="7075" spans="28:29" x14ac:dyDescent="0.15">
      <c r="AB7075" s="28"/>
      <c r="AC7075" s="28"/>
    </row>
    <row r="7076" spans="28:29" x14ac:dyDescent="0.15">
      <c r="AB7076" s="28"/>
      <c r="AC7076" s="28"/>
    </row>
    <row r="7077" spans="28:29" x14ac:dyDescent="0.15">
      <c r="AB7077" s="28"/>
      <c r="AC7077" s="28"/>
    </row>
    <row r="7078" spans="28:29" x14ac:dyDescent="0.15">
      <c r="AB7078" s="28"/>
      <c r="AC7078" s="28"/>
    </row>
    <row r="7079" spans="28:29" x14ac:dyDescent="0.15">
      <c r="AB7079" s="28"/>
      <c r="AC7079" s="28"/>
    </row>
    <row r="7080" spans="28:29" x14ac:dyDescent="0.15">
      <c r="AB7080" s="28"/>
      <c r="AC7080" s="28"/>
    </row>
    <row r="7081" spans="28:29" x14ac:dyDescent="0.15">
      <c r="AB7081" s="28"/>
      <c r="AC7081" s="28"/>
    </row>
    <row r="7082" spans="28:29" x14ac:dyDescent="0.15">
      <c r="AB7082" s="28"/>
      <c r="AC7082" s="28"/>
    </row>
    <row r="7083" spans="28:29" x14ac:dyDescent="0.15">
      <c r="AB7083" s="28"/>
      <c r="AC7083" s="28"/>
    </row>
    <row r="7084" spans="28:29" x14ac:dyDescent="0.15">
      <c r="AB7084" s="28"/>
      <c r="AC7084" s="28"/>
    </row>
    <row r="7085" spans="28:29" x14ac:dyDescent="0.15">
      <c r="AB7085" s="28"/>
      <c r="AC7085" s="28"/>
    </row>
    <row r="7086" spans="28:29" x14ac:dyDescent="0.15">
      <c r="AB7086" s="28"/>
      <c r="AC7086" s="28"/>
    </row>
    <row r="7087" spans="28:29" x14ac:dyDescent="0.15">
      <c r="AB7087" s="28"/>
      <c r="AC7087" s="28"/>
    </row>
    <row r="7088" spans="28:29" x14ac:dyDescent="0.15">
      <c r="AB7088" s="28"/>
      <c r="AC7088" s="28"/>
    </row>
    <row r="7089" spans="28:29" x14ac:dyDescent="0.15">
      <c r="AB7089" s="28"/>
      <c r="AC7089" s="28"/>
    </row>
    <row r="7090" spans="28:29" x14ac:dyDescent="0.15">
      <c r="AB7090" s="28"/>
      <c r="AC7090" s="28"/>
    </row>
    <row r="7091" spans="28:29" x14ac:dyDescent="0.15">
      <c r="AB7091" s="28"/>
      <c r="AC7091" s="28"/>
    </row>
    <row r="7092" spans="28:29" x14ac:dyDescent="0.15">
      <c r="AB7092" s="28"/>
      <c r="AC7092" s="28"/>
    </row>
    <row r="7093" spans="28:29" x14ac:dyDescent="0.15">
      <c r="AB7093" s="28"/>
      <c r="AC7093" s="28"/>
    </row>
    <row r="7094" spans="28:29" x14ac:dyDescent="0.15">
      <c r="AB7094" s="28"/>
      <c r="AC7094" s="28"/>
    </row>
    <row r="7095" spans="28:29" x14ac:dyDescent="0.15">
      <c r="AB7095" s="28"/>
      <c r="AC7095" s="28"/>
    </row>
    <row r="7096" spans="28:29" x14ac:dyDescent="0.15">
      <c r="AB7096" s="28"/>
      <c r="AC7096" s="28"/>
    </row>
    <row r="7097" spans="28:29" x14ac:dyDescent="0.15">
      <c r="AB7097" s="28"/>
      <c r="AC7097" s="28"/>
    </row>
    <row r="7098" spans="28:29" x14ac:dyDescent="0.15">
      <c r="AB7098" s="28"/>
      <c r="AC7098" s="28"/>
    </row>
    <row r="7099" spans="28:29" x14ac:dyDescent="0.15">
      <c r="AB7099" s="28"/>
      <c r="AC7099" s="28"/>
    </row>
    <row r="7100" spans="28:29" x14ac:dyDescent="0.15">
      <c r="AB7100" s="28"/>
      <c r="AC7100" s="28"/>
    </row>
    <row r="7101" spans="28:29" x14ac:dyDescent="0.15">
      <c r="AB7101" s="28"/>
      <c r="AC7101" s="28"/>
    </row>
    <row r="7102" spans="28:29" x14ac:dyDescent="0.15">
      <c r="AB7102" s="28"/>
      <c r="AC7102" s="28"/>
    </row>
    <row r="7103" spans="28:29" x14ac:dyDescent="0.15">
      <c r="AB7103" s="28"/>
      <c r="AC7103" s="28"/>
    </row>
    <row r="7104" spans="28:29" x14ac:dyDescent="0.15">
      <c r="AB7104" s="28"/>
      <c r="AC7104" s="28"/>
    </row>
    <row r="7105" spans="28:29" x14ac:dyDescent="0.15">
      <c r="AB7105" s="28"/>
      <c r="AC7105" s="28"/>
    </row>
    <row r="7106" spans="28:29" x14ac:dyDescent="0.15">
      <c r="AB7106" s="28"/>
      <c r="AC7106" s="28"/>
    </row>
    <row r="7107" spans="28:29" x14ac:dyDescent="0.15">
      <c r="AB7107" s="28"/>
      <c r="AC7107" s="28"/>
    </row>
    <row r="7108" spans="28:29" x14ac:dyDescent="0.15">
      <c r="AB7108" s="28"/>
      <c r="AC7108" s="28"/>
    </row>
    <row r="7109" spans="28:29" x14ac:dyDescent="0.15">
      <c r="AB7109" s="28"/>
      <c r="AC7109" s="28"/>
    </row>
    <row r="7110" spans="28:29" x14ac:dyDescent="0.15">
      <c r="AB7110" s="28"/>
      <c r="AC7110" s="28"/>
    </row>
    <row r="7111" spans="28:29" x14ac:dyDescent="0.15">
      <c r="AB7111" s="28"/>
      <c r="AC7111" s="28"/>
    </row>
    <row r="7112" spans="28:29" x14ac:dyDescent="0.15">
      <c r="AB7112" s="28"/>
      <c r="AC7112" s="28"/>
    </row>
    <row r="7113" spans="28:29" x14ac:dyDescent="0.15">
      <c r="AB7113" s="28"/>
      <c r="AC7113" s="28"/>
    </row>
    <row r="7114" spans="28:29" x14ac:dyDescent="0.15">
      <c r="AB7114" s="28"/>
      <c r="AC7114" s="28"/>
    </row>
    <row r="7115" spans="28:29" x14ac:dyDescent="0.15">
      <c r="AB7115" s="28"/>
      <c r="AC7115" s="28"/>
    </row>
    <row r="7116" spans="28:29" x14ac:dyDescent="0.15">
      <c r="AB7116" s="28"/>
      <c r="AC7116" s="28"/>
    </row>
    <row r="7117" spans="28:29" x14ac:dyDescent="0.15">
      <c r="AB7117" s="28"/>
      <c r="AC7117" s="28"/>
    </row>
    <row r="7118" spans="28:29" x14ac:dyDescent="0.15">
      <c r="AB7118" s="28"/>
      <c r="AC7118" s="28"/>
    </row>
    <row r="7119" spans="28:29" x14ac:dyDescent="0.15">
      <c r="AB7119" s="28"/>
      <c r="AC7119" s="28"/>
    </row>
    <row r="7120" spans="28:29" x14ac:dyDescent="0.15">
      <c r="AB7120" s="28"/>
      <c r="AC7120" s="28"/>
    </row>
    <row r="7121" spans="28:29" x14ac:dyDescent="0.15">
      <c r="AB7121" s="28"/>
      <c r="AC7121" s="28"/>
    </row>
    <row r="7122" spans="28:29" x14ac:dyDescent="0.15">
      <c r="AB7122" s="28"/>
      <c r="AC7122" s="28"/>
    </row>
    <row r="7123" spans="28:29" x14ac:dyDescent="0.15">
      <c r="AB7123" s="28"/>
      <c r="AC7123" s="28"/>
    </row>
    <row r="7124" spans="28:29" x14ac:dyDescent="0.15">
      <c r="AB7124" s="28"/>
      <c r="AC7124" s="28"/>
    </row>
    <row r="7125" spans="28:29" x14ac:dyDescent="0.15">
      <c r="AB7125" s="28"/>
      <c r="AC7125" s="28"/>
    </row>
    <row r="7126" spans="28:29" x14ac:dyDescent="0.15">
      <c r="AB7126" s="28"/>
      <c r="AC7126" s="28"/>
    </row>
    <row r="7127" spans="28:29" x14ac:dyDescent="0.15">
      <c r="AB7127" s="28"/>
      <c r="AC7127" s="28"/>
    </row>
    <row r="7128" spans="28:29" x14ac:dyDescent="0.15">
      <c r="AB7128" s="28"/>
      <c r="AC7128" s="28"/>
    </row>
    <row r="7129" spans="28:29" x14ac:dyDescent="0.15">
      <c r="AB7129" s="28"/>
      <c r="AC7129" s="28"/>
    </row>
    <row r="7130" spans="28:29" x14ac:dyDescent="0.15">
      <c r="AB7130" s="28"/>
      <c r="AC7130" s="28"/>
    </row>
    <row r="7131" spans="28:29" x14ac:dyDescent="0.15">
      <c r="AB7131" s="28"/>
      <c r="AC7131" s="28"/>
    </row>
    <row r="7132" spans="28:29" x14ac:dyDescent="0.15">
      <c r="AB7132" s="28"/>
      <c r="AC7132" s="28"/>
    </row>
    <row r="7133" spans="28:29" x14ac:dyDescent="0.15">
      <c r="AB7133" s="28"/>
      <c r="AC7133" s="28"/>
    </row>
    <row r="7134" spans="28:29" x14ac:dyDescent="0.15">
      <c r="AB7134" s="28"/>
      <c r="AC7134" s="28"/>
    </row>
    <row r="7135" spans="28:29" x14ac:dyDescent="0.15">
      <c r="AB7135" s="28"/>
      <c r="AC7135" s="28"/>
    </row>
    <row r="7136" spans="28:29" x14ac:dyDescent="0.15">
      <c r="AB7136" s="28"/>
      <c r="AC7136" s="28"/>
    </row>
    <row r="7137" spans="28:29" x14ac:dyDescent="0.15">
      <c r="AB7137" s="28"/>
      <c r="AC7137" s="28"/>
    </row>
    <row r="7138" spans="28:29" x14ac:dyDescent="0.15">
      <c r="AB7138" s="28"/>
      <c r="AC7138" s="28"/>
    </row>
    <row r="7139" spans="28:29" x14ac:dyDescent="0.15">
      <c r="AB7139" s="28"/>
      <c r="AC7139" s="28"/>
    </row>
    <row r="7140" spans="28:29" x14ac:dyDescent="0.15">
      <c r="AB7140" s="28"/>
      <c r="AC7140" s="28"/>
    </row>
    <row r="7141" spans="28:29" x14ac:dyDescent="0.15">
      <c r="AB7141" s="28"/>
      <c r="AC7141" s="28"/>
    </row>
    <row r="7142" spans="28:29" x14ac:dyDescent="0.15">
      <c r="AB7142" s="28"/>
      <c r="AC7142" s="28"/>
    </row>
    <row r="7143" spans="28:29" x14ac:dyDescent="0.15">
      <c r="AB7143" s="28"/>
      <c r="AC7143" s="28"/>
    </row>
    <row r="7144" spans="28:29" x14ac:dyDescent="0.15">
      <c r="AB7144" s="28"/>
      <c r="AC7144" s="28"/>
    </row>
    <row r="7145" spans="28:29" x14ac:dyDescent="0.15">
      <c r="AB7145" s="28"/>
      <c r="AC7145" s="28"/>
    </row>
    <row r="7146" spans="28:29" x14ac:dyDescent="0.15">
      <c r="AB7146" s="28"/>
      <c r="AC7146" s="28"/>
    </row>
    <row r="7147" spans="28:29" x14ac:dyDescent="0.15">
      <c r="AB7147" s="28"/>
      <c r="AC7147" s="28"/>
    </row>
    <row r="7148" spans="28:29" x14ac:dyDescent="0.15">
      <c r="AB7148" s="28"/>
      <c r="AC7148" s="28"/>
    </row>
    <row r="7149" spans="28:29" x14ac:dyDescent="0.15">
      <c r="AB7149" s="28"/>
      <c r="AC7149" s="28"/>
    </row>
    <row r="7150" spans="28:29" x14ac:dyDescent="0.15">
      <c r="AB7150" s="28"/>
      <c r="AC7150" s="28"/>
    </row>
    <row r="7151" spans="28:29" x14ac:dyDescent="0.15">
      <c r="AB7151" s="28"/>
      <c r="AC7151" s="28"/>
    </row>
    <row r="7152" spans="28:29" x14ac:dyDescent="0.15">
      <c r="AB7152" s="28"/>
      <c r="AC7152" s="28"/>
    </row>
    <row r="7153" spans="28:29" x14ac:dyDescent="0.15">
      <c r="AB7153" s="28"/>
      <c r="AC7153" s="28"/>
    </row>
    <row r="7154" spans="28:29" x14ac:dyDescent="0.15">
      <c r="AB7154" s="28"/>
      <c r="AC7154" s="28"/>
    </row>
    <row r="7155" spans="28:29" x14ac:dyDescent="0.15">
      <c r="AB7155" s="28"/>
      <c r="AC7155" s="28"/>
    </row>
    <row r="7156" spans="28:29" x14ac:dyDescent="0.15">
      <c r="AB7156" s="28"/>
      <c r="AC7156" s="28"/>
    </row>
    <row r="7157" spans="28:29" x14ac:dyDescent="0.15">
      <c r="AB7157" s="28"/>
      <c r="AC7157" s="28"/>
    </row>
    <row r="7158" spans="28:29" x14ac:dyDescent="0.15">
      <c r="AB7158" s="28"/>
      <c r="AC7158" s="28"/>
    </row>
    <row r="7159" spans="28:29" x14ac:dyDescent="0.15">
      <c r="AB7159" s="28"/>
      <c r="AC7159" s="28"/>
    </row>
    <row r="7160" spans="28:29" x14ac:dyDescent="0.15">
      <c r="AB7160" s="28"/>
      <c r="AC7160" s="28"/>
    </row>
    <row r="7161" spans="28:29" x14ac:dyDescent="0.15">
      <c r="AB7161" s="28"/>
      <c r="AC7161" s="28"/>
    </row>
    <row r="7162" spans="28:29" x14ac:dyDescent="0.15">
      <c r="AB7162" s="28"/>
      <c r="AC7162" s="28"/>
    </row>
    <row r="7163" spans="28:29" x14ac:dyDescent="0.15">
      <c r="AB7163" s="28"/>
      <c r="AC7163" s="28"/>
    </row>
    <row r="7164" spans="28:29" x14ac:dyDescent="0.15">
      <c r="AB7164" s="28"/>
      <c r="AC7164" s="28"/>
    </row>
    <row r="7165" spans="28:29" x14ac:dyDescent="0.15">
      <c r="AB7165" s="28"/>
      <c r="AC7165" s="28"/>
    </row>
    <row r="7166" spans="28:29" x14ac:dyDescent="0.15">
      <c r="AB7166" s="28"/>
      <c r="AC7166" s="28"/>
    </row>
    <row r="7167" spans="28:29" x14ac:dyDescent="0.15">
      <c r="AB7167" s="28"/>
      <c r="AC7167" s="28"/>
    </row>
    <row r="7168" spans="28:29" x14ac:dyDescent="0.15">
      <c r="AB7168" s="28"/>
      <c r="AC7168" s="28"/>
    </row>
    <row r="7169" spans="28:29" x14ac:dyDescent="0.15">
      <c r="AB7169" s="28"/>
      <c r="AC7169" s="28"/>
    </row>
    <row r="7170" spans="28:29" x14ac:dyDescent="0.15">
      <c r="AB7170" s="28"/>
      <c r="AC7170" s="28"/>
    </row>
    <row r="7171" spans="28:29" x14ac:dyDescent="0.15">
      <c r="AB7171" s="28"/>
      <c r="AC7171" s="28"/>
    </row>
    <row r="7172" spans="28:29" x14ac:dyDescent="0.15">
      <c r="AB7172" s="28"/>
      <c r="AC7172" s="28"/>
    </row>
    <row r="7173" spans="28:29" x14ac:dyDescent="0.15">
      <c r="AB7173" s="28"/>
      <c r="AC7173" s="28"/>
    </row>
    <row r="7174" spans="28:29" x14ac:dyDescent="0.15">
      <c r="AB7174" s="28"/>
      <c r="AC7174" s="28"/>
    </row>
    <row r="7175" spans="28:29" x14ac:dyDescent="0.15">
      <c r="AB7175" s="28"/>
      <c r="AC7175" s="28"/>
    </row>
    <row r="7176" spans="28:29" x14ac:dyDescent="0.15">
      <c r="AB7176" s="28"/>
      <c r="AC7176" s="28"/>
    </row>
    <row r="7177" spans="28:29" x14ac:dyDescent="0.15">
      <c r="AB7177" s="28"/>
      <c r="AC7177" s="28"/>
    </row>
    <row r="7178" spans="28:29" x14ac:dyDescent="0.15">
      <c r="AB7178" s="28"/>
      <c r="AC7178" s="28"/>
    </row>
    <row r="7179" spans="28:29" x14ac:dyDescent="0.15">
      <c r="AB7179" s="28"/>
      <c r="AC7179" s="28"/>
    </row>
    <row r="7180" spans="28:29" x14ac:dyDescent="0.15">
      <c r="AB7180" s="28"/>
      <c r="AC7180" s="28"/>
    </row>
    <row r="7181" spans="28:29" x14ac:dyDescent="0.15">
      <c r="AB7181" s="28"/>
      <c r="AC7181" s="28"/>
    </row>
    <row r="7182" spans="28:29" x14ac:dyDescent="0.15">
      <c r="AB7182" s="28"/>
      <c r="AC7182" s="28"/>
    </row>
    <row r="7183" spans="28:29" x14ac:dyDescent="0.15">
      <c r="AB7183" s="28"/>
      <c r="AC7183" s="28"/>
    </row>
    <row r="7184" spans="28:29" x14ac:dyDescent="0.15">
      <c r="AB7184" s="28"/>
      <c r="AC7184" s="28"/>
    </row>
    <row r="7185" spans="28:29" x14ac:dyDescent="0.15">
      <c r="AB7185" s="28"/>
      <c r="AC7185" s="28"/>
    </row>
    <row r="7186" spans="28:29" x14ac:dyDescent="0.15">
      <c r="AB7186" s="28"/>
      <c r="AC7186" s="28"/>
    </row>
    <row r="7187" spans="28:29" x14ac:dyDescent="0.15">
      <c r="AB7187" s="28"/>
      <c r="AC7187" s="28"/>
    </row>
    <row r="7188" spans="28:29" x14ac:dyDescent="0.15">
      <c r="AB7188" s="28"/>
      <c r="AC7188" s="28"/>
    </row>
    <row r="7189" spans="28:29" x14ac:dyDescent="0.15">
      <c r="AB7189" s="28"/>
      <c r="AC7189" s="28"/>
    </row>
    <row r="7190" spans="28:29" x14ac:dyDescent="0.15">
      <c r="AB7190" s="28"/>
      <c r="AC7190" s="28"/>
    </row>
    <row r="7191" spans="28:29" x14ac:dyDescent="0.15">
      <c r="AB7191" s="28"/>
      <c r="AC7191" s="28"/>
    </row>
    <row r="7192" spans="28:29" x14ac:dyDescent="0.15">
      <c r="AB7192" s="28"/>
      <c r="AC7192" s="28"/>
    </row>
    <row r="7193" spans="28:29" x14ac:dyDescent="0.15">
      <c r="AB7193" s="28"/>
      <c r="AC7193" s="28"/>
    </row>
    <row r="7194" spans="28:29" x14ac:dyDescent="0.15">
      <c r="AB7194" s="28"/>
      <c r="AC7194" s="28"/>
    </row>
    <row r="7195" spans="28:29" x14ac:dyDescent="0.15">
      <c r="AB7195" s="28"/>
      <c r="AC7195" s="28"/>
    </row>
    <row r="7196" spans="28:29" x14ac:dyDescent="0.15">
      <c r="AB7196" s="28"/>
      <c r="AC7196" s="28"/>
    </row>
    <row r="7197" spans="28:29" x14ac:dyDescent="0.15">
      <c r="AB7197" s="28"/>
      <c r="AC7197" s="28"/>
    </row>
    <row r="7198" spans="28:29" x14ac:dyDescent="0.15">
      <c r="AB7198" s="28"/>
      <c r="AC7198" s="28"/>
    </row>
    <row r="7199" spans="28:29" x14ac:dyDescent="0.15">
      <c r="AB7199" s="28"/>
      <c r="AC7199" s="28"/>
    </row>
    <row r="7200" spans="28:29" x14ac:dyDescent="0.15">
      <c r="AB7200" s="28"/>
      <c r="AC7200" s="28"/>
    </row>
    <row r="7201" spans="28:29" x14ac:dyDescent="0.15">
      <c r="AB7201" s="28"/>
      <c r="AC7201" s="28"/>
    </row>
    <row r="7202" spans="28:29" x14ac:dyDescent="0.15">
      <c r="AB7202" s="28"/>
      <c r="AC7202" s="28"/>
    </row>
    <row r="7203" spans="28:29" x14ac:dyDescent="0.15">
      <c r="AB7203" s="28"/>
      <c r="AC7203" s="28"/>
    </row>
    <row r="7204" spans="28:29" x14ac:dyDescent="0.15">
      <c r="AB7204" s="28"/>
      <c r="AC7204" s="28"/>
    </row>
    <row r="7205" spans="28:29" x14ac:dyDescent="0.15">
      <c r="AB7205" s="28"/>
      <c r="AC7205" s="28"/>
    </row>
    <row r="7206" spans="28:29" x14ac:dyDescent="0.15">
      <c r="AB7206" s="28"/>
      <c r="AC7206" s="28"/>
    </row>
    <row r="7207" spans="28:29" x14ac:dyDescent="0.15">
      <c r="AB7207" s="28"/>
      <c r="AC7207" s="28"/>
    </row>
    <row r="7208" spans="28:29" x14ac:dyDescent="0.15">
      <c r="AB7208" s="28"/>
      <c r="AC7208" s="28"/>
    </row>
    <row r="7209" spans="28:29" x14ac:dyDescent="0.15">
      <c r="AB7209" s="28"/>
      <c r="AC7209" s="28"/>
    </row>
    <row r="7210" spans="28:29" x14ac:dyDescent="0.15">
      <c r="AB7210" s="28"/>
      <c r="AC7210" s="28"/>
    </row>
    <row r="7211" spans="28:29" x14ac:dyDescent="0.15">
      <c r="AB7211" s="28"/>
      <c r="AC7211" s="28"/>
    </row>
    <row r="7212" spans="28:29" x14ac:dyDescent="0.15">
      <c r="AB7212" s="28"/>
      <c r="AC7212" s="28"/>
    </row>
    <row r="7213" spans="28:29" x14ac:dyDescent="0.15">
      <c r="AB7213" s="28"/>
      <c r="AC7213" s="28"/>
    </row>
    <row r="7214" spans="28:29" x14ac:dyDescent="0.15">
      <c r="AB7214" s="28"/>
      <c r="AC7214" s="28"/>
    </row>
    <row r="7215" spans="28:29" x14ac:dyDescent="0.15">
      <c r="AB7215" s="28"/>
      <c r="AC7215" s="28"/>
    </row>
    <row r="7216" spans="28:29" x14ac:dyDescent="0.15">
      <c r="AB7216" s="28"/>
      <c r="AC7216" s="28"/>
    </row>
    <row r="7217" spans="28:29" x14ac:dyDescent="0.15">
      <c r="AB7217" s="28"/>
      <c r="AC7217" s="28"/>
    </row>
    <row r="7218" spans="28:29" x14ac:dyDescent="0.15">
      <c r="AB7218" s="28"/>
      <c r="AC7218" s="28"/>
    </row>
    <row r="7219" spans="28:29" x14ac:dyDescent="0.15">
      <c r="AB7219" s="28"/>
      <c r="AC7219" s="28"/>
    </row>
    <row r="7220" spans="28:29" x14ac:dyDescent="0.15">
      <c r="AB7220" s="28"/>
      <c r="AC7220" s="28"/>
    </row>
    <row r="7221" spans="28:29" x14ac:dyDescent="0.15">
      <c r="AB7221" s="28"/>
      <c r="AC7221" s="28"/>
    </row>
    <row r="7222" spans="28:29" x14ac:dyDescent="0.15">
      <c r="AB7222" s="28"/>
      <c r="AC7222" s="28"/>
    </row>
    <row r="7223" spans="28:29" x14ac:dyDescent="0.15">
      <c r="AB7223" s="28"/>
      <c r="AC7223" s="28"/>
    </row>
    <row r="7224" spans="28:29" x14ac:dyDescent="0.15">
      <c r="AB7224" s="28"/>
      <c r="AC7224" s="28"/>
    </row>
    <row r="7225" spans="28:29" x14ac:dyDescent="0.15">
      <c r="AB7225" s="28"/>
      <c r="AC7225" s="28"/>
    </row>
    <row r="7226" spans="28:29" x14ac:dyDescent="0.15">
      <c r="AB7226" s="28"/>
      <c r="AC7226" s="28"/>
    </row>
    <row r="7227" spans="28:29" x14ac:dyDescent="0.15">
      <c r="AB7227" s="28"/>
      <c r="AC7227" s="28"/>
    </row>
    <row r="7228" spans="28:29" x14ac:dyDescent="0.15">
      <c r="AB7228" s="28"/>
      <c r="AC7228" s="28"/>
    </row>
    <row r="7229" spans="28:29" x14ac:dyDescent="0.15">
      <c r="AB7229" s="28"/>
      <c r="AC7229" s="28"/>
    </row>
    <row r="7230" spans="28:29" x14ac:dyDescent="0.15">
      <c r="AB7230" s="28"/>
      <c r="AC7230" s="28"/>
    </row>
    <row r="7231" spans="28:29" x14ac:dyDescent="0.15">
      <c r="AB7231" s="28"/>
      <c r="AC7231" s="28"/>
    </row>
    <row r="7232" spans="28:29" x14ac:dyDescent="0.15">
      <c r="AB7232" s="28"/>
      <c r="AC7232" s="28"/>
    </row>
    <row r="7233" spans="28:29" x14ac:dyDescent="0.15">
      <c r="AB7233" s="28"/>
      <c r="AC7233" s="28"/>
    </row>
    <row r="7234" spans="28:29" x14ac:dyDescent="0.15">
      <c r="AB7234" s="28"/>
      <c r="AC7234" s="28"/>
    </row>
    <row r="7235" spans="28:29" x14ac:dyDescent="0.15">
      <c r="AB7235" s="28"/>
      <c r="AC7235" s="28"/>
    </row>
    <row r="7236" spans="28:29" x14ac:dyDescent="0.15">
      <c r="AB7236" s="28"/>
      <c r="AC7236" s="28"/>
    </row>
    <row r="7237" spans="28:29" x14ac:dyDescent="0.15">
      <c r="AB7237" s="28"/>
      <c r="AC7237" s="28"/>
    </row>
    <row r="7238" spans="28:29" x14ac:dyDescent="0.15">
      <c r="AB7238" s="28"/>
      <c r="AC7238" s="28"/>
    </row>
    <row r="7239" spans="28:29" x14ac:dyDescent="0.15">
      <c r="AB7239" s="28"/>
      <c r="AC7239" s="28"/>
    </row>
    <row r="7240" spans="28:29" x14ac:dyDescent="0.15">
      <c r="AB7240" s="28"/>
      <c r="AC7240" s="28"/>
    </row>
    <row r="7241" spans="28:29" x14ac:dyDescent="0.15">
      <c r="AB7241" s="28"/>
      <c r="AC7241" s="28"/>
    </row>
    <row r="7242" spans="28:29" x14ac:dyDescent="0.15">
      <c r="AB7242" s="28"/>
      <c r="AC7242" s="28"/>
    </row>
    <row r="7243" spans="28:29" x14ac:dyDescent="0.15">
      <c r="AB7243" s="28"/>
      <c r="AC7243" s="28"/>
    </row>
    <row r="7244" spans="28:29" x14ac:dyDescent="0.15">
      <c r="AB7244" s="28"/>
      <c r="AC7244" s="28"/>
    </row>
    <row r="7245" spans="28:29" x14ac:dyDescent="0.15">
      <c r="AB7245" s="28"/>
      <c r="AC7245" s="28"/>
    </row>
    <row r="7246" spans="28:29" x14ac:dyDescent="0.15">
      <c r="AB7246" s="28"/>
      <c r="AC7246" s="28"/>
    </row>
    <row r="7247" spans="28:29" x14ac:dyDescent="0.15">
      <c r="AB7247" s="28"/>
      <c r="AC7247" s="28"/>
    </row>
    <row r="7248" spans="28:29" x14ac:dyDescent="0.15">
      <c r="AB7248" s="28"/>
      <c r="AC7248" s="28"/>
    </row>
    <row r="7249" spans="28:29" x14ac:dyDescent="0.15">
      <c r="AB7249" s="28"/>
      <c r="AC7249" s="28"/>
    </row>
    <row r="7250" spans="28:29" x14ac:dyDescent="0.15">
      <c r="AB7250" s="28"/>
      <c r="AC7250" s="28"/>
    </row>
    <row r="7251" spans="28:29" x14ac:dyDescent="0.15">
      <c r="AB7251" s="28"/>
      <c r="AC7251" s="28"/>
    </row>
    <row r="7252" spans="28:29" x14ac:dyDescent="0.15">
      <c r="AB7252" s="28"/>
      <c r="AC7252" s="28"/>
    </row>
    <row r="7253" spans="28:29" x14ac:dyDescent="0.15">
      <c r="AB7253" s="28"/>
      <c r="AC7253" s="28"/>
    </row>
    <row r="7254" spans="28:29" x14ac:dyDescent="0.15">
      <c r="AB7254" s="28"/>
      <c r="AC7254" s="28"/>
    </row>
    <row r="7255" spans="28:29" x14ac:dyDescent="0.15">
      <c r="AB7255" s="28"/>
      <c r="AC7255" s="28"/>
    </row>
    <row r="7256" spans="28:29" x14ac:dyDescent="0.15">
      <c r="AB7256" s="28"/>
      <c r="AC7256" s="28"/>
    </row>
    <row r="7257" spans="28:29" x14ac:dyDescent="0.15">
      <c r="AB7257" s="28"/>
      <c r="AC7257" s="28"/>
    </row>
    <row r="7258" spans="28:29" x14ac:dyDescent="0.15">
      <c r="AB7258" s="28"/>
      <c r="AC7258" s="28"/>
    </row>
    <row r="7259" spans="28:29" x14ac:dyDescent="0.15">
      <c r="AB7259" s="28"/>
      <c r="AC7259" s="28"/>
    </row>
    <row r="7260" spans="28:29" x14ac:dyDescent="0.15">
      <c r="AB7260" s="28"/>
      <c r="AC7260" s="28"/>
    </row>
    <row r="7261" spans="28:29" x14ac:dyDescent="0.15">
      <c r="AB7261" s="28"/>
      <c r="AC7261" s="28"/>
    </row>
    <row r="7262" spans="28:29" x14ac:dyDescent="0.15">
      <c r="AB7262" s="28"/>
      <c r="AC7262" s="28"/>
    </row>
    <row r="7263" spans="28:29" x14ac:dyDescent="0.15">
      <c r="AB7263" s="28"/>
      <c r="AC7263" s="28"/>
    </row>
    <row r="7264" spans="28:29" x14ac:dyDescent="0.15">
      <c r="AB7264" s="28"/>
      <c r="AC7264" s="28"/>
    </row>
    <row r="7265" spans="28:29" x14ac:dyDescent="0.15">
      <c r="AB7265" s="28"/>
      <c r="AC7265" s="28"/>
    </row>
    <row r="7266" spans="28:29" x14ac:dyDescent="0.15">
      <c r="AB7266" s="28"/>
      <c r="AC7266" s="28"/>
    </row>
    <row r="7267" spans="28:29" x14ac:dyDescent="0.15">
      <c r="AB7267" s="28"/>
      <c r="AC7267" s="28"/>
    </row>
    <row r="7268" spans="28:29" x14ac:dyDescent="0.15">
      <c r="AB7268" s="28"/>
      <c r="AC7268" s="28"/>
    </row>
    <row r="7269" spans="28:29" x14ac:dyDescent="0.15">
      <c r="AB7269" s="28"/>
      <c r="AC7269" s="28"/>
    </row>
    <row r="7270" spans="28:29" x14ac:dyDescent="0.15">
      <c r="AB7270" s="28"/>
      <c r="AC7270" s="28"/>
    </row>
    <row r="7271" spans="28:29" x14ac:dyDescent="0.15">
      <c r="AB7271" s="28"/>
      <c r="AC7271" s="28"/>
    </row>
    <row r="7272" spans="28:29" x14ac:dyDescent="0.15">
      <c r="AB7272" s="28"/>
      <c r="AC7272" s="28"/>
    </row>
    <row r="7273" spans="28:29" x14ac:dyDescent="0.15">
      <c r="AB7273" s="28"/>
      <c r="AC7273" s="28"/>
    </row>
    <row r="7274" spans="28:29" x14ac:dyDescent="0.15">
      <c r="AB7274" s="28"/>
      <c r="AC7274" s="28"/>
    </row>
    <row r="7275" spans="28:29" x14ac:dyDescent="0.15">
      <c r="AB7275" s="28"/>
      <c r="AC7275" s="28"/>
    </row>
    <row r="7276" spans="28:29" x14ac:dyDescent="0.15">
      <c r="AB7276" s="28"/>
      <c r="AC7276" s="28"/>
    </row>
    <row r="7277" spans="28:29" x14ac:dyDescent="0.15">
      <c r="AB7277" s="28"/>
      <c r="AC7277" s="28"/>
    </row>
    <row r="7278" spans="28:29" x14ac:dyDescent="0.15">
      <c r="AB7278" s="28"/>
      <c r="AC7278" s="28"/>
    </row>
    <row r="7279" spans="28:29" x14ac:dyDescent="0.15">
      <c r="AB7279" s="28"/>
      <c r="AC7279" s="28"/>
    </row>
    <row r="7280" spans="28:29" x14ac:dyDescent="0.15">
      <c r="AB7280" s="28"/>
      <c r="AC7280" s="28"/>
    </row>
    <row r="7281" spans="28:29" x14ac:dyDescent="0.15">
      <c r="AB7281" s="28"/>
      <c r="AC7281" s="28"/>
    </row>
    <row r="7282" spans="28:29" x14ac:dyDescent="0.15">
      <c r="AB7282" s="28"/>
      <c r="AC7282" s="28"/>
    </row>
    <row r="7283" spans="28:29" x14ac:dyDescent="0.15">
      <c r="AB7283" s="28"/>
      <c r="AC7283" s="28"/>
    </row>
    <row r="7284" spans="28:29" x14ac:dyDescent="0.15">
      <c r="AB7284" s="28"/>
      <c r="AC7284" s="28"/>
    </row>
    <row r="7285" spans="28:29" x14ac:dyDescent="0.15">
      <c r="AB7285" s="28"/>
      <c r="AC7285" s="28"/>
    </row>
    <row r="7286" spans="28:29" x14ac:dyDescent="0.15">
      <c r="AB7286" s="28"/>
      <c r="AC7286" s="28"/>
    </row>
    <row r="7287" spans="28:29" x14ac:dyDescent="0.15">
      <c r="AB7287" s="28"/>
      <c r="AC7287" s="28"/>
    </row>
    <row r="7288" spans="28:29" x14ac:dyDescent="0.15">
      <c r="AB7288" s="28"/>
      <c r="AC7288" s="28"/>
    </row>
    <row r="7289" spans="28:29" x14ac:dyDescent="0.15">
      <c r="AB7289" s="28"/>
      <c r="AC7289" s="28"/>
    </row>
    <row r="7290" spans="28:29" x14ac:dyDescent="0.15">
      <c r="AB7290" s="28"/>
      <c r="AC7290" s="28"/>
    </row>
    <row r="7291" spans="28:29" x14ac:dyDescent="0.15">
      <c r="AB7291" s="28"/>
      <c r="AC7291" s="28"/>
    </row>
    <row r="7292" spans="28:29" x14ac:dyDescent="0.15">
      <c r="AB7292" s="28"/>
      <c r="AC7292" s="28"/>
    </row>
    <row r="7293" spans="28:29" x14ac:dyDescent="0.15">
      <c r="AB7293" s="28"/>
      <c r="AC7293" s="28"/>
    </row>
    <row r="7294" spans="28:29" x14ac:dyDescent="0.15">
      <c r="AB7294" s="28"/>
      <c r="AC7294" s="28"/>
    </row>
    <row r="7295" spans="28:29" x14ac:dyDescent="0.15">
      <c r="AB7295" s="28"/>
      <c r="AC7295" s="28"/>
    </row>
    <row r="7296" spans="28:29" x14ac:dyDescent="0.15">
      <c r="AB7296" s="28"/>
      <c r="AC7296" s="28"/>
    </row>
    <row r="7297" spans="28:29" x14ac:dyDescent="0.15">
      <c r="AB7297" s="28"/>
      <c r="AC7297" s="28"/>
    </row>
    <row r="7298" spans="28:29" x14ac:dyDescent="0.15">
      <c r="AB7298" s="28"/>
      <c r="AC7298" s="28"/>
    </row>
    <row r="7299" spans="28:29" x14ac:dyDescent="0.15">
      <c r="AB7299" s="28"/>
      <c r="AC7299" s="28"/>
    </row>
    <row r="7300" spans="28:29" x14ac:dyDescent="0.15">
      <c r="AB7300" s="28"/>
      <c r="AC7300" s="28"/>
    </row>
    <row r="7301" spans="28:29" x14ac:dyDescent="0.15">
      <c r="AB7301" s="28"/>
      <c r="AC7301" s="28"/>
    </row>
    <row r="7302" spans="28:29" x14ac:dyDescent="0.15">
      <c r="AB7302" s="28"/>
      <c r="AC7302" s="28"/>
    </row>
    <row r="7303" spans="28:29" x14ac:dyDescent="0.15">
      <c r="AB7303" s="28"/>
      <c r="AC7303" s="28"/>
    </row>
    <row r="7304" spans="28:29" x14ac:dyDescent="0.15">
      <c r="AB7304" s="28"/>
      <c r="AC7304" s="28"/>
    </row>
    <row r="7305" spans="28:29" x14ac:dyDescent="0.15">
      <c r="AB7305" s="28"/>
      <c r="AC7305" s="28"/>
    </row>
    <row r="7306" spans="28:29" x14ac:dyDescent="0.15">
      <c r="AB7306" s="28"/>
      <c r="AC7306" s="28"/>
    </row>
    <row r="7307" spans="28:29" x14ac:dyDescent="0.15">
      <c r="AB7307" s="28"/>
      <c r="AC7307" s="28"/>
    </row>
    <row r="7308" spans="28:29" x14ac:dyDescent="0.15">
      <c r="AB7308" s="28"/>
      <c r="AC7308" s="28"/>
    </row>
    <row r="7309" spans="28:29" x14ac:dyDescent="0.15">
      <c r="AB7309" s="28"/>
      <c r="AC7309" s="28"/>
    </row>
    <row r="7310" spans="28:29" x14ac:dyDescent="0.15">
      <c r="AB7310" s="28"/>
      <c r="AC7310" s="28"/>
    </row>
    <row r="7311" spans="28:29" x14ac:dyDescent="0.15">
      <c r="AB7311" s="28"/>
      <c r="AC7311" s="28"/>
    </row>
    <row r="7312" spans="28:29" x14ac:dyDescent="0.15">
      <c r="AB7312" s="28"/>
      <c r="AC7312" s="28"/>
    </row>
    <row r="7313" spans="28:29" x14ac:dyDescent="0.15">
      <c r="AB7313" s="28"/>
      <c r="AC7313" s="28"/>
    </row>
    <row r="7314" spans="28:29" x14ac:dyDescent="0.15">
      <c r="AB7314" s="28"/>
      <c r="AC7314" s="28"/>
    </row>
    <row r="7315" spans="28:29" x14ac:dyDescent="0.15">
      <c r="AB7315" s="28"/>
      <c r="AC7315" s="28"/>
    </row>
    <row r="7316" spans="28:29" x14ac:dyDescent="0.15">
      <c r="AB7316" s="28"/>
      <c r="AC7316" s="28"/>
    </row>
    <row r="7317" spans="28:29" x14ac:dyDescent="0.15">
      <c r="AB7317" s="28"/>
      <c r="AC7317" s="28"/>
    </row>
    <row r="7318" spans="28:29" x14ac:dyDescent="0.15">
      <c r="AB7318" s="28"/>
      <c r="AC7318" s="28"/>
    </row>
    <row r="7319" spans="28:29" x14ac:dyDescent="0.15">
      <c r="AB7319" s="28"/>
      <c r="AC7319" s="28"/>
    </row>
    <row r="7320" spans="28:29" x14ac:dyDescent="0.15">
      <c r="AB7320" s="28"/>
      <c r="AC7320" s="28"/>
    </row>
    <row r="7321" spans="28:29" x14ac:dyDescent="0.15">
      <c r="AB7321" s="28"/>
      <c r="AC7321" s="28"/>
    </row>
    <row r="7322" spans="28:29" x14ac:dyDescent="0.15">
      <c r="AB7322" s="28"/>
      <c r="AC7322" s="28"/>
    </row>
    <row r="7323" spans="28:29" x14ac:dyDescent="0.15">
      <c r="AB7323" s="28"/>
      <c r="AC7323" s="28"/>
    </row>
    <row r="7324" spans="28:29" x14ac:dyDescent="0.15">
      <c r="AB7324" s="28"/>
      <c r="AC7324" s="28"/>
    </row>
    <row r="7325" spans="28:29" x14ac:dyDescent="0.15">
      <c r="AB7325" s="28"/>
      <c r="AC7325" s="28"/>
    </row>
    <row r="7326" spans="28:29" x14ac:dyDescent="0.15">
      <c r="AB7326" s="28"/>
      <c r="AC7326" s="28"/>
    </row>
    <row r="7327" spans="28:29" x14ac:dyDescent="0.15">
      <c r="AB7327" s="28"/>
      <c r="AC7327" s="28"/>
    </row>
    <row r="7328" spans="28:29" x14ac:dyDescent="0.15">
      <c r="AB7328" s="28"/>
      <c r="AC7328" s="28"/>
    </row>
    <row r="7329" spans="28:29" x14ac:dyDescent="0.15">
      <c r="AB7329" s="28"/>
      <c r="AC7329" s="28"/>
    </row>
    <row r="7330" spans="28:29" x14ac:dyDescent="0.15">
      <c r="AB7330" s="28"/>
      <c r="AC7330" s="28"/>
    </row>
    <row r="7331" spans="28:29" x14ac:dyDescent="0.15">
      <c r="AB7331" s="28"/>
      <c r="AC7331" s="28"/>
    </row>
    <row r="7332" spans="28:29" x14ac:dyDescent="0.15">
      <c r="AB7332" s="28"/>
      <c r="AC7332" s="28"/>
    </row>
    <row r="7333" spans="28:29" x14ac:dyDescent="0.15">
      <c r="AB7333" s="28"/>
      <c r="AC7333" s="28"/>
    </row>
    <row r="7334" spans="28:29" x14ac:dyDescent="0.15">
      <c r="AB7334" s="28"/>
      <c r="AC7334" s="28"/>
    </row>
    <row r="7335" spans="28:29" x14ac:dyDescent="0.15">
      <c r="AB7335" s="28"/>
      <c r="AC7335" s="28"/>
    </row>
    <row r="7336" spans="28:29" x14ac:dyDescent="0.15">
      <c r="AB7336" s="28"/>
      <c r="AC7336" s="28"/>
    </row>
    <row r="7337" spans="28:29" x14ac:dyDescent="0.15">
      <c r="AB7337" s="28"/>
      <c r="AC7337" s="28"/>
    </row>
    <row r="7338" spans="28:29" x14ac:dyDescent="0.15">
      <c r="AB7338" s="28"/>
      <c r="AC7338" s="28"/>
    </row>
    <row r="7339" spans="28:29" x14ac:dyDescent="0.15">
      <c r="AB7339" s="28"/>
      <c r="AC7339" s="28"/>
    </row>
    <row r="7340" spans="28:29" x14ac:dyDescent="0.15">
      <c r="AB7340" s="28"/>
      <c r="AC7340" s="28"/>
    </row>
    <row r="7341" spans="28:29" x14ac:dyDescent="0.15">
      <c r="AB7341" s="28"/>
      <c r="AC7341" s="28"/>
    </row>
    <row r="7342" spans="28:29" x14ac:dyDescent="0.15">
      <c r="AB7342" s="28"/>
      <c r="AC7342" s="28"/>
    </row>
    <row r="7343" spans="28:29" x14ac:dyDescent="0.15">
      <c r="AB7343" s="28"/>
      <c r="AC7343" s="28"/>
    </row>
    <row r="7344" spans="28:29" x14ac:dyDescent="0.15">
      <c r="AB7344" s="28"/>
      <c r="AC7344" s="28"/>
    </row>
    <row r="7345" spans="28:29" x14ac:dyDescent="0.15">
      <c r="AB7345" s="28"/>
      <c r="AC7345" s="28"/>
    </row>
    <row r="7346" spans="28:29" x14ac:dyDescent="0.15">
      <c r="AB7346" s="28"/>
      <c r="AC7346" s="28"/>
    </row>
    <row r="7347" spans="28:29" x14ac:dyDescent="0.15">
      <c r="AB7347" s="28"/>
      <c r="AC7347" s="28"/>
    </row>
    <row r="7348" spans="28:29" x14ac:dyDescent="0.15">
      <c r="AB7348" s="28"/>
      <c r="AC7348" s="28"/>
    </row>
    <row r="7349" spans="28:29" x14ac:dyDescent="0.15">
      <c r="AB7349" s="28"/>
      <c r="AC7349" s="28"/>
    </row>
    <row r="7350" spans="28:29" x14ac:dyDescent="0.15">
      <c r="AB7350" s="28"/>
      <c r="AC7350" s="28"/>
    </row>
    <row r="7351" spans="28:29" x14ac:dyDescent="0.15">
      <c r="AB7351" s="28"/>
      <c r="AC7351" s="28"/>
    </row>
    <row r="7352" spans="28:29" x14ac:dyDescent="0.15">
      <c r="AB7352" s="28"/>
      <c r="AC7352" s="28"/>
    </row>
    <row r="7353" spans="28:29" x14ac:dyDescent="0.15">
      <c r="AB7353" s="28"/>
      <c r="AC7353" s="28"/>
    </row>
    <row r="7354" spans="28:29" x14ac:dyDescent="0.15">
      <c r="AB7354" s="28"/>
      <c r="AC7354" s="28"/>
    </row>
    <row r="7355" spans="28:29" x14ac:dyDescent="0.15">
      <c r="AB7355" s="28"/>
      <c r="AC7355" s="28"/>
    </row>
    <row r="7356" spans="28:29" x14ac:dyDescent="0.15">
      <c r="AB7356" s="28"/>
      <c r="AC7356" s="28"/>
    </row>
    <row r="7357" spans="28:29" x14ac:dyDescent="0.15">
      <c r="AB7357" s="28"/>
      <c r="AC7357" s="28"/>
    </row>
    <row r="7358" spans="28:29" x14ac:dyDescent="0.15">
      <c r="AB7358" s="28"/>
      <c r="AC7358" s="28"/>
    </row>
    <row r="7359" spans="28:29" x14ac:dyDescent="0.15">
      <c r="AB7359" s="28"/>
      <c r="AC7359" s="28"/>
    </row>
    <row r="7360" spans="28:29" x14ac:dyDescent="0.15">
      <c r="AB7360" s="28"/>
      <c r="AC7360" s="28"/>
    </row>
    <row r="7361" spans="28:29" x14ac:dyDescent="0.15">
      <c r="AB7361" s="28"/>
      <c r="AC7361" s="28"/>
    </row>
    <row r="7362" spans="28:29" x14ac:dyDescent="0.15">
      <c r="AB7362" s="28"/>
      <c r="AC7362" s="28"/>
    </row>
    <row r="7363" spans="28:29" x14ac:dyDescent="0.15">
      <c r="AB7363" s="28"/>
      <c r="AC7363" s="28"/>
    </row>
    <row r="7364" spans="28:29" x14ac:dyDescent="0.15">
      <c r="AB7364" s="28"/>
      <c r="AC7364" s="28"/>
    </row>
    <row r="7365" spans="28:29" x14ac:dyDescent="0.15">
      <c r="AB7365" s="28"/>
      <c r="AC7365" s="28"/>
    </row>
    <row r="7366" spans="28:29" x14ac:dyDescent="0.15">
      <c r="AB7366" s="28"/>
      <c r="AC7366" s="28"/>
    </row>
    <row r="7367" spans="28:29" x14ac:dyDescent="0.15">
      <c r="AB7367" s="28"/>
      <c r="AC7367" s="28"/>
    </row>
    <row r="7368" spans="28:29" x14ac:dyDescent="0.15">
      <c r="AB7368" s="28"/>
      <c r="AC7368" s="28"/>
    </row>
    <row r="7369" spans="28:29" x14ac:dyDescent="0.15">
      <c r="AB7369" s="28"/>
      <c r="AC7369" s="28"/>
    </row>
    <row r="7370" spans="28:29" x14ac:dyDescent="0.15">
      <c r="AB7370" s="28"/>
      <c r="AC7370" s="28"/>
    </row>
    <row r="7371" spans="28:29" x14ac:dyDescent="0.15">
      <c r="AB7371" s="28"/>
      <c r="AC7371" s="28"/>
    </row>
    <row r="7372" spans="28:29" x14ac:dyDescent="0.15">
      <c r="AB7372" s="28"/>
      <c r="AC7372" s="28"/>
    </row>
    <row r="7373" spans="28:29" x14ac:dyDescent="0.15">
      <c r="AB7373" s="28"/>
      <c r="AC7373" s="28"/>
    </row>
    <row r="7374" spans="28:29" x14ac:dyDescent="0.15">
      <c r="AB7374" s="28"/>
      <c r="AC7374" s="28"/>
    </row>
    <row r="7375" spans="28:29" x14ac:dyDescent="0.15">
      <c r="AB7375" s="28"/>
      <c r="AC7375" s="28"/>
    </row>
    <row r="7376" spans="28:29" x14ac:dyDescent="0.15">
      <c r="AB7376" s="28"/>
      <c r="AC7376" s="28"/>
    </row>
    <row r="7377" spans="28:29" x14ac:dyDescent="0.15">
      <c r="AB7377" s="28"/>
      <c r="AC7377" s="28"/>
    </row>
    <row r="7378" spans="28:29" x14ac:dyDescent="0.15">
      <c r="AB7378" s="28"/>
      <c r="AC7378" s="28"/>
    </row>
    <row r="7379" spans="28:29" x14ac:dyDescent="0.15">
      <c r="AB7379" s="28"/>
      <c r="AC7379" s="28"/>
    </row>
    <row r="7380" spans="28:29" x14ac:dyDescent="0.15">
      <c r="AB7380" s="28"/>
      <c r="AC7380" s="28"/>
    </row>
    <row r="7381" spans="28:29" x14ac:dyDescent="0.15">
      <c r="AB7381" s="28"/>
      <c r="AC7381" s="28"/>
    </row>
    <row r="7382" spans="28:29" x14ac:dyDescent="0.15">
      <c r="AB7382" s="28"/>
      <c r="AC7382" s="28"/>
    </row>
    <row r="7383" spans="28:29" x14ac:dyDescent="0.15">
      <c r="AB7383" s="28"/>
      <c r="AC7383" s="28"/>
    </row>
    <row r="7384" spans="28:29" x14ac:dyDescent="0.15">
      <c r="AB7384" s="28"/>
      <c r="AC7384" s="28"/>
    </row>
    <row r="7385" spans="28:29" x14ac:dyDescent="0.15">
      <c r="AB7385" s="28"/>
      <c r="AC7385" s="28"/>
    </row>
    <row r="7386" spans="28:29" x14ac:dyDescent="0.15">
      <c r="AB7386" s="28"/>
      <c r="AC7386" s="28"/>
    </row>
    <row r="7387" spans="28:29" x14ac:dyDescent="0.15">
      <c r="AB7387" s="28"/>
      <c r="AC7387" s="28"/>
    </row>
    <row r="7388" spans="28:29" x14ac:dyDescent="0.15">
      <c r="AB7388" s="28"/>
      <c r="AC7388" s="28"/>
    </row>
    <row r="7389" spans="28:29" x14ac:dyDescent="0.15">
      <c r="AB7389" s="28"/>
      <c r="AC7389" s="28"/>
    </row>
    <row r="7390" spans="28:29" x14ac:dyDescent="0.15">
      <c r="AB7390" s="28"/>
      <c r="AC7390" s="28"/>
    </row>
    <row r="7391" spans="28:29" x14ac:dyDescent="0.15">
      <c r="AB7391" s="28"/>
      <c r="AC7391" s="28"/>
    </row>
    <row r="7392" spans="28:29" x14ac:dyDescent="0.15">
      <c r="AB7392" s="28"/>
      <c r="AC7392" s="28"/>
    </row>
    <row r="7393" spans="28:29" x14ac:dyDescent="0.15">
      <c r="AB7393" s="28"/>
      <c r="AC7393" s="28"/>
    </row>
    <row r="7394" spans="28:29" x14ac:dyDescent="0.15">
      <c r="AB7394" s="28"/>
      <c r="AC7394" s="28"/>
    </row>
    <row r="7395" spans="28:29" x14ac:dyDescent="0.15">
      <c r="AB7395" s="28"/>
      <c r="AC7395" s="28"/>
    </row>
    <row r="7396" spans="28:29" x14ac:dyDescent="0.15">
      <c r="AB7396" s="28"/>
      <c r="AC7396" s="28"/>
    </row>
    <row r="7397" spans="28:29" x14ac:dyDescent="0.15">
      <c r="AB7397" s="28"/>
      <c r="AC7397" s="28"/>
    </row>
    <row r="7398" spans="28:29" x14ac:dyDescent="0.15">
      <c r="AB7398" s="28"/>
      <c r="AC7398" s="28"/>
    </row>
    <row r="7399" spans="28:29" x14ac:dyDescent="0.15">
      <c r="AB7399" s="28"/>
      <c r="AC7399" s="28"/>
    </row>
    <row r="7400" spans="28:29" x14ac:dyDescent="0.15">
      <c r="AB7400" s="28"/>
      <c r="AC7400" s="28"/>
    </row>
    <row r="7401" spans="28:29" x14ac:dyDescent="0.15">
      <c r="AB7401" s="28"/>
      <c r="AC7401" s="28"/>
    </row>
    <row r="7402" spans="28:29" x14ac:dyDescent="0.15">
      <c r="AB7402" s="28"/>
      <c r="AC7402" s="28"/>
    </row>
    <row r="7403" spans="28:29" x14ac:dyDescent="0.15">
      <c r="AB7403" s="28"/>
      <c r="AC7403" s="28"/>
    </row>
    <row r="7404" spans="28:29" x14ac:dyDescent="0.15">
      <c r="AB7404" s="28"/>
      <c r="AC7404" s="28"/>
    </row>
    <row r="7405" spans="28:29" x14ac:dyDescent="0.15">
      <c r="AB7405" s="28"/>
      <c r="AC7405" s="28"/>
    </row>
    <row r="7406" spans="28:29" x14ac:dyDescent="0.15">
      <c r="AB7406" s="28"/>
      <c r="AC7406" s="28"/>
    </row>
    <row r="7407" spans="28:29" x14ac:dyDescent="0.15">
      <c r="AB7407" s="28"/>
      <c r="AC7407" s="28"/>
    </row>
    <row r="7408" spans="28:29" x14ac:dyDescent="0.15">
      <c r="AB7408" s="28"/>
      <c r="AC7408" s="28"/>
    </row>
    <row r="7409" spans="28:29" x14ac:dyDescent="0.15">
      <c r="AB7409" s="28"/>
      <c r="AC7409" s="28"/>
    </row>
    <row r="7410" spans="28:29" x14ac:dyDescent="0.15">
      <c r="AB7410" s="28"/>
      <c r="AC7410" s="28"/>
    </row>
    <row r="7411" spans="28:29" x14ac:dyDescent="0.15">
      <c r="AB7411" s="28"/>
      <c r="AC7411" s="28"/>
    </row>
    <row r="7412" spans="28:29" x14ac:dyDescent="0.15">
      <c r="AB7412" s="28"/>
      <c r="AC7412" s="28"/>
    </row>
    <row r="7413" spans="28:29" x14ac:dyDescent="0.15">
      <c r="AB7413" s="28"/>
      <c r="AC7413" s="28"/>
    </row>
    <row r="7414" spans="28:29" x14ac:dyDescent="0.15">
      <c r="AB7414" s="28"/>
      <c r="AC7414" s="28"/>
    </row>
    <row r="7415" spans="28:29" x14ac:dyDescent="0.15">
      <c r="AB7415" s="28"/>
      <c r="AC7415" s="28"/>
    </row>
    <row r="7416" spans="28:29" x14ac:dyDescent="0.15">
      <c r="AB7416" s="28"/>
      <c r="AC7416" s="28"/>
    </row>
    <row r="7417" spans="28:29" x14ac:dyDescent="0.15">
      <c r="AB7417" s="28"/>
      <c r="AC7417" s="28"/>
    </row>
    <row r="7418" spans="28:29" x14ac:dyDescent="0.15">
      <c r="AB7418" s="28"/>
      <c r="AC7418" s="28"/>
    </row>
    <row r="7419" spans="28:29" x14ac:dyDescent="0.15">
      <c r="AB7419" s="28"/>
      <c r="AC7419" s="28"/>
    </row>
    <row r="7420" spans="28:29" x14ac:dyDescent="0.15">
      <c r="AB7420" s="28"/>
      <c r="AC7420" s="28"/>
    </row>
    <row r="7421" spans="28:29" x14ac:dyDescent="0.15">
      <c r="AB7421" s="28"/>
      <c r="AC7421" s="28"/>
    </row>
    <row r="7422" spans="28:29" x14ac:dyDescent="0.15">
      <c r="AB7422" s="28"/>
      <c r="AC7422" s="28"/>
    </row>
    <row r="7423" spans="28:29" x14ac:dyDescent="0.15">
      <c r="AB7423" s="28"/>
      <c r="AC7423" s="28"/>
    </row>
    <row r="7424" spans="28:29" x14ac:dyDescent="0.15">
      <c r="AB7424" s="28"/>
      <c r="AC7424" s="28"/>
    </row>
    <row r="7425" spans="28:29" x14ac:dyDescent="0.15">
      <c r="AB7425" s="28"/>
      <c r="AC7425" s="28"/>
    </row>
    <row r="7426" spans="28:29" x14ac:dyDescent="0.15">
      <c r="AB7426" s="28"/>
      <c r="AC7426" s="28"/>
    </row>
    <row r="7427" spans="28:29" x14ac:dyDescent="0.15">
      <c r="AB7427" s="28"/>
      <c r="AC7427" s="28"/>
    </row>
    <row r="7428" spans="28:29" x14ac:dyDescent="0.15">
      <c r="AB7428" s="28"/>
      <c r="AC7428" s="28"/>
    </row>
    <row r="7429" spans="28:29" x14ac:dyDescent="0.15">
      <c r="AB7429" s="28"/>
      <c r="AC7429" s="28"/>
    </row>
    <row r="7430" spans="28:29" x14ac:dyDescent="0.15">
      <c r="AB7430" s="28"/>
      <c r="AC7430" s="28"/>
    </row>
    <row r="7431" spans="28:29" x14ac:dyDescent="0.15">
      <c r="AB7431" s="28"/>
      <c r="AC7431" s="28"/>
    </row>
    <row r="7432" spans="28:29" x14ac:dyDescent="0.15">
      <c r="AB7432" s="28"/>
      <c r="AC7432" s="28"/>
    </row>
    <row r="7433" spans="28:29" x14ac:dyDescent="0.15">
      <c r="AB7433" s="28"/>
      <c r="AC7433" s="28"/>
    </row>
    <row r="7434" spans="28:29" x14ac:dyDescent="0.15">
      <c r="AB7434" s="28"/>
      <c r="AC7434" s="28"/>
    </row>
    <row r="7435" spans="28:29" x14ac:dyDescent="0.15">
      <c r="AB7435" s="28"/>
      <c r="AC7435" s="28"/>
    </row>
    <row r="7436" spans="28:29" x14ac:dyDescent="0.15">
      <c r="AB7436" s="28"/>
      <c r="AC7436" s="28"/>
    </row>
    <row r="7437" spans="28:29" x14ac:dyDescent="0.15">
      <c r="AB7437" s="28"/>
      <c r="AC7437" s="28"/>
    </row>
    <row r="7438" spans="28:29" x14ac:dyDescent="0.15">
      <c r="AB7438" s="28"/>
      <c r="AC7438" s="28"/>
    </row>
    <row r="7439" spans="28:29" x14ac:dyDescent="0.15">
      <c r="AB7439" s="28"/>
      <c r="AC7439" s="28"/>
    </row>
    <row r="7440" spans="28:29" x14ac:dyDescent="0.15">
      <c r="AB7440" s="28"/>
      <c r="AC7440" s="28"/>
    </row>
    <row r="7441" spans="28:29" x14ac:dyDescent="0.15">
      <c r="AB7441" s="28"/>
      <c r="AC7441" s="28"/>
    </row>
    <row r="7442" spans="28:29" x14ac:dyDescent="0.15">
      <c r="AB7442" s="28"/>
      <c r="AC7442" s="28"/>
    </row>
    <row r="7443" spans="28:29" x14ac:dyDescent="0.15">
      <c r="AB7443" s="28"/>
      <c r="AC7443" s="28"/>
    </row>
    <row r="7444" spans="28:29" x14ac:dyDescent="0.15">
      <c r="AB7444" s="28"/>
      <c r="AC7444" s="28"/>
    </row>
    <row r="7445" spans="28:29" x14ac:dyDescent="0.15">
      <c r="AB7445" s="28"/>
      <c r="AC7445" s="28"/>
    </row>
    <row r="7446" spans="28:29" x14ac:dyDescent="0.15">
      <c r="AB7446" s="28"/>
      <c r="AC7446" s="28"/>
    </row>
    <row r="7447" spans="28:29" x14ac:dyDescent="0.15">
      <c r="AB7447" s="28"/>
      <c r="AC7447" s="28"/>
    </row>
    <row r="7448" spans="28:29" x14ac:dyDescent="0.15">
      <c r="AB7448" s="28"/>
      <c r="AC7448" s="28"/>
    </row>
    <row r="7449" spans="28:29" x14ac:dyDescent="0.15">
      <c r="AB7449" s="28"/>
      <c r="AC7449" s="28"/>
    </row>
    <row r="7450" spans="28:29" x14ac:dyDescent="0.15">
      <c r="AB7450" s="28"/>
      <c r="AC7450" s="28"/>
    </row>
    <row r="7451" spans="28:29" x14ac:dyDescent="0.15">
      <c r="AB7451" s="28"/>
      <c r="AC7451" s="28"/>
    </row>
    <row r="7452" spans="28:29" x14ac:dyDescent="0.15">
      <c r="AB7452" s="28"/>
      <c r="AC7452" s="28"/>
    </row>
    <row r="7453" spans="28:29" x14ac:dyDescent="0.15">
      <c r="AB7453" s="28"/>
      <c r="AC7453" s="28"/>
    </row>
    <row r="7454" spans="28:29" x14ac:dyDescent="0.15">
      <c r="AB7454" s="28"/>
      <c r="AC7454" s="28"/>
    </row>
    <row r="7455" spans="28:29" x14ac:dyDescent="0.15">
      <c r="AB7455" s="28"/>
      <c r="AC7455" s="28"/>
    </row>
    <row r="7456" spans="28:29" x14ac:dyDescent="0.15">
      <c r="AB7456" s="28"/>
      <c r="AC7456" s="28"/>
    </row>
    <row r="7457" spans="28:29" x14ac:dyDescent="0.15">
      <c r="AB7457" s="28"/>
      <c r="AC7457" s="28"/>
    </row>
    <row r="7458" spans="28:29" x14ac:dyDescent="0.15">
      <c r="AB7458" s="28"/>
      <c r="AC7458" s="28"/>
    </row>
    <row r="7459" spans="28:29" x14ac:dyDescent="0.15">
      <c r="AB7459" s="28"/>
      <c r="AC7459" s="28"/>
    </row>
    <row r="7460" spans="28:29" x14ac:dyDescent="0.15">
      <c r="AB7460" s="28"/>
      <c r="AC7460" s="28"/>
    </row>
    <row r="7461" spans="28:29" x14ac:dyDescent="0.15">
      <c r="AB7461" s="28"/>
      <c r="AC7461" s="28"/>
    </row>
    <row r="7462" spans="28:29" x14ac:dyDescent="0.15">
      <c r="AB7462" s="28"/>
      <c r="AC7462" s="28"/>
    </row>
    <row r="7463" spans="28:29" x14ac:dyDescent="0.15">
      <c r="AB7463" s="28"/>
      <c r="AC7463" s="28"/>
    </row>
    <row r="7464" spans="28:29" x14ac:dyDescent="0.15">
      <c r="AB7464" s="28"/>
      <c r="AC7464" s="28"/>
    </row>
    <row r="7465" spans="28:29" x14ac:dyDescent="0.15">
      <c r="AB7465" s="28"/>
      <c r="AC7465" s="28"/>
    </row>
    <row r="7466" spans="28:29" x14ac:dyDescent="0.15">
      <c r="AB7466" s="28"/>
      <c r="AC7466" s="28"/>
    </row>
    <row r="7467" spans="28:29" x14ac:dyDescent="0.15">
      <c r="AB7467" s="28"/>
      <c r="AC7467" s="28"/>
    </row>
    <row r="7468" spans="28:29" x14ac:dyDescent="0.15">
      <c r="AB7468" s="28"/>
      <c r="AC7468" s="28"/>
    </row>
    <row r="7469" spans="28:29" x14ac:dyDescent="0.15">
      <c r="AB7469" s="28"/>
      <c r="AC7469" s="28"/>
    </row>
    <row r="7470" spans="28:29" x14ac:dyDescent="0.15">
      <c r="AB7470" s="28"/>
      <c r="AC7470" s="28"/>
    </row>
    <row r="7471" spans="28:29" x14ac:dyDescent="0.15">
      <c r="AB7471" s="28"/>
      <c r="AC7471" s="28"/>
    </row>
    <row r="7472" spans="28:29" x14ac:dyDescent="0.15">
      <c r="AB7472" s="28"/>
      <c r="AC7472" s="28"/>
    </row>
    <row r="7473" spans="28:29" x14ac:dyDescent="0.15">
      <c r="AB7473" s="28"/>
      <c r="AC7473" s="28"/>
    </row>
    <row r="7474" spans="28:29" x14ac:dyDescent="0.15">
      <c r="AB7474" s="28"/>
      <c r="AC7474" s="28"/>
    </row>
    <row r="7475" spans="28:29" x14ac:dyDescent="0.15">
      <c r="AB7475" s="28"/>
      <c r="AC7475" s="28"/>
    </row>
    <row r="7476" spans="28:29" x14ac:dyDescent="0.15">
      <c r="AB7476" s="28"/>
      <c r="AC7476" s="28"/>
    </row>
    <row r="7477" spans="28:29" x14ac:dyDescent="0.15">
      <c r="AB7477" s="28"/>
      <c r="AC7477" s="28"/>
    </row>
    <row r="7478" spans="28:29" x14ac:dyDescent="0.15">
      <c r="AB7478" s="28"/>
      <c r="AC7478" s="28"/>
    </row>
    <row r="7479" spans="28:29" x14ac:dyDescent="0.15">
      <c r="AB7479" s="28"/>
      <c r="AC7479" s="28"/>
    </row>
    <row r="7480" spans="28:29" x14ac:dyDescent="0.15">
      <c r="AB7480" s="28"/>
      <c r="AC7480" s="28"/>
    </row>
    <row r="7481" spans="28:29" x14ac:dyDescent="0.15">
      <c r="AB7481" s="28"/>
      <c r="AC7481" s="28"/>
    </row>
    <row r="7482" spans="28:29" x14ac:dyDescent="0.15">
      <c r="AB7482" s="28"/>
      <c r="AC7482" s="28"/>
    </row>
    <row r="7483" spans="28:29" x14ac:dyDescent="0.15">
      <c r="AB7483" s="28"/>
      <c r="AC7483" s="28"/>
    </row>
    <row r="7484" spans="28:29" x14ac:dyDescent="0.15">
      <c r="AB7484" s="28"/>
      <c r="AC7484" s="28"/>
    </row>
    <row r="7485" spans="28:29" x14ac:dyDescent="0.15">
      <c r="AB7485" s="28"/>
      <c r="AC7485" s="28"/>
    </row>
    <row r="7486" spans="28:29" x14ac:dyDescent="0.15">
      <c r="AB7486" s="28"/>
      <c r="AC7486" s="28"/>
    </row>
    <row r="7487" spans="28:29" x14ac:dyDescent="0.15">
      <c r="AB7487" s="28"/>
      <c r="AC7487" s="28"/>
    </row>
    <row r="7488" spans="28:29" x14ac:dyDescent="0.15">
      <c r="AB7488" s="28"/>
      <c r="AC7488" s="28"/>
    </row>
    <row r="7489" spans="28:29" x14ac:dyDescent="0.15">
      <c r="AB7489" s="28"/>
      <c r="AC7489" s="28"/>
    </row>
    <row r="7490" spans="28:29" x14ac:dyDescent="0.15">
      <c r="AB7490" s="28"/>
      <c r="AC7490" s="28"/>
    </row>
    <row r="7491" spans="28:29" x14ac:dyDescent="0.15">
      <c r="AB7491" s="28"/>
      <c r="AC7491" s="28"/>
    </row>
    <row r="7492" spans="28:29" x14ac:dyDescent="0.15">
      <c r="AB7492" s="28"/>
      <c r="AC7492" s="28"/>
    </row>
    <row r="7493" spans="28:29" x14ac:dyDescent="0.15">
      <c r="AB7493" s="28"/>
      <c r="AC7493" s="28"/>
    </row>
    <row r="7494" spans="28:29" x14ac:dyDescent="0.15">
      <c r="AB7494" s="28"/>
      <c r="AC7494" s="28"/>
    </row>
    <row r="7495" spans="28:29" x14ac:dyDescent="0.15">
      <c r="AB7495" s="28"/>
      <c r="AC7495" s="28"/>
    </row>
    <row r="7496" spans="28:29" x14ac:dyDescent="0.15">
      <c r="AB7496" s="28"/>
      <c r="AC7496" s="28"/>
    </row>
    <row r="7497" spans="28:29" x14ac:dyDescent="0.15">
      <c r="AB7497" s="28"/>
      <c r="AC7497" s="28"/>
    </row>
    <row r="7498" spans="28:29" x14ac:dyDescent="0.15">
      <c r="AB7498" s="28"/>
      <c r="AC7498" s="28"/>
    </row>
    <row r="7499" spans="28:29" x14ac:dyDescent="0.15">
      <c r="AB7499" s="28"/>
      <c r="AC7499" s="28"/>
    </row>
    <row r="7500" spans="28:29" x14ac:dyDescent="0.15">
      <c r="AB7500" s="28"/>
      <c r="AC7500" s="28"/>
    </row>
    <row r="7501" spans="28:29" x14ac:dyDescent="0.15">
      <c r="AB7501" s="28"/>
      <c r="AC7501" s="28"/>
    </row>
    <row r="7502" spans="28:29" x14ac:dyDescent="0.15">
      <c r="AB7502" s="28"/>
      <c r="AC7502" s="28"/>
    </row>
    <row r="7503" spans="28:29" x14ac:dyDescent="0.15">
      <c r="AB7503" s="28"/>
      <c r="AC7503" s="28"/>
    </row>
    <row r="7504" spans="28:29" x14ac:dyDescent="0.15">
      <c r="AB7504" s="28"/>
      <c r="AC7504" s="28"/>
    </row>
    <row r="7505" spans="28:29" x14ac:dyDescent="0.15">
      <c r="AB7505" s="28"/>
      <c r="AC7505" s="28"/>
    </row>
    <row r="7506" spans="28:29" x14ac:dyDescent="0.15">
      <c r="AB7506" s="28"/>
      <c r="AC7506" s="28"/>
    </row>
    <row r="7507" spans="28:29" x14ac:dyDescent="0.15">
      <c r="AB7507" s="28"/>
      <c r="AC7507" s="28"/>
    </row>
    <row r="7508" spans="28:29" x14ac:dyDescent="0.15">
      <c r="AB7508" s="28"/>
      <c r="AC7508" s="28"/>
    </row>
    <row r="7509" spans="28:29" x14ac:dyDescent="0.15">
      <c r="AB7509" s="28"/>
      <c r="AC7509" s="28"/>
    </row>
    <row r="7510" spans="28:29" x14ac:dyDescent="0.15">
      <c r="AB7510" s="28"/>
      <c r="AC7510" s="28"/>
    </row>
    <row r="7511" spans="28:29" x14ac:dyDescent="0.15">
      <c r="AB7511" s="28"/>
      <c r="AC7511" s="28"/>
    </row>
    <row r="7512" spans="28:29" x14ac:dyDescent="0.15">
      <c r="AB7512" s="28"/>
      <c r="AC7512" s="28"/>
    </row>
    <row r="7513" spans="28:29" x14ac:dyDescent="0.15">
      <c r="AB7513" s="28"/>
      <c r="AC7513" s="28"/>
    </row>
    <row r="7514" spans="28:29" x14ac:dyDescent="0.15">
      <c r="AB7514" s="28"/>
      <c r="AC7514" s="28"/>
    </row>
    <row r="7515" spans="28:29" x14ac:dyDescent="0.15">
      <c r="AB7515" s="28"/>
      <c r="AC7515" s="28"/>
    </row>
    <row r="7516" spans="28:29" x14ac:dyDescent="0.15">
      <c r="AB7516" s="28"/>
      <c r="AC7516" s="28"/>
    </row>
    <row r="7517" spans="28:29" x14ac:dyDescent="0.15">
      <c r="AB7517" s="28"/>
      <c r="AC7517" s="28"/>
    </row>
    <row r="7518" spans="28:29" x14ac:dyDescent="0.15">
      <c r="AB7518" s="28"/>
      <c r="AC7518" s="28"/>
    </row>
    <row r="7519" spans="28:29" x14ac:dyDescent="0.15">
      <c r="AB7519" s="28"/>
      <c r="AC7519" s="28"/>
    </row>
    <row r="7520" spans="28:29" x14ac:dyDescent="0.15">
      <c r="AB7520" s="28"/>
      <c r="AC7520" s="28"/>
    </row>
    <row r="7521" spans="28:29" x14ac:dyDescent="0.15">
      <c r="AB7521" s="28"/>
      <c r="AC7521" s="28"/>
    </row>
    <row r="7522" spans="28:29" x14ac:dyDescent="0.15">
      <c r="AB7522" s="28"/>
      <c r="AC7522" s="28"/>
    </row>
    <row r="7523" spans="28:29" x14ac:dyDescent="0.15">
      <c r="AB7523" s="28"/>
      <c r="AC7523" s="28"/>
    </row>
    <row r="7524" spans="28:29" x14ac:dyDescent="0.15">
      <c r="AB7524" s="28"/>
      <c r="AC7524" s="28"/>
    </row>
    <row r="7525" spans="28:29" x14ac:dyDescent="0.15">
      <c r="AB7525" s="28"/>
      <c r="AC7525" s="28"/>
    </row>
    <row r="7526" spans="28:29" x14ac:dyDescent="0.15">
      <c r="AB7526" s="28"/>
      <c r="AC7526" s="28"/>
    </row>
    <row r="7527" spans="28:29" x14ac:dyDescent="0.15">
      <c r="AB7527" s="28"/>
      <c r="AC7527" s="28"/>
    </row>
    <row r="7528" spans="28:29" x14ac:dyDescent="0.15">
      <c r="AB7528" s="28"/>
      <c r="AC7528" s="28"/>
    </row>
    <row r="7529" spans="28:29" x14ac:dyDescent="0.15">
      <c r="AB7529" s="28"/>
      <c r="AC7529" s="28"/>
    </row>
    <row r="7530" spans="28:29" x14ac:dyDescent="0.15">
      <c r="AB7530" s="28"/>
      <c r="AC7530" s="28"/>
    </row>
    <row r="7531" spans="28:29" x14ac:dyDescent="0.15">
      <c r="AB7531" s="28"/>
      <c r="AC7531" s="28"/>
    </row>
    <row r="7532" spans="28:29" x14ac:dyDescent="0.15">
      <c r="AB7532" s="28"/>
      <c r="AC7532" s="28"/>
    </row>
    <row r="7533" spans="28:29" x14ac:dyDescent="0.15">
      <c r="AB7533" s="28"/>
      <c r="AC7533" s="28"/>
    </row>
    <row r="7534" spans="28:29" x14ac:dyDescent="0.15">
      <c r="AB7534" s="28"/>
      <c r="AC7534" s="28"/>
    </row>
    <row r="7535" spans="28:29" x14ac:dyDescent="0.15">
      <c r="AB7535" s="28"/>
      <c r="AC7535" s="28"/>
    </row>
    <row r="7536" spans="28:29" x14ac:dyDescent="0.15">
      <c r="AB7536" s="28"/>
      <c r="AC7536" s="28"/>
    </row>
    <row r="7537" spans="28:29" x14ac:dyDescent="0.15">
      <c r="AB7537" s="28"/>
      <c r="AC7537" s="28"/>
    </row>
    <row r="7538" spans="28:29" x14ac:dyDescent="0.15">
      <c r="AB7538" s="28"/>
      <c r="AC7538" s="28"/>
    </row>
    <row r="7539" spans="28:29" x14ac:dyDescent="0.15">
      <c r="AB7539" s="28"/>
      <c r="AC7539" s="28"/>
    </row>
    <row r="7540" spans="28:29" x14ac:dyDescent="0.15">
      <c r="AB7540" s="28"/>
      <c r="AC7540" s="28"/>
    </row>
    <row r="7541" spans="28:29" x14ac:dyDescent="0.15">
      <c r="AB7541" s="28"/>
      <c r="AC7541" s="28"/>
    </row>
    <row r="7542" spans="28:29" x14ac:dyDescent="0.15">
      <c r="AB7542" s="28"/>
      <c r="AC7542" s="28"/>
    </row>
    <row r="7543" spans="28:29" x14ac:dyDescent="0.15">
      <c r="AB7543" s="28"/>
      <c r="AC7543" s="28"/>
    </row>
    <row r="7544" spans="28:29" x14ac:dyDescent="0.15">
      <c r="AB7544" s="28"/>
      <c r="AC7544" s="28"/>
    </row>
    <row r="7545" spans="28:29" x14ac:dyDescent="0.15">
      <c r="AB7545" s="28"/>
      <c r="AC7545" s="28"/>
    </row>
    <row r="7546" spans="28:29" x14ac:dyDescent="0.15">
      <c r="AB7546" s="28"/>
      <c r="AC7546" s="28"/>
    </row>
    <row r="7547" spans="28:29" x14ac:dyDescent="0.15">
      <c r="AB7547" s="28"/>
      <c r="AC7547" s="28"/>
    </row>
    <row r="7548" spans="28:29" x14ac:dyDescent="0.15">
      <c r="AB7548" s="28"/>
      <c r="AC7548" s="28"/>
    </row>
    <row r="7549" spans="28:29" x14ac:dyDescent="0.15">
      <c r="AB7549" s="28"/>
      <c r="AC7549" s="28"/>
    </row>
    <row r="7550" spans="28:29" x14ac:dyDescent="0.15">
      <c r="AB7550" s="28"/>
      <c r="AC7550" s="28"/>
    </row>
    <row r="7551" spans="28:29" x14ac:dyDescent="0.15">
      <c r="AB7551" s="28"/>
      <c r="AC7551" s="28"/>
    </row>
    <row r="7552" spans="28:29" x14ac:dyDescent="0.15">
      <c r="AB7552" s="28"/>
      <c r="AC7552" s="28"/>
    </row>
    <row r="7553" spans="28:29" x14ac:dyDescent="0.15">
      <c r="AB7553" s="28"/>
      <c r="AC7553" s="28"/>
    </row>
    <row r="7554" spans="28:29" x14ac:dyDescent="0.15">
      <c r="AB7554" s="28"/>
      <c r="AC7554" s="28"/>
    </row>
    <row r="7555" spans="28:29" x14ac:dyDescent="0.15">
      <c r="AB7555" s="28"/>
      <c r="AC7555" s="28"/>
    </row>
    <row r="7556" spans="28:29" x14ac:dyDescent="0.15">
      <c r="AB7556" s="28"/>
      <c r="AC7556" s="28"/>
    </row>
    <row r="7557" spans="28:29" x14ac:dyDescent="0.15">
      <c r="AB7557" s="28"/>
      <c r="AC7557" s="28"/>
    </row>
    <row r="7558" spans="28:29" x14ac:dyDescent="0.15">
      <c r="AB7558" s="28"/>
      <c r="AC7558" s="28"/>
    </row>
    <row r="7559" spans="28:29" x14ac:dyDescent="0.15">
      <c r="AB7559" s="28"/>
      <c r="AC7559" s="28"/>
    </row>
    <row r="7560" spans="28:29" x14ac:dyDescent="0.15">
      <c r="AB7560" s="28"/>
      <c r="AC7560" s="28"/>
    </row>
    <row r="7561" spans="28:29" x14ac:dyDescent="0.15">
      <c r="AB7561" s="28"/>
      <c r="AC7561" s="28"/>
    </row>
    <row r="7562" spans="28:29" x14ac:dyDescent="0.15">
      <c r="AB7562" s="28"/>
      <c r="AC7562" s="28"/>
    </row>
    <row r="7563" spans="28:29" x14ac:dyDescent="0.15">
      <c r="AB7563" s="28"/>
      <c r="AC7563" s="28"/>
    </row>
    <row r="7564" spans="28:29" x14ac:dyDescent="0.15">
      <c r="AB7564" s="28"/>
      <c r="AC7564" s="28"/>
    </row>
    <row r="7565" spans="28:29" x14ac:dyDescent="0.15">
      <c r="AB7565" s="28"/>
      <c r="AC7565" s="28"/>
    </row>
    <row r="7566" spans="28:29" x14ac:dyDescent="0.15">
      <c r="AB7566" s="28"/>
      <c r="AC7566" s="28"/>
    </row>
    <row r="7567" spans="28:29" x14ac:dyDescent="0.15">
      <c r="AB7567" s="28"/>
      <c r="AC7567" s="28"/>
    </row>
    <row r="7568" spans="28:29" x14ac:dyDescent="0.15">
      <c r="AB7568" s="28"/>
      <c r="AC7568" s="28"/>
    </row>
    <row r="7569" spans="28:29" x14ac:dyDescent="0.15">
      <c r="AB7569" s="28"/>
      <c r="AC7569" s="28"/>
    </row>
    <row r="7570" spans="28:29" x14ac:dyDescent="0.15">
      <c r="AB7570" s="28"/>
      <c r="AC7570" s="28"/>
    </row>
    <row r="7571" spans="28:29" x14ac:dyDescent="0.15">
      <c r="AB7571" s="28"/>
      <c r="AC7571" s="28"/>
    </row>
    <row r="7572" spans="28:29" x14ac:dyDescent="0.15">
      <c r="AB7572" s="28"/>
      <c r="AC7572" s="28"/>
    </row>
    <row r="7573" spans="28:29" x14ac:dyDescent="0.15">
      <c r="AB7573" s="28"/>
      <c r="AC7573" s="28"/>
    </row>
    <row r="7574" spans="28:29" x14ac:dyDescent="0.15">
      <c r="AB7574" s="28"/>
      <c r="AC7574" s="28"/>
    </row>
    <row r="7575" spans="28:29" x14ac:dyDescent="0.15">
      <c r="AB7575" s="28"/>
      <c r="AC7575" s="28"/>
    </row>
    <row r="7576" spans="28:29" x14ac:dyDescent="0.15">
      <c r="AB7576" s="28"/>
      <c r="AC7576" s="28"/>
    </row>
    <row r="7577" spans="28:29" x14ac:dyDescent="0.15">
      <c r="AB7577" s="28"/>
      <c r="AC7577" s="28"/>
    </row>
    <row r="7578" spans="28:29" x14ac:dyDescent="0.15">
      <c r="AB7578" s="28"/>
      <c r="AC7578" s="28"/>
    </row>
    <row r="7579" spans="28:29" x14ac:dyDescent="0.15">
      <c r="AB7579" s="28"/>
      <c r="AC7579" s="28"/>
    </row>
    <row r="7580" spans="28:29" x14ac:dyDescent="0.15">
      <c r="AB7580" s="28"/>
      <c r="AC7580" s="28"/>
    </row>
    <row r="7581" spans="28:29" x14ac:dyDescent="0.15">
      <c r="AB7581" s="28"/>
      <c r="AC7581" s="28"/>
    </row>
    <row r="7582" spans="28:29" x14ac:dyDescent="0.15">
      <c r="AB7582" s="28"/>
      <c r="AC7582" s="28"/>
    </row>
    <row r="7583" spans="28:29" x14ac:dyDescent="0.15">
      <c r="AB7583" s="28"/>
      <c r="AC7583" s="28"/>
    </row>
    <row r="7584" spans="28:29" x14ac:dyDescent="0.15">
      <c r="AB7584" s="28"/>
      <c r="AC7584" s="28"/>
    </row>
    <row r="7585" spans="28:29" x14ac:dyDescent="0.15">
      <c r="AB7585" s="28"/>
      <c r="AC7585" s="28"/>
    </row>
    <row r="7586" spans="28:29" x14ac:dyDescent="0.15">
      <c r="AB7586" s="28"/>
      <c r="AC7586" s="28"/>
    </row>
    <row r="7587" spans="28:29" x14ac:dyDescent="0.15">
      <c r="AB7587" s="28"/>
      <c r="AC7587" s="28"/>
    </row>
    <row r="7588" spans="28:29" x14ac:dyDescent="0.15">
      <c r="AB7588" s="28"/>
      <c r="AC7588" s="28"/>
    </row>
    <row r="7589" spans="28:29" x14ac:dyDescent="0.15">
      <c r="AB7589" s="28"/>
      <c r="AC7589" s="28"/>
    </row>
    <row r="7590" spans="28:29" x14ac:dyDescent="0.15">
      <c r="AB7590" s="28"/>
      <c r="AC7590" s="28"/>
    </row>
    <row r="7591" spans="28:29" x14ac:dyDescent="0.15">
      <c r="AB7591" s="28"/>
      <c r="AC7591" s="28"/>
    </row>
    <row r="7592" spans="28:29" x14ac:dyDescent="0.15">
      <c r="AB7592" s="28"/>
      <c r="AC7592" s="28"/>
    </row>
    <row r="7593" spans="28:29" x14ac:dyDescent="0.15">
      <c r="AB7593" s="28"/>
      <c r="AC7593" s="28"/>
    </row>
    <row r="7594" spans="28:29" x14ac:dyDescent="0.15">
      <c r="AB7594" s="28"/>
      <c r="AC7594" s="28"/>
    </row>
    <row r="7595" spans="28:29" x14ac:dyDescent="0.15">
      <c r="AB7595" s="28"/>
      <c r="AC7595" s="28"/>
    </row>
    <row r="7596" spans="28:29" x14ac:dyDescent="0.15">
      <c r="AB7596" s="28"/>
      <c r="AC7596" s="28"/>
    </row>
    <row r="7597" spans="28:29" x14ac:dyDescent="0.15">
      <c r="AB7597" s="28"/>
      <c r="AC7597" s="28"/>
    </row>
    <row r="7598" spans="28:29" x14ac:dyDescent="0.15">
      <c r="AB7598" s="28"/>
      <c r="AC7598" s="28"/>
    </row>
    <row r="7599" spans="28:29" x14ac:dyDescent="0.15">
      <c r="AB7599" s="28"/>
      <c r="AC7599" s="28"/>
    </row>
    <row r="7600" spans="28:29" x14ac:dyDescent="0.15">
      <c r="AB7600" s="28"/>
      <c r="AC7600" s="28"/>
    </row>
    <row r="7601" spans="28:29" x14ac:dyDescent="0.15">
      <c r="AB7601" s="28"/>
      <c r="AC7601" s="28"/>
    </row>
    <row r="7602" spans="28:29" x14ac:dyDescent="0.15">
      <c r="AB7602" s="28"/>
      <c r="AC7602" s="28"/>
    </row>
    <row r="7603" spans="28:29" x14ac:dyDescent="0.15">
      <c r="AB7603" s="28"/>
      <c r="AC7603" s="28"/>
    </row>
    <row r="7604" spans="28:29" x14ac:dyDescent="0.15">
      <c r="AB7604" s="28"/>
      <c r="AC7604" s="28"/>
    </row>
    <row r="7605" spans="28:29" x14ac:dyDescent="0.15">
      <c r="AB7605" s="28"/>
      <c r="AC7605" s="28"/>
    </row>
    <row r="7606" spans="28:29" x14ac:dyDescent="0.15">
      <c r="AB7606" s="28"/>
      <c r="AC7606" s="28"/>
    </row>
    <row r="7607" spans="28:29" x14ac:dyDescent="0.15">
      <c r="AB7607" s="28"/>
      <c r="AC7607" s="28"/>
    </row>
    <row r="7608" spans="28:29" x14ac:dyDescent="0.15">
      <c r="AB7608" s="28"/>
      <c r="AC7608" s="28"/>
    </row>
    <row r="7609" spans="28:29" x14ac:dyDescent="0.15">
      <c r="AB7609" s="28"/>
      <c r="AC7609" s="28"/>
    </row>
    <row r="7610" spans="28:29" x14ac:dyDescent="0.15">
      <c r="AB7610" s="28"/>
      <c r="AC7610" s="28"/>
    </row>
    <row r="7611" spans="28:29" x14ac:dyDescent="0.15">
      <c r="AB7611" s="28"/>
      <c r="AC7611" s="28"/>
    </row>
    <row r="7612" spans="28:29" x14ac:dyDescent="0.15">
      <c r="AB7612" s="28"/>
      <c r="AC7612" s="28"/>
    </row>
    <row r="7613" spans="28:29" x14ac:dyDescent="0.15">
      <c r="AB7613" s="28"/>
      <c r="AC7613" s="28"/>
    </row>
    <row r="7614" spans="28:29" x14ac:dyDescent="0.15">
      <c r="AB7614" s="28"/>
      <c r="AC7614" s="28"/>
    </row>
    <row r="7615" spans="28:29" x14ac:dyDescent="0.15">
      <c r="AB7615" s="28"/>
      <c r="AC7615" s="28"/>
    </row>
    <row r="7616" spans="28:29" x14ac:dyDescent="0.15">
      <c r="AB7616" s="28"/>
      <c r="AC7616" s="28"/>
    </row>
    <row r="7617" spans="28:29" x14ac:dyDescent="0.15">
      <c r="AB7617" s="28"/>
      <c r="AC7617" s="28"/>
    </row>
    <row r="7618" spans="28:29" x14ac:dyDescent="0.15">
      <c r="AB7618" s="28"/>
      <c r="AC7618" s="28"/>
    </row>
    <row r="7619" spans="28:29" x14ac:dyDescent="0.15">
      <c r="AB7619" s="28"/>
      <c r="AC7619" s="28"/>
    </row>
    <row r="7620" spans="28:29" x14ac:dyDescent="0.15">
      <c r="AB7620" s="28"/>
      <c r="AC7620" s="28"/>
    </row>
    <row r="7621" spans="28:29" x14ac:dyDescent="0.15">
      <c r="AB7621" s="28"/>
      <c r="AC7621" s="28"/>
    </row>
    <row r="7622" spans="28:29" x14ac:dyDescent="0.15">
      <c r="AB7622" s="28"/>
      <c r="AC7622" s="28"/>
    </row>
    <row r="7623" spans="28:29" x14ac:dyDescent="0.15">
      <c r="AB7623" s="28"/>
      <c r="AC7623" s="28"/>
    </row>
    <row r="7624" spans="28:29" x14ac:dyDescent="0.15">
      <c r="AB7624" s="28"/>
      <c r="AC7624" s="28"/>
    </row>
    <row r="7625" spans="28:29" x14ac:dyDescent="0.15">
      <c r="AB7625" s="28"/>
      <c r="AC7625" s="28"/>
    </row>
    <row r="7626" spans="28:29" x14ac:dyDescent="0.15">
      <c r="AB7626" s="28"/>
      <c r="AC7626" s="28"/>
    </row>
    <row r="7627" spans="28:29" x14ac:dyDescent="0.15">
      <c r="AB7627" s="28"/>
      <c r="AC7627" s="28"/>
    </row>
    <row r="7628" spans="28:29" x14ac:dyDescent="0.15">
      <c r="AB7628" s="28"/>
      <c r="AC7628" s="28"/>
    </row>
    <row r="7629" spans="28:29" x14ac:dyDescent="0.15">
      <c r="AB7629" s="28"/>
      <c r="AC7629" s="28"/>
    </row>
    <row r="7630" spans="28:29" x14ac:dyDescent="0.15">
      <c r="AB7630" s="28"/>
      <c r="AC7630" s="28"/>
    </row>
    <row r="7631" spans="28:29" x14ac:dyDescent="0.15">
      <c r="AB7631" s="28"/>
      <c r="AC7631" s="28"/>
    </row>
    <row r="7632" spans="28:29" x14ac:dyDescent="0.15">
      <c r="AB7632" s="28"/>
      <c r="AC7632" s="28"/>
    </row>
    <row r="7633" spans="28:29" x14ac:dyDescent="0.15">
      <c r="AB7633" s="28"/>
      <c r="AC7633" s="28"/>
    </row>
    <row r="7634" spans="28:29" x14ac:dyDescent="0.15">
      <c r="AB7634" s="28"/>
      <c r="AC7634" s="28"/>
    </row>
    <row r="7635" spans="28:29" x14ac:dyDescent="0.15">
      <c r="AB7635" s="28"/>
      <c r="AC7635" s="28"/>
    </row>
    <row r="7636" spans="28:29" x14ac:dyDescent="0.15">
      <c r="AB7636" s="28"/>
      <c r="AC7636" s="28"/>
    </row>
    <row r="7637" spans="28:29" x14ac:dyDescent="0.15">
      <c r="AB7637" s="28"/>
      <c r="AC7637" s="28"/>
    </row>
    <row r="7638" spans="28:29" x14ac:dyDescent="0.15">
      <c r="AB7638" s="28"/>
      <c r="AC7638" s="28"/>
    </row>
    <row r="7639" spans="28:29" x14ac:dyDescent="0.15">
      <c r="AB7639" s="28"/>
      <c r="AC7639" s="28"/>
    </row>
    <row r="7640" spans="28:29" x14ac:dyDescent="0.15">
      <c r="AB7640" s="28"/>
      <c r="AC7640" s="28"/>
    </row>
    <row r="7641" spans="28:29" x14ac:dyDescent="0.15">
      <c r="AB7641" s="28"/>
      <c r="AC7641" s="28"/>
    </row>
    <row r="7642" spans="28:29" x14ac:dyDescent="0.15">
      <c r="AB7642" s="28"/>
      <c r="AC7642" s="28"/>
    </row>
    <row r="7643" spans="28:29" x14ac:dyDescent="0.15">
      <c r="AB7643" s="28"/>
      <c r="AC7643" s="28"/>
    </row>
    <row r="7644" spans="28:29" x14ac:dyDescent="0.15">
      <c r="AB7644" s="28"/>
      <c r="AC7644" s="28"/>
    </row>
    <row r="7645" spans="28:29" x14ac:dyDescent="0.15">
      <c r="AB7645" s="28"/>
      <c r="AC7645" s="28"/>
    </row>
    <row r="7646" spans="28:29" x14ac:dyDescent="0.15">
      <c r="AB7646" s="28"/>
      <c r="AC7646" s="28"/>
    </row>
    <row r="7647" spans="28:29" x14ac:dyDescent="0.15">
      <c r="AB7647" s="28"/>
      <c r="AC7647" s="28"/>
    </row>
    <row r="7648" spans="28:29" x14ac:dyDescent="0.15">
      <c r="AB7648" s="28"/>
      <c r="AC7648" s="28"/>
    </row>
    <row r="7649" spans="28:29" x14ac:dyDescent="0.15">
      <c r="AB7649" s="28"/>
      <c r="AC7649" s="28"/>
    </row>
    <row r="7650" spans="28:29" x14ac:dyDescent="0.15">
      <c r="AB7650" s="28"/>
      <c r="AC7650" s="28"/>
    </row>
    <row r="7651" spans="28:29" x14ac:dyDescent="0.15">
      <c r="AB7651" s="28"/>
      <c r="AC7651" s="28"/>
    </row>
    <row r="7652" spans="28:29" x14ac:dyDescent="0.15">
      <c r="AB7652" s="28"/>
      <c r="AC7652" s="28"/>
    </row>
    <row r="7653" spans="28:29" x14ac:dyDescent="0.15">
      <c r="AB7653" s="28"/>
      <c r="AC7653" s="28"/>
    </row>
    <row r="7654" spans="28:29" x14ac:dyDescent="0.15">
      <c r="AB7654" s="28"/>
      <c r="AC7654" s="28"/>
    </row>
    <row r="7655" spans="28:29" x14ac:dyDescent="0.15">
      <c r="AB7655" s="28"/>
      <c r="AC7655" s="28"/>
    </row>
    <row r="7656" spans="28:29" x14ac:dyDescent="0.15">
      <c r="AB7656" s="28"/>
      <c r="AC7656" s="28"/>
    </row>
    <row r="7657" spans="28:29" x14ac:dyDescent="0.15">
      <c r="AB7657" s="28"/>
      <c r="AC7657" s="28"/>
    </row>
    <row r="7658" spans="28:29" x14ac:dyDescent="0.15">
      <c r="AB7658" s="28"/>
      <c r="AC7658" s="28"/>
    </row>
    <row r="7659" spans="28:29" x14ac:dyDescent="0.15">
      <c r="AB7659" s="28"/>
      <c r="AC7659" s="28"/>
    </row>
    <row r="7660" spans="28:29" x14ac:dyDescent="0.15">
      <c r="AB7660" s="28"/>
      <c r="AC7660" s="28"/>
    </row>
    <row r="7661" spans="28:29" x14ac:dyDescent="0.15">
      <c r="AB7661" s="28"/>
      <c r="AC7661" s="28"/>
    </row>
    <row r="7662" spans="28:29" x14ac:dyDescent="0.15">
      <c r="AB7662" s="28"/>
      <c r="AC7662" s="28"/>
    </row>
    <row r="7663" spans="28:29" x14ac:dyDescent="0.15">
      <c r="AB7663" s="28"/>
      <c r="AC7663" s="28"/>
    </row>
    <row r="7664" spans="28:29" x14ac:dyDescent="0.15">
      <c r="AB7664" s="28"/>
      <c r="AC7664" s="28"/>
    </row>
    <row r="7665" spans="28:29" x14ac:dyDescent="0.15">
      <c r="AB7665" s="28"/>
      <c r="AC7665" s="28"/>
    </row>
    <row r="7666" spans="28:29" x14ac:dyDescent="0.15">
      <c r="AB7666" s="28"/>
      <c r="AC7666" s="28"/>
    </row>
    <row r="7667" spans="28:29" x14ac:dyDescent="0.15">
      <c r="AB7667" s="28"/>
      <c r="AC7667" s="28"/>
    </row>
    <row r="7668" spans="28:29" x14ac:dyDescent="0.15">
      <c r="AB7668" s="28"/>
      <c r="AC7668" s="28"/>
    </row>
    <row r="7669" spans="28:29" x14ac:dyDescent="0.15">
      <c r="AB7669" s="28"/>
      <c r="AC7669" s="28"/>
    </row>
    <row r="7670" spans="28:29" x14ac:dyDescent="0.15">
      <c r="AB7670" s="28"/>
      <c r="AC7670" s="28"/>
    </row>
    <row r="7671" spans="28:29" x14ac:dyDescent="0.15">
      <c r="AB7671" s="28"/>
      <c r="AC7671" s="28"/>
    </row>
    <row r="7672" spans="28:29" x14ac:dyDescent="0.15">
      <c r="AB7672" s="28"/>
      <c r="AC7672" s="28"/>
    </row>
    <row r="7673" spans="28:29" x14ac:dyDescent="0.15">
      <c r="AB7673" s="28"/>
      <c r="AC7673" s="28"/>
    </row>
    <row r="7674" spans="28:29" x14ac:dyDescent="0.15">
      <c r="AB7674" s="28"/>
      <c r="AC7674" s="28"/>
    </row>
    <row r="7675" spans="28:29" x14ac:dyDescent="0.15">
      <c r="AB7675" s="28"/>
      <c r="AC7675" s="28"/>
    </row>
    <row r="7676" spans="28:29" x14ac:dyDescent="0.15">
      <c r="AB7676" s="28"/>
      <c r="AC7676" s="28"/>
    </row>
    <row r="7677" spans="28:29" x14ac:dyDescent="0.15">
      <c r="AB7677" s="28"/>
      <c r="AC7677" s="28"/>
    </row>
    <row r="7678" spans="28:29" x14ac:dyDescent="0.15">
      <c r="AB7678" s="28"/>
      <c r="AC7678" s="28"/>
    </row>
    <row r="7679" spans="28:29" x14ac:dyDescent="0.15">
      <c r="AB7679" s="28"/>
      <c r="AC7679" s="28"/>
    </row>
    <row r="7680" spans="28:29" x14ac:dyDescent="0.15">
      <c r="AB7680" s="28"/>
      <c r="AC7680" s="28"/>
    </row>
    <row r="7681" spans="28:29" x14ac:dyDescent="0.15">
      <c r="AB7681" s="28"/>
      <c r="AC7681" s="28"/>
    </row>
    <row r="7682" spans="28:29" x14ac:dyDescent="0.15">
      <c r="AB7682" s="28"/>
      <c r="AC7682" s="28"/>
    </row>
    <row r="7683" spans="28:29" x14ac:dyDescent="0.15">
      <c r="AB7683" s="28"/>
      <c r="AC7683" s="28"/>
    </row>
    <row r="7684" spans="28:29" x14ac:dyDescent="0.15">
      <c r="AB7684" s="28"/>
      <c r="AC7684" s="28"/>
    </row>
    <row r="7685" spans="28:29" x14ac:dyDescent="0.15">
      <c r="AB7685" s="28"/>
      <c r="AC7685" s="28"/>
    </row>
    <row r="7686" spans="28:29" x14ac:dyDescent="0.15">
      <c r="AB7686" s="28"/>
      <c r="AC7686" s="28"/>
    </row>
    <row r="7687" spans="28:29" x14ac:dyDescent="0.15">
      <c r="AB7687" s="28"/>
      <c r="AC7687" s="28"/>
    </row>
    <row r="7688" spans="28:29" x14ac:dyDescent="0.15">
      <c r="AB7688" s="28"/>
      <c r="AC7688" s="28"/>
    </row>
    <row r="7689" spans="28:29" x14ac:dyDescent="0.15">
      <c r="AB7689" s="28"/>
      <c r="AC7689" s="28"/>
    </row>
    <row r="7690" spans="28:29" x14ac:dyDescent="0.15">
      <c r="AB7690" s="28"/>
      <c r="AC7690" s="28"/>
    </row>
    <row r="7691" spans="28:29" x14ac:dyDescent="0.15">
      <c r="AB7691" s="28"/>
      <c r="AC7691" s="28"/>
    </row>
    <row r="7692" spans="28:29" x14ac:dyDescent="0.15">
      <c r="AB7692" s="28"/>
      <c r="AC7692" s="28"/>
    </row>
    <row r="7693" spans="28:29" x14ac:dyDescent="0.15">
      <c r="AB7693" s="28"/>
      <c r="AC7693" s="28"/>
    </row>
    <row r="7694" spans="28:29" x14ac:dyDescent="0.15">
      <c r="AB7694" s="28"/>
      <c r="AC7694" s="28"/>
    </row>
    <row r="7695" spans="28:29" x14ac:dyDescent="0.15">
      <c r="AB7695" s="28"/>
      <c r="AC7695" s="28"/>
    </row>
    <row r="7696" spans="28:29" x14ac:dyDescent="0.15">
      <c r="AB7696" s="28"/>
      <c r="AC7696" s="28"/>
    </row>
    <row r="7697" spans="28:29" x14ac:dyDescent="0.15">
      <c r="AB7697" s="28"/>
      <c r="AC7697" s="28"/>
    </row>
    <row r="7698" spans="28:29" x14ac:dyDescent="0.15">
      <c r="AB7698" s="28"/>
      <c r="AC7698" s="28"/>
    </row>
    <row r="7699" spans="28:29" x14ac:dyDescent="0.15">
      <c r="AB7699" s="28"/>
      <c r="AC7699" s="28"/>
    </row>
    <row r="7700" spans="28:29" x14ac:dyDescent="0.15">
      <c r="AB7700" s="28"/>
      <c r="AC7700" s="28"/>
    </row>
    <row r="7701" spans="28:29" x14ac:dyDescent="0.15">
      <c r="AB7701" s="28"/>
      <c r="AC7701" s="28"/>
    </row>
    <row r="7702" spans="28:29" x14ac:dyDescent="0.15">
      <c r="AB7702" s="28"/>
      <c r="AC7702" s="28"/>
    </row>
    <row r="7703" spans="28:29" x14ac:dyDescent="0.15">
      <c r="AB7703" s="28"/>
      <c r="AC7703" s="28"/>
    </row>
    <row r="7704" spans="28:29" x14ac:dyDescent="0.15">
      <c r="AB7704" s="28"/>
      <c r="AC7704" s="28"/>
    </row>
    <row r="7705" spans="28:29" x14ac:dyDescent="0.15">
      <c r="AB7705" s="28"/>
      <c r="AC7705" s="28"/>
    </row>
    <row r="7706" spans="28:29" x14ac:dyDescent="0.15">
      <c r="AB7706" s="28"/>
      <c r="AC7706" s="28"/>
    </row>
    <row r="7707" spans="28:29" x14ac:dyDescent="0.15">
      <c r="AB7707" s="28"/>
      <c r="AC7707" s="28"/>
    </row>
    <row r="7708" spans="28:29" x14ac:dyDescent="0.15">
      <c r="AB7708" s="28"/>
      <c r="AC7708" s="28"/>
    </row>
    <row r="7709" spans="28:29" x14ac:dyDescent="0.15">
      <c r="AB7709" s="28"/>
      <c r="AC7709" s="28"/>
    </row>
    <row r="7710" spans="28:29" x14ac:dyDescent="0.15">
      <c r="AB7710" s="28"/>
      <c r="AC7710" s="28"/>
    </row>
    <row r="7711" spans="28:29" x14ac:dyDescent="0.15">
      <c r="AB7711" s="28"/>
      <c r="AC7711" s="28"/>
    </row>
    <row r="7712" spans="28:29" x14ac:dyDescent="0.15">
      <c r="AB7712" s="28"/>
      <c r="AC7712" s="28"/>
    </row>
    <row r="7713" spans="28:29" x14ac:dyDescent="0.15">
      <c r="AB7713" s="28"/>
      <c r="AC7713" s="28"/>
    </row>
    <row r="7714" spans="28:29" x14ac:dyDescent="0.15">
      <c r="AB7714" s="28"/>
      <c r="AC7714" s="28"/>
    </row>
    <row r="7715" spans="28:29" x14ac:dyDescent="0.15">
      <c r="AB7715" s="28"/>
      <c r="AC7715" s="28"/>
    </row>
    <row r="7716" spans="28:29" x14ac:dyDescent="0.15">
      <c r="AB7716" s="28"/>
      <c r="AC7716" s="28"/>
    </row>
    <row r="7717" spans="28:29" x14ac:dyDescent="0.15">
      <c r="AB7717" s="28"/>
      <c r="AC7717" s="28"/>
    </row>
    <row r="7718" spans="28:29" x14ac:dyDescent="0.15">
      <c r="AB7718" s="28"/>
      <c r="AC7718" s="28"/>
    </row>
    <row r="7719" spans="28:29" x14ac:dyDescent="0.15">
      <c r="AB7719" s="28"/>
      <c r="AC7719" s="28"/>
    </row>
    <row r="7720" spans="28:29" x14ac:dyDescent="0.15">
      <c r="AB7720" s="28"/>
      <c r="AC7720" s="28"/>
    </row>
    <row r="7721" spans="28:29" x14ac:dyDescent="0.15">
      <c r="AB7721" s="28"/>
      <c r="AC7721" s="28"/>
    </row>
    <row r="7722" spans="28:29" x14ac:dyDescent="0.15">
      <c r="AB7722" s="28"/>
      <c r="AC7722" s="28"/>
    </row>
    <row r="7723" spans="28:29" x14ac:dyDescent="0.15">
      <c r="AB7723" s="28"/>
      <c r="AC7723" s="28"/>
    </row>
    <row r="7724" spans="28:29" x14ac:dyDescent="0.15">
      <c r="AB7724" s="28"/>
      <c r="AC7724" s="28"/>
    </row>
    <row r="7725" spans="28:29" x14ac:dyDescent="0.15">
      <c r="AB7725" s="28"/>
      <c r="AC7725" s="28"/>
    </row>
    <row r="7726" spans="28:29" x14ac:dyDescent="0.15">
      <c r="AB7726" s="28"/>
      <c r="AC7726" s="28"/>
    </row>
    <row r="7727" spans="28:29" x14ac:dyDescent="0.15">
      <c r="AB7727" s="28"/>
      <c r="AC7727" s="28"/>
    </row>
    <row r="7728" spans="28:29" x14ac:dyDescent="0.15">
      <c r="AB7728" s="28"/>
      <c r="AC7728" s="28"/>
    </row>
    <row r="7729" spans="28:29" x14ac:dyDescent="0.15">
      <c r="AB7729" s="28"/>
      <c r="AC7729" s="28"/>
    </row>
    <row r="7730" spans="28:29" x14ac:dyDescent="0.15">
      <c r="AB7730" s="28"/>
      <c r="AC7730" s="28"/>
    </row>
    <row r="7731" spans="28:29" x14ac:dyDescent="0.15">
      <c r="AB7731" s="28"/>
      <c r="AC7731" s="28"/>
    </row>
    <row r="7732" spans="28:29" x14ac:dyDescent="0.15">
      <c r="AB7732" s="28"/>
      <c r="AC7732" s="28"/>
    </row>
    <row r="7733" spans="28:29" x14ac:dyDescent="0.15">
      <c r="AB7733" s="28"/>
      <c r="AC7733" s="28"/>
    </row>
    <row r="7734" spans="28:29" x14ac:dyDescent="0.15">
      <c r="AB7734" s="28"/>
      <c r="AC7734" s="28"/>
    </row>
    <row r="7735" spans="28:29" x14ac:dyDescent="0.15">
      <c r="AB7735" s="28"/>
      <c r="AC7735" s="28"/>
    </row>
    <row r="7736" spans="28:29" x14ac:dyDescent="0.15">
      <c r="AB7736" s="28"/>
      <c r="AC7736" s="28"/>
    </row>
    <row r="7737" spans="28:29" x14ac:dyDescent="0.15">
      <c r="AB7737" s="28"/>
      <c r="AC7737" s="28"/>
    </row>
    <row r="7738" spans="28:29" x14ac:dyDescent="0.15">
      <c r="AB7738" s="28"/>
      <c r="AC7738" s="28"/>
    </row>
    <row r="7739" spans="28:29" x14ac:dyDescent="0.15">
      <c r="AB7739" s="28"/>
      <c r="AC7739" s="28"/>
    </row>
    <row r="7740" spans="28:29" x14ac:dyDescent="0.15">
      <c r="AB7740" s="28"/>
      <c r="AC7740" s="28"/>
    </row>
    <row r="7741" spans="28:29" x14ac:dyDescent="0.15">
      <c r="AB7741" s="28"/>
      <c r="AC7741" s="28"/>
    </row>
    <row r="7742" spans="28:29" x14ac:dyDescent="0.15">
      <c r="AB7742" s="28"/>
      <c r="AC7742" s="28"/>
    </row>
    <row r="7743" spans="28:29" x14ac:dyDescent="0.15">
      <c r="AB7743" s="28"/>
      <c r="AC7743" s="28"/>
    </row>
    <row r="7744" spans="28:29" x14ac:dyDescent="0.15">
      <c r="AB7744" s="28"/>
      <c r="AC7744" s="28"/>
    </row>
    <row r="7745" spans="28:29" x14ac:dyDescent="0.15">
      <c r="AB7745" s="28"/>
      <c r="AC7745" s="28"/>
    </row>
    <row r="7746" spans="28:29" x14ac:dyDescent="0.15">
      <c r="AB7746" s="28"/>
      <c r="AC7746" s="28"/>
    </row>
    <row r="7747" spans="28:29" x14ac:dyDescent="0.15">
      <c r="AB7747" s="28"/>
      <c r="AC7747" s="28"/>
    </row>
    <row r="7748" spans="28:29" x14ac:dyDescent="0.15">
      <c r="AB7748" s="28"/>
      <c r="AC7748" s="28"/>
    </row>
    <row r="7749" spans="28:29" x14ac:dyDescent="0.15">
      <c r="AB7749" s="28"/>
      <c r="AC7749" s="28"/>
    </row>
    <row r="7750" spans="28:29" x14ac:dyDescent="0.15">
      <c r="AB7750" s="28"/>
      <c r="AC7750" s="28"/>
    </row>
    <row r="7751" spans="28:29" x14ac:dyDescent="0.15">
      <c r="AB7751" s="28"/>
      <c r="AC7751" s="28"/>
    </row>
    <row r="7752" spans="28:29" x14ac:dyDescent="0.15">
      <c r="AB7752" s="28"/>
      <c r="AC7752" s="28"/>
    </row>
    <row r="7753" spans="28:29" x14ac:dyDescent="0.15">
      <c r="AB7753" s="28"/>
      <c r="AC7753" s="28"/>
    </row>
    <row r="7754" spans="28:29" x14ac:dyDescent="0.15">
      <c r="AB7754" s="28"/>
      <c r="AC7754" s="28"/>
    </row>
    <row r="7755" spans="28:29" x14ac:dyDescent="0.15">
      <c r="AB7755" s="28"/>
      <c r="AC7755" s="28"/>
    </row>
    <row r="7756" spans="28:29" x14ac:dyDescent="0.15">
      <c r="AB7756" s="28"/>
      <c r="AC7756" s="28"/>
    </row>
    <row r="7757" spans="28:29" x14ac:dyDescent="0.15">
      <c r="AB7757" s="28"/>
      <c r="AC7757" s="28"/>
    </row>
    <row r="7758" spans="28:29" x14ac:dyDescent="0.15">
      <c r="AB7758" s="28"/>
      <c r="AC7758" s="28"/>
    </row>
    <row r="7759" spans="28:29" x14ac:dyDescent="0.15">
      <c r="AB7759" s="28"/>
      <c r="AC7759" s="28"/>
    </row>
    <row r="7760" spans="28:29" x14ac:dyDescent="0.15">
      <c r="AB7760" s="28"/>
      <c r="AC7760" s="28"/>
    </row>
    <row r="7761" spans="28:29" x14ac:dyDescent="0.15">
      <c r="AB7761" s="28"/>
      <c r="AC7761" s="28"/>
    </row>
    <row r="7762" spans="28:29" x14ac:dyDescent="0.15">
      <c r="AB7762" s="28"/>
      <c r="AC7762" s="28"/>
    </row>
    <row r="7763" spans="28:29" x14ac:dyDescent="0.15">
      <c r="AB7763" s="28"/>
      <c r="AC7763" s="28"/>
    </row>
    <row r="7764" spans="28:29" x14ac:dyDescent="0.15">
      <c r="AB7764" s="28"/>
      <c r="AC7764" s="28"/>
    </row>
    <row r="7765" spans="28:29" x14ac:dyDescent="0.15">
      <c r="AB7765" s="28"/>
      <c r="AC7765" s="28"/>
    </row>
    <row r="7766" spans="28:29" x14ac:dyDescent="0.15">
      <c r="AB7766" s="28"/>
      <c r="AC7766" s="28"/>
    </row>
    <row r="7767" spans="28:29" x14ac:dyDescent="0.15">
      <c r="AB7767" s="28"/>
      <c r="AC7767" s="28"/>
    </row>
    <row r="7768" spans="28:29" x14ac:dyDescent="0.15">
      <c r="AB7768" s="28"/>
      <c r="AC7768" s="28"/>
    </row>
    <row r="7769" spans="28:29" x14ac:dyDescent="0.15">
      <c r="AB7769" s="28"/>
      <c r="AC7769" s="28"/>
    </row>
    <row r="7770" spans="28:29" x14ac:dyDescent="0.15">
      <c r="AB7770" s="28"/>
      <c r="AC7770" s="28"/>
    </row>
    <row r="7771" spans="28:29" x14ac:dyDescent="0.15">
      <c r="AB7771" s="28"/>
      <c r="AC7771" s="28"/>
    </row>
    <row r="7772" spans="28:29" x14ac:dyDescent="0.15">
      <c r="AB7772" s="28"/>
      <c r="AC7772" s="28"/>
    </row>
    <row r="7773" spans="28:29" x14ac:dyDescent="0.15">
      <c r="AB7773" s="28"/>
      <c r="AC7773" s="28"/>
    </row>
    <row r="7774" spans="28:29" x14ac:dyDescent="0.15">
      <c r="AB7774" s="28"/>
      <c r="AC7774" s="28"/>
    </row>
    <row r="7775" spans="28:29" x14ac:dyDescent="0.15">
      <c r="AB7775" s="28"/>
      <c r="AC7775" s="28"/>
    </row>
    <row r="7776" spans="28:29" x14ac:dyDescent="0.15">
      <c r="AB7776" s="28"/>
      <c r="AC7776" s="28"/>
    </row>
    <row r="7777" spans="28:29" x14ac:dyDescent="0.15">
      <c r="AB7777" s="28"/>
      <c r="AC7777" s="28"/>
    </row>
    <row r="7778" spans="28:29" x14ac:dyDescent="0.15">
      <c r="AB7778" s="28"/>
      <c r="AC7778" s="28"/>
    </row>
    <row r="7779" spans="28:29" x14ac:dyDescent="0.15">
      <c r="AB7779" s="28"/>
      <c r="AC7779" s="28"/>
    </row>
    <row r="7780" spans="28:29" x14ac:dyDescent="0.15">
      <c r="AB7780" s="28"/>
      <c r="AC7780" s="28"/>
    </row>
    <row r="7781" spans="28:29" x14ac:dyDescent="0.15">
      <c r="AB7781" s="28"/>
      <c r="AC7781" s="28"/>
    </row>
    <row r="7782" spans="28:29" x14ac:dyDescent="0.15">
      <c r="AB7782" s="28"/>
      <c r="AC7782" s="28"/>
    </row>
    <row r="7783" spans="28:29" x14ac:dyDescent="0.15">
      <c r="AB7783" s="28"/>
      <c r="AC7783" s="28"/>
    </row>
    <row r="7784" spans="28:29" x14ac:dyDescent="0.15">
      <c r="AB7784" s="28"/>
      <c r="AC7784" s="28"/>
    </row>
    <row r="7785" spans="28:29" x14ac:dyDescent="0.15">
      <c r="AB7785" s="28"/>
      <c r="AC7785" s="28"/>
    </row>
    <row r="7786" spans="28:29" x14ac:dyDescent="0.15">
      <c r="AB7786" s="28"/>
      <c r="AC7786" s="28"/>
    </row>
    <row r="7787" spans="28:29" x14ac:dyDescent="0.15">
      <c r="AB7787" s="28"/>
      <c r="AC7787" s="28"/>
    </row>
    <row r="7788" spans="28:29" x14ac:dyDescent="0.15">
      <c r="AB7788" s="28"/>
      <c r="AC7788" s="28"/>
    </row>
    <row r="7789" spans="28:29" x14ac:dyDescent="0.15">
      <c r="AB7789" s="28"/>
      <c r="AC7789" s="28"/>
    </row>
    <row r="7790" spans="28:29" x14ac:dyDescent="0.15">
      <c r="AB7790" s="28"/>
      <c r="AC7790" s="28"/>
    </row>
    <row r="7791" spans="28:29" x14ac:dyDescent="0.15">
      <c r="AB7791" s="28"/>
      <c r="AC7791" s="28"/>
    </row>
    <row r="7792" spans="28:29" x14ac:dyDescent="0.15">
      <c r="AB7792" s="28"/>
      <c r="AC7792" s="28"/>
    </row>
    <row r="7793" spans="28:29" x14ac:dyDescent="0.15">
      <c r="AB7793" s="28"/>
      <c r="AC7793" s="28"/>
    </row>
    <row r="7794" spans="28:29" x14ac:dyDescent="0.15">
      <c r="AB7794" s="28"/>
      <c r="AC7794" s="28"/>
    </row>
    <row r="7795" spans="28:29" x14ac:dyDescent="0.15">
      <c r="AB7795" s="28"/>
      <c r="AC7795" s="28"/>
    </row>
    <row r="7796" spans="28:29" x14ac:dyDescent="0.15">
      <c r="AB7796" s="28"/>
      <c r="AC7796" s="28"/>
    </row>
    <row r="7797" spans="28:29" x14ac:dyDescent="0.15">
      <c r="AB7797" s="28"/>
      <c r="AC7797" s="28"/>
    </row>
    <row r="7798" spans="28:29" x14ac:dyDescent="0.15">
      <c r="AB7798" s="28"/>
      <c r="AC7798" s="28"/>
    </row>
    <row r="7799" spans="28:29" x14ac:dyDescent="0.15">
      <c r="AB7799" s="28"/>
      <c r="AC7799" s="28"/>
    </row>
    <row r="7800" spans="28:29" x14ac:dyDescent="0.15">
      <c r="AB7800" s="28"/>
      <c r="AC7800" s="28"/>
    </row>
    <row r="7801" spans="28:29" x14ac:dyDescent="0.15">
      <c r="AB7801" s="28"/>
      <c r="AC7801" s="28"/>
    </row>
    <row r="7802" spans="28:29" x14ac:dyDescent="0.15">
      <c r="AB7802" s="28"/>
      <c r="AC7802" s="28"/>
    </row>
    <row r="7803" spans="28:29" x14ac:dyDescent="0.15">
      <c r="AB7803" s="28"/>
      <c r="AC7803" s="28"/>
    </row>
    <row r="7804" spans="28:29" x14ac:dyDescent="0.15">
      <c r="AB7804" s="28"/>
      <c r="AC7804" s="28"/>
    </row>
    <row r="7805" spans="28:29" x14ac:dyDescent="0.15">
      <c r="AB7805" s="28"/>
      <c r="AC7805" s="28"/>
    </row>
    <row r="7806" spans="28:29" x14ac:dyDescent="0.15">
      <c r="AB7806" s="28"/>
      <c r="AC7806" s="28"/>
    </row>
    <row r="7807" spans="28:29" x14ac:dyDescent="0.15">
      <c r="AB7807" s="28"/>
      <c r="AC7807" s="28"/>
    </row>
    <row r="7808" spans="28:29" x14ac:dyDescent="0.15">
      <c r="AB7808" s="28"/>
      <c r="AC7808" s="28"/>
    </row>
    <row r="7809" spans="28:29" x14ac:dyDescent="0.15">
      <c r="AB7809" s="28"/>
      <c r="AC7809" s="28"/>
    </row>
    <row r="7810" spans="28:29" x14ac:dyDescent="0.15">
      <c r="AB7810" s="28"/>
      <c r="AC7810" s="28"/>
    </row>
    <row r="7811" spans="28:29" x14ac:dyDescent="0.15">
      <c r="AB7811" s="28"/>
      <c r="AC7811" s="28"/>
    </row>
    <row r="7812" spans="28:29" x14ac:dyDescent="0.15">
      <c r="AB7812" s="28"/>
      <c r="AC7812" s="28"/>
    </row>
    <row r="7813" spans="28:29" x14ac:dyDescent="0.15">
      <c r="AB7813" s="28"/>
      <c r="AC7813" s="28"/>
    </row>
    <row r="7814" spans="28:29" x14ac:dyDescent="0.15">
      <c r="AB7814" s="28"/>
      <c r="AC7814" s="28"/>
    </row>
    <row r="7815" spans="28:29" x14ac:dyDescent="0.15">
      <c r="AB7815" s="28"/>
      <c r="AC7815" s="28"/>
    </row>
    <row r="7816" spans="28:29" x14ac:dyDescent="0.15">
      <c r="AB7816" s="28"/>
      <c r="AC7816" s="28"/>
    </row>
    <row r="7817" spans="28:29" x14ac:dyDescent="0.15">
      <c r="AB7817" s="28"/>
      <c r="AC7817" s="28"/>
    </row>
    <row r="7818" spans="28:29" x14ac:dyDescent="0.15">
      <c r="AB7818" s="28"/>
      <c r="AC7818" s="28"/>
    </row>
    <row r="7819" spans="28:29" x14ac:dyDescent="0.15">
      <c r="AB7819" s="28"/>
      <c r="AC7819" s="28"/>
    </row>
    <row r="7820" spans="28:29" x14ac:dyDescent="0.15">
      <c r="AB7820" s="28"/>
      <c r="AC7820" s="28"/>
    </row>
    <row r="7821" spans="28:29" x14ac:dyDescent="0.15">
      <c r="AB7821" s="28"/>
      <c r="AC7821" s="28"/>
    </row>
    <row r="7822" spans="28:29" x14ac:dyDescent="0.15">
      <c r="AB7822" s="28"/>
      <c r="AC7822" s="28"/>
    </row>
    <row r="7823" spans="28:29" x14ac:dyDescent="0.15">
      <c r="AB7823" s="28"/>
      <c r="AC7823" s="28"/>
    </row>
    <row r="7824" spans="28:29" x14ac:dyDescent="0.15">
      <c r="AB7824" s="28"/>
      <c r="AC7824" s="28"/>
    </row>
    <row r="7825" spans="28:29" x14ac:dyDescent="0.15">
      <c r="AB7825" s="28"/>
      <c r="AC7825" s="28"/>
    </row>
    <row r="7826" spans="28:29" x14ac:dyDescent="0.15">
      <c r="AB7826" s="28"/>
      <c r="AC7826" s="28"/>
    </row>
    <row r="7827" spans="28:29" x14ac:dyDescent="0.15">
      <c r="AB7827" s="28"/>
      <c r="AC7827" s="28"/>
    </row>
    <row r="7828" spans="28:29" x14ac:dyDescent="0.15">
      <c r="AB7828" s="28"/>
      <c r="AC7828" s="28"/>
    </row>
    <row r="7829" spans="28:29" x14ac:dyDescent="0.15">
      <c r="AB7829" s="28"/>
      <c r="AC7829" s="28"/>
    </row>
    <row r="7830" spans="28:29" x14ac:dyDescent="0.15">
      <c r="AB7830" s="28"/>
      <c r="AC7830" s="28"/>
    </row>
    <row r="7831" spans="28:29" x14ac:dyDescent="0.15">
      <c r="AB7831" s="28"/>
      <c r="AC7831" s="28"/>
    </row>
    <row r="7832" spans="28:29" x14ac:dyDescent="0.15">
      <c r="AB7832" s="28"/>
      <c r="AC7832" s="28"/>
    </row>
    <row r="7833" spans="28:29" x14ac:dyDescent="0.15">
      <c r="AB7833" s="28"/>
      <c r="AC7833" s="28"/>
    </row>
    <row r="7834" spans="28:29" x14ac:dyDescent="0.15">
      <c r="AB7834" s="28"/>
      <c r="AC7834" s="28"/>
    </row>
    <row r="7835" spans="28:29" x14ac:dyDescent="0.15">
      <c r="AB7835" s="28"/>
      <c r="AC7835" s="28"/>
    </row>
    <row r="7836" spans="28:29" x14ac:dyDescent="0.15">
      <c r="AB7836" s="28"/>
      <c r="AC7836" s="28"/>
    </row>
    <row r="7837" spans="28:29" x14ac:dyDescent="0.15">
      <c r="AB7837" s="28"/>
      <c r="AC7837" s="28"/>
    </row>
    <row r="7838" spans="28:29" x14ac:dyDescent="0.15">
      <c r="AB7838" s="28"/>
      <c r="AC7838" s="28"/>
    </row>
    <row r="7839" spans="28:29" x14ac:dyDescent="0.15">
      <c r="AB7839" s="28"/>
      <c r="AC7839" s="28"/>
    </row>
    <row r="7840" spans="28:29" x14ac:dyDescent="0.15">
      <c r="AB7840" s="28"/>
      <c r="AC7840" s="28"/>
    </row>
    <row r="7841" spans="28:29" x14ac:dyDescent="0.15">
      <c r="AB7841" s="28"/>
      <c r="AC7841" s="28"/>
    </row>
    <row r="7842" spans="28:29" x14ac:dyDescent="0.15">
      <c r="AB7842" s="28"/>
      <c r="AC7842" s="28"/>
    </row>
    <row r="7843" spans="28:29" x14ac:dyDescent="0.15">
      <c r="AB7843" s="28"/>
      <c r="AC7843" s="28"/>
    </row>
    <row r="7844" spans="28:29" x14ac:dyDescent="0.15">
      <c r="AB7844" s="28"/>
      <c r="AC7844" s="28"/>
    </row>
    <row r="7845" spans="28:29" x14ac:dyDescent="0.15">
      <c r="AB7845" s="28"/>
      <c r="AC7845" s="28"/>
    </row>
    <row r="7846" spans="28:29" x14ac:dyDescent="0.15">
      <c r="AB7846" s="28"/>
      <c r="AC7846" s="28"/>
    </row>
    <row r="7847" spans="28:29" x14ac:dyDescent="0.15">
      <c r="AB7847" s="28"/>
      <c r="AC7847" s="28"/>
    </row>
    <row r="7848" spans="28:29" x14ac:dyDescent="0.15">
      <c r="AB7848" s="28"/>
      <c r="AC7848" s="28"/>
    </row>
    <row r="7849" spans="28:29" x14ac:dyDescent="0.15">
      <c r="AB7849" s="28"/>
      <c r="AC7849" s="28"/>
    </row>
    <row r="7850" spans="28:29" x14ac:dyDescent="0.15">
      <c r="AB7850" s="28"/>
      <c r="AC7850" s="28"/>
    </row>
    <row r="7851" spans="28:29" x14ac:dyDescent="0.15">
      <c r="AB7851" s="28"/>
      <c r="AC7851" s="28"/>
    </row>
    <row r="7852" spans="28:29" x14ac:dyDescent="0.15">
      <c r="AB7852" s="28"/>
      <c r="AC7852" s="28"/>
    </row>
    <row r="7853" spans="28:29" x14ac:dyDescent="0.15">
      <c r="AB7853" s="28"/>
      <c r="AC7853" s="28"/>
    </row>
    <row r="7854" spans="28:29" x14ac:dyDescent="0.15">
      <c r="AB7854" s="28"/>
      <c r="AC7854" s="28"/>
    </row>
    <row r="7855" spans="28:29" x14ac:dyDescent="0.15">
      <c r="AB7855" s="28"/>
      <c r="AC7855" s="28"/>
    </row>
    <row r="7856" spans="28:29" x14ac:dyDescent="0.15">
      <c r="AB7856" s="28"/>
      <c r="AC7856" s="28"/>
    </row>
    <row r="7857" spans="28:29" x14ac:dyDescent="0.15">
      <c r="AB7857" s="28"/>
      <c r="AC7857" s="28"/>
    </row>
    <row r="7858" spans="28:29" x14ac:dyDescent="0.15">
      <c r="AB7858" s="28"/>
      <c r="AC7858" s="28"/>
    </row>
    <row r="7859" spans="28:29" x14ac:dyDescent="0.15">
      <c r="AB7859" s="28"/>
      <c r="AC7859" s="28"/>
    </row>
    <row r="7860" spans="28:29" x14ac:dyDescent="0.15">
      <c r="AB7860" s="28"/>
      <c r="AC7860" s="28"/>
    </row>
    <row r="7861" spans="28:29" x14ac:dyDescent="0.15">
      <c r="AB7861" s="28"/>
      <c r="AC7861" s="28"/>
    </row>
    <row r="7862" spans="28:29" x14ac:dyDescent="0.15">
      <c r="AB7862" s="28"/>
      <c r="AC7862" s="28"/>
    </row>
    <row r="7863" spans="28:29" x14ac:dyDescent="0.15">
      <c r="AB7863" s="28"/>
      <c r="AC7863" s="28"/>
    </row>
    <row r="7864" spans="28:29" x14ac:dyDescent="0.15">
      <c r="AB7864" s="28"/>
      <c r="AC7864" s="28"/>
    </row>
    <row r="7865" spans="28:29" x14ac:dyDescent="0.15">
      <c r="AB7865" s="28"/>
      <c r="AC7865" s="28"/>
    </row>
    <row r="7866" spans="28:29" x14ac:dyDescent="0.15">
      <c r="AB7866" s="28"/>
      <c r="AC7866" s="28"/>
    </row>
    <row r="7867" spans="28:29" x14ac:dyDescent="0.15">
      <c r="AB7867" s="28"/>
      <c r="AC7867" s="28"/>
    </row>
    <row r="7868" spans="28:29" x14ac:dyDescent="0.15">
      <c r="AB7868" s="28"/>
      <c r="AC7868" s="28"/>
    </row>
    <row r="7869" spans="28:29" x14ac:dyDescent="0.15">
      <c r="AB7869" s="28"/>
      <c r="AC7869" s="28"/>
    </row>
    <row r="7870" spans="28:29" x14ac:dyDescent="0.15">
      <c r="AB7870" s="28"/>
      <c r="AC7870" s="28"/>
    </row>
    <row r="7871" spans="28:29" x14ac:dyDescent="0.15">
      <c r="AB7871" s="28"/>
      <c r="AC7871" s="28"/>
    </row>
    <row r="7872" spans="28:29" x14ac:dyDescent="0.15">
      <c r="AB7872" s="28"/>
      <c r="AC7872" s="28"/>
    </row>
    <row r="7873" spans="28:29" x14ac:dyDescent="0.15">
      <c r="AB7873" s="28"/>
      <c r="AC7873" s="28"/>
    </row>
    <row r="7874" spans="28:29" x14ac:dyDescent="0.15">
      <c r="AB7874" s="28"/>
      <c r="AC7874" s="28"/>
    </row>
    <row r="7875" spans="28:29" x14ac:dyDescent="0.15">
      <c r="AB7875" s="28"/>
      <c r="AC7875" s="28"/>
    </row>
    <row r="7876" spans="28:29" x14ac:dyDescent="0.15">
      <c r="AB7876" s="28"/>
      <c r="AC7876" s="28"/>
    </row>
    <row r="7877" spans="28:29" x14ac:dyDescent="0.15">
      <c r="AB7877" s="28"/>
      <c r="AC7877" s="28"/>
    </row>
    <row r="7878" spans="28:29" x14ac:dyDescent="0.15">
      <c r="AB7878" s="28"/>
      <c r="AC7878" s="28"/>
    </row>
    <row r="7879" spans="28:29" x14ac:dyDescent="0.15">
      <c r="AB7879" s="28"/>
      <c r="AC7879" s="28"/>
    </row>
    <row r="7880" spans="28:29" x14ac:dyDescent="0.15">
      <c r="AB7880" s="28"/>
      <c r="AC7880" s="28"/>
    </row>
    <row r="7881" spans="28:29" x14ac:dyDescent="0.15">
      <c r="AB7881" s="28"/>
      <c r="AC7881" s="28"/>
    </row>
    <row r="7882" spans="28:29" x14ac:dyDescent="0.15">
      <c r="AB7882" s="28"/>
      <c r="AC7882" s="28"/>
    </row>
    <row r="7883" spans="28:29" x14ac:dyDescent="0.15">
      <c r="AB7883" s="28"/>
      <c r="AC7883" s="28"/>
    </row>
    <row r="7884" spans="28:29" x14ac:dyDescent="0.15">
      <c r="AB7884" s="28"/>
      <c r="AC7884" s="28"/>
    </row>
    <row r="7885" spans="28:29" x14ac:dyDescent="0.15">
      <c r="AB7885" s="28"/>
      <c r="AC7885" s="28"/>
    </row>
    <row r="7886" spans="28:29" x14ac:dyDescent="0.15">
      <c r="AB7886" s="28"/>
      <c r="AC7886" s="28"/>
    </row>
    <row r="7887" spans="28:29" x14ac:dyDescent="0.15">
      <c r="AB7887" s="28"/>
      <c r="AC7887" s="28"/>
    </row>
    <row r="7888" spans="28:29" x14ac:dyDescent="0.15">
      <c r="AB7888" s="28"/>
      <c r="AC7888" s="28"/>
    </row>
    <row r="7889" spans="28:29" x14ac:dyDescent="0.15">
      <c r="AB7889" s="28"/>
      <c r="AC7889" s="28"/>
    </row>
    <row r="7890" spans="28:29" x14ac:dyDescent="0.15">
      <c r="AB7890" s="28"/>
      <c r="AC7890" s="28"/>
    </row>
    <row r="7891" spans="28:29" x14ac:dyDescent="0.15">
      <c r="AB7891" s="28"/>
      <c r="AC7891" s="28"/>
    </row>
    <row r="7892" spans="28:29" x14ac:dyDescent="0.15">
      <c r="AB7892" s="28"/>
      <c r="AC7892" s="28"/>
    </row>
    <row r="7893" spans="28:29" x14ac:dyDescent="0.15">
      <c r="AB7893" s="28"/>
      <c r="AC7893" s="28"/>
    </row>
    <row r="7894" spans="28:29" x14ac:dyDescent="0.15">
      <c r="AB7894" s="28"/>
      <c r="AC7894" s="28"/>
    </row>
    <row r="7895" spans="28:29" x14ac:dyDescent="0.15">
      <c r="AB7895" s="28"/>
      <c r="AC7895" s="28"/>
    </row>
    <row r="7896" spans="28:29" x14ac:dyDescent="0.15">
      <c r="AB7896" s="28"/>
      <c r="AC7896" s="28"/>
    </row>
    <row r="7897" spans="28:29" x14ac:dyDescent="0.15">
      <c r="AB7897" s="28"/>
      <c r="AC7897" s="28"/>
    </row>
    <row r="7898" spans="28:29" x14ac:dyDescent="0.15">
      <c r="AB7898" s="28"/>
      <c r="AC7898" s="28"/>
    </row>
    <row r="7899" spans="28:29" x14ac:dyDescent="0.15">
      <c r="AB7899" s="28"/>
      <c r="AC7899" s="28"/>
    </row>
    <row r="7900" spans="28:29" x14ac:dyDescent="0.15">
      <c r="AB7900" s="28"/>
      <c r="AC7900" s="28"/>
    </row>
    <row r="7901" spans="28:29" x14ac:dyDescent="0.15">
      <c r="AB7901" s="28"/>
      <c r="AC7901" s="28"/>
    </row>
    <row r="7902" spans="28:29" x14ac:dyDescent="0.15">
      <c r="AB7902" s="28"/>
      <c r="AC7902" s="28"/>
    </row>
    <row r="7903" spans="28:29" x14ac:dyDescent="0.15">
      <c r="AB7903" s="28"/>
      <c r="AC7903" s="28"/>
    </row>
    <row r="7904" spans="28:29" x14ac:dyDescent="0.15">
      <c r="AB7904" s="28"/>
      <c r="AC7904" s="28"/>
    </row>
    <row r="7905" spans="28:29" x14ac:dyDescent="0.15">
      <c r="AB7905" s="28"/>
      <c r="AC7905" s="28"/>
    </row>
    <row r="7906" spans="28:29" x14ac:dyDescent="0.15">
      <c r="AB7906" s="28"/>
      <c r="AC7906" s="28"/>
    </row>
    <row r="7907" spans="28:29" x14ac:dyDescent="0.15">
      <c r="AB7907" s="28"/>
      <c r="AC7907" s="28"/>
    </row>
    <row r="7908" spans="28:29" x14ac:dyDescent="0.15">
      <c r="AB7908" s="28"/>
      <c r="AC7908" s="28"/>
    </row>
    <row r="7909" spans="28:29" x14ac:dyDescent="0.15">
      <c r="AB7909" s="28"/>
      <c r="AC7909" s="28"/>
    </row>
    <row r="7910" spans="28:29" x14ac:dyDescent="0.15">
      <c r="AB7910" s="28"/>
      <c r="AC7910" s="28"/>
    </row>
    <row r="7911" spans="28:29" x14ac:dyDescent="0.15">
      <c r="AB7911" s="28"/>
      <c r="AC7911" s="28"/>
    </row>
    <row r="7912" spans="28:29" x14ac:dyDescent="0.15">
      <c r="AB7912" s="28"/>
      <c r="AC7912" s="28"/>
    </row>
    <row r="7913" spans="28:29" x14ac:dyDescent="0.15">
      <c r="AB7913" s="28"/>
      <c r="AC7913" s="28"/>
    </row>
    <row r="7914" spans="28:29" x14ac:dyDescent="0.15">
      <c r="AB7914" s="28"/>
      <c r="AC7914" s="28"/>
    </row>
    <row r="7915" spans="28:29" x14ac:dyDescent="0.15">
      <c r="AB7915" s="28"/>
      <c r="AC7915" s="28"/>
    </row>
    <row r="7916" spans="28:29" x14ac:dyDescent="0.15">
      <c r="AB7916" s="28"/>
      <c r="AC7916" s="28"/>
    </row>
    <row r="7917" spans="28:29" x14ac:dyDescent="0.15">
      <c r="AB7917" s="28"/>
      <c r="AC7917" s="28"/>
    </row>
    <row r="7918" spans="28:29" x14ac:dyDescent="0.15">
      <c r="AB7918" s="28"/>
      <c r="AC7918" s="28"/>
    </row>
    <row r="7919" spans="28:29" x14ac:dyDescent="0.15">
      <c r="AB7919" s="28"/>
      <c r="AC7919" s="28"/>
    </row>
    <row r="7920" spans="28:29" x14ac:dyDescent="0.15">
      <c r="AB7920" s="28"/>
      <c r="AC7920" s="28"/>
    </row>
    <row r="7921" spans="28:29" x14ac:dyDescent="0.15">
      <c r="AB7921" s="28"/>
      <c r="AC7921" s="28"/>
    </row>
    <row r="7922" spans="28:29" x14ac:dyDescent="0.15">
      <c r="AB7922" s="28"/>
      <c r="AC7922" s="28"/>
    </row>
    <row r="7923" spans="28:29" x14ac:dyDescent="0.15">
      <c r="AB7923" s="28"/>
      <c r="AC7923" s="28"/>
    </row>
    <row r="7924" spans="28:29" x14ac:dyDescent="0.15">
      <c r="AB7924" s="28"/>
      <c r="AC7924" s="28"/>
    </row>
    <row r="7925" spans="28:29" x14ac:dyDescent="0.15">
      <c r="AB7925" s="28"/>
      <c r="AC7925" s="28"/>
    </row>
    <row r="7926" spans="28:29" x14ac:dyDescent="0.15">
      <c r="AB7926" s="28"/>
      <c r="AC7926" s="28"/>
    </row>
    <row r="7927" spans="28:29" x14ac:dyDescent="0.15">
      <c r="AB7927" s="28"/>
      <c r="AC7927" s="28"/>
    </row>
    <row r="7928" spans="28:29" x14ac:dyDescent="0.15">
      <c r="AB7928" s="28"/>
      <c r="AC7928" s="28"/>
    </row>
    <row r="7929" spans="28:29" x14ac:dyDescent="0.15">
      <c r="AB7929" s="28"/>
      <c r="AC7929" s="28"/>
    </row>
    <row r="7930" spans="28:29" x14ac:dyDescent="0.15">
      <c r="AB7930" s="28"/>
      <c r="AC7930" s="28"/>
    </row>
    <row r="7931" spans="28:29" x14ac:dyDescent="0.15">
      <c r="AB7931" s="28"/>
      <c r="AC7931" s="28"/>
    </row>
    <row r="7932" spans="28:29" x14ac:dyDescent="0.15">
      <c r="AB7932" s="28"/>
      <c r="AC7932" s="28"/>
    </row>
    <row r="7933" spans="28:29" x14ac:dyDescent="0.15">
      <c r="AB7933" s="28"/>
      <c r="AC7933" s="28"/>
    </row>
    <row r="7934" spans="28:29" x14ac:dyDescent="0.15">
      <c r="AB7934" s="28"/>
      <c r="AC7934" s="28"/>
    </row>
    <row r="7935" spans="28:29" x14ac:dyDescent="0.15">
      <c r="AB7935" s="28"/>
      <c r="AC7935" s="28"/>
    </row>
    <row r="7936" spans="28:29" x14ac:dyDescent="0.15">
      <c r="AB7936" s="28"/>
      <c r="AC7936" s="28"/>
    </row>
    <row r="7937" spans="28:29" x14ac:dyDescent="0.15">
      <c r="AB7937" s="28"/>
      <c r="AC7937" s="28"/>
    </row>
    <row r="7938" spans="28:29" x14ac:dyDescent="0.15">
      <c r="AB7938" s="28"/>
      <c r="AC7938" s="28"/>
    </row>
    <row r="7939" spans="28:29" x14ac:dyDescent="0.15">
      <c r="AB7939" s="28"/>
      <c r="AC7939" s="28"/>
    </row>
    <row r="7940" spans="28:29" x14ac:dyDescent="0.15">
      <c r="AB7940" s="28"/>
      <c r="AC7940" s="28"/>
    </row>
    <row r="7941" spans="28:29" x14ac:dyDescent="0.15">
      <c r="AB7941" s="28"/>
      <c r="AC7941" s="28"/>
    </row>
    <row r="7942" spans="28:29" x14ac:dyDescent="0.15">
      <c r="AB7942" s="28"/>
      <c r="AC7942" s="28"/>
    </row>
    <row r="7943" spans="28:29" x14ac:dyDescent="0.15">
      <c r="AB7943" s="28"/>
      <c r="AC7943" s="28"/>
    </row>
    <row r="7944" spans="28:29" x14ac:dyDescent="0.15">
      <c r="AB7944" s="28"/>
      <c r="AC7944" s="28"/>
    </row>
    <row r="7945" spans="28:29" x14ac:dyDescent="0.15">
      <c r="AB7945" s="28"/>
      <c r="AC7945" s="28"/>
    </row>
    <row r="7946" spans="28:29" x14ac:dyDescent="0.15">
      <c r="AB7946" s="28"/>
      <c r="AC7946" s="28"/>
    </row>
    <row r="7947" spans="28:29" x14ac:dyDescent="0.15">
      <c r="AB7947" s="28"/>
      <c r="AC7947" s="28"/>
    </row>
    <row r="7948" spans="28:29" x14ac:dyDescent="0.15">
      <c r="AB7948" s="28"/>
      <c r="AC7948" s="28"/>
    </row>
    <row r="7949" spans="28:29" x14ac:dyDescent="0.15">
      <c r="AB7949" s="28"/>
      <c r="AC7949" s="28"/>
    </row>
    <row r="7950" spans="28:29" x14ac:dyDescent="0.15">
      <c r="AB7950" s="28"/>
      <c r="AC7950" s="28"/>
    </row>
    <row r="7951" spans="28:29" x14ac:dyDescent="0.15">
      <c r="AB7951" s="28"/>
      <c r="AC7951" s="28"/>
    </row>
    <row r="7952" spans="28:29" x14ac:dyDescent="0.15">
      <c r="AB7952" s="28"/>
      <c r="AC7952" s="28"/>
    </row>
    <row r="7953" spans="28:29" x14ac:dyDescent="0.15">
      <c r="AB7953" s="28"/>
      <c r="AC7953" s="28"/>
    </row>
    <row r="7954" spans="28:29" x14ac:dyDescent="0.15">
      <c r="AB7954" s="28"/>
      <c r="AC7954" s="28"/>
    </row>
    <row r="7955" spans="28:29" x14ac:dyDescent="0.15">
      <c r="AB7955" s="28"/>
      <c r="AC7955" s="28"/>
    </row>
    <row r="7956" spans="28:29" x14ac:dyDescent="0.15">
      <c r="AB7956" s="28"/>
      <c r="AC7956" s="28"/>
    </row>
    <row r="7957" spans="28:29" x14ac:dyDescent="0.15">
      <c r="AB7957" s="28"/>
      <c r="AC7957" s="28"/>
    </row>
    <row r="7958" spans="28:29" x14ac:dyDescent="0.15">
      <c r="AB7958" s="28"/>
      <c r="AC7958" s="28"/>
    </row>
    <row r="7959" spans="28:29" x14ac:dyDescent="0.15">
      <c r="AB7959" s="28"/>
      <c r="AC7959" s="28"/>
    </row>
    <row r="7960" spans="28:29" x14ac:dyDescent="0.15">
      <c r="AB7960" s="28"/>
      <c r="AC7960" s="28"/>
    </row>
    <row r="7961" spans="28:29" x14ac:dyDescent="0.15">
      <c r="AB7961" s="28"/>
      <c r="AC7961" s="28"/>
    </row>
    <row r="7962" spans="28:29" x14ac:dyDescent="0.15">
      <c r="AB7962" s="28"/>
      <c r="AC7962" s="28"/>
    </row>
    <row r="7963" spans="28:29" x14ac:dyDescent="0.15">
      <c r="AB7963" s="28"/>
      <c r="AC7963" s="28"/>
    </row>
    <row r="7964" spans="28:29" x14ac:dyDescent="0.15">
      <c r="AB7964" s="28"/>
      <c r="AC7964" s="28"/>
    </row>
    <row r="7965" spans="28:29" x14ac:dyDescent="0.15">
      <c r="AB7965" s="28"/>
      <c r="AC7965" s="28"/>
    </row>
    <row r="7966" spans="28:29" x14ac:dyDescent="0.15">
      <c r="AB7966" s="28"/>
      <c r="AC7966" s="28"/>
    </row>
    <row r="7967" spans="28:29" x14ac:dyDescent="0.15">
      <c r="AB7967" s="28"/>
      <c r="AC7967" s="28"/>
    </row>
    <row r="7968" spans="28:29" x14ac:dyDescent="0.15">
      <c r="AB7968" s="28"/>
      <c r="AC7968" s="28"/>
    </row>
    <row r="7969" spans="28:29" x14ac:dyDescent="0.15">
      <c r="AB7969" s="28"/>
      <c r="AC7969" s="28"/>
    </row>
    <row r="7970" spans="28:29" x14ac:dyDescent="0.15">
      <c r="AB7970" s="28"/>
      <c r="AC7970" s="28"/>
    </row>
    <row r="7971" spans="28:29" x14ac:dyDescent="0.15">
      <c r="AB7971" s="28"/>
      <c r="AC7971" s="28"/>
    </row>
    <row r="7972" spans="28:29" x14ac:dyDescent="0.15">
      <c r="AB7972" s="28"/>
      <c r="AC7972" s="28"/>
    </row>
    <row r="7973" spans="28:29" x14ac:dyDescent="0.15">
      <c r="AB7973" s="28"/>
      <c r="AC7973" s="28"/>
    </row>
    <row r="7974" spans="28:29" x14ac:dyDescent="0.15">
      <c r="AB7974" s="28"/>
      <c r="AC7974" s="28"/>
    </row>
    <row r="7975" spans="28:29" x14ac:dyDescent="0.15">
      <c r="AB7975" s="28"/>
      <c r="AC7975" s="28"/>
    </row>
    <row r="7976" spans="28:29" x14ac:dyDescent="0.15">
      <c r="AB7976" s="28"/>
      <c r="AC7976" s="28"/>
    </row>
    <row r="7977" spans="28:29" x14ac:dyDescent="0.15">
      <c r="AB7977" s="28"/>
      <c r="AC7977" s="28"/>
    </row>
    <row r="7978" spans="28:29" x14ac:dyDescent="0.15">
      <c r="AB7978" s="28"/>
      <c r="AC7978" s="28"/>
    </row>
    <row r="7979" spans="28:29" x14ac:dyDescent="0.15">
      <c r="AB7979" s="28"/>
      <c r="AC7979" s="28"/>
    </row>
    <row r="7980" spans="28:29" x14ac:dyDescent="0.15">
      <c r="AB7980" s="28"/>
      <c r="AC7980" s="28"/>
    </row>
    <row r="7981" spans="28:29" x14ac:dyDescent="0.15">
      <c r="AB7981" s="28"/>
      <c r="AC7981" s="28"/>
    </row>
    <row r="7982" spans="28:29" x14ac:dyDescent="0.15">
      <c r="AB7982" s="28"/>
      <c r="AC7982" s="28"/>
    </row>
    <row r="7983" spans="28:29" x14ac:dyDescent="0.15">
      <c r="AB7983" s="28"/>
      <c r="AC7983" s="28"/>
    </row>
    <row r="7984" spans="28:29" x14ac:dyDescent="0.15">
      <c r="AB7984" s="28"/>
      <c r="AC7984" s="28"/>
    </row>
    <row r="7985" spans="28:29" x14ac:dyDescent="0.15">
      <c r="AB7985" s="28"/>
      <c r="AC7985" s="28"/>
    </row>
    <row r="7986" spans="28:29" x14ac:dyDescent="0.15">
      <c r="AB7986" s="28"/>
      <c r="AC7986" s="28"/>
    </row>
    <row r="7987" spans="28:29" x14ac:dyDescent="0.15">
      <c r="AB7987" s="28"/>
      <c r="AC7987" s="28"/>
    </row>
    <row r="7988" spans="28:29" x14ac:dyDescent="0.15">
      <c r="AB7988" s="28"/>
      <c r="AC7988" s="28"/>
    </row>
    <row r="7989" spans="28:29" x14ac:dyDescent="0.15">
      <c r="AB7989" s="28"/>
      <c r="AC7989" s="28"/>
    </row>
    <row r="7990" spans="28:29" x14ac:dyDescent="0.15">
      <c r="AB7990" s="28"/>
      <c r="AC7990" s="28"/>
    </row>
    <row r="7991" spans="28:29" x14ac:dyDescent="0.15">
      <c r="AB7991" s="28"/>
      <c r="AC7991" s="28"/>
    </row>
    <row r="7992" spans="28:29" x14ac:dyDescent="0.15">
      <c r="AB7992" s="28"/>
      <c r="AC7992" s="28"/>
    </row>
    <row r="7993" spans="28:29" x14ac:dyDescent="0.15">
      <c r="AB7993" s="28"/>
      <c r="AC7993" s="28"/>
    </row>
    <row r="7994" spans="28:29" x14ac:dyDescent="0.15">
      <c r="AB7994" s="28"/>
      <c r="AC7994" s="28"/>
    </row>
    <row r="7995" spans="28:29" x14ac:dyDescent="0.15">
      <c r="AB7995" s="28"/>
      <c r="AC7995" s="28"/>
    </row>
    <row r="7996" spans="28:29" x14ac:dyDescent="0.15">
      <c r="AB7996" s="28"/>
      <c r="AC7996" s="28"/>
    </row>
    <row r="7997" spans="28:29" x14ac:dyDescent="0.15">
      <c r="AB7997" s="28"/>
      <c r="AC7997" s="28"/>
    </row>
    <row r="7998" spans="28:29" x14ac:dyDescent="0.15">
      <c r="AB7998" s="28"/>
      <c r="AC7998" s="28"/>
    </row>
    <row r="7999" spans="28:29" x14ac:dyDescent="0.15">
      <c r="AB7999" s="28"/>
      <c r="AC7999" s="28"/>
    </row>
    <row r="8000" spans="28:29" x14ac:dyDescent="0.15">
      <c r="AB8000" s="28"/>
      <c r="AC8000" s="28"/>
    </row>
    <row r="8001" spans="28:29" x14ac:dyDescent="0.15">
      <c r="AB8001" s="28"/>
      <c r="AC8001" s="28"/>
    </row>
    <row r="8002" spans="28:29" x14ac:dyDescent="0.15">
      <c r="AB8002" s="28"/>
      <c r="AC8002" s="28"/>
    </row>
    <row r="8003" spans="28:29" x14ac:dyDescent="0.15">
      <c r="AB8003" s="28"/>
      <c r="AC8003" s="28"/>
    </row>
    <row r="8004" spans="28:29" x14ac:dyDescent="0.15">
      <c r="AB8004" s="28"/>
      <c r="AC8004" s="28"/>
    </row>
    <row r="8005" spans="28:29" x14ac:dyDescent="0.15">
      <c r="AB8005" s="28"/>
      <c r="AC8005" s="28"/>
    </row>
    <row r="8006" spans="28:29" x14ac:dyDescent="0.15">
      <c r="AB8006" s="28"/>
      <c r="AC8006" s="28"/>
    </row>
    <row r="8007" spans="28:29" x14ac:dyDescent="0.15">
      <c r="AB8007" s="28"/>
      <c r="AC8007" s="28"/>
    </row>
    <row r="8008" spans="28:29" x14ac:dyDescent="0.15">
      <c r="AB8008" s="28"/>
      <c r="AC8008" s="28"/>
    </row>
    <row r="8009" spans="28:29" x14ac:dyDescent="0.15">
      <c r="AB8009" s="28"/>
      <c r="AC8009" s="28"/>
    </row>
    <row r="8010" spans="28:29" x14ac:dyDescent="0.15">
      <c r="AB8010" s="28"/>
      <c r="AC8010" s="28"/>
    </row>
    <row r="8011" spans="28:29" x14ac:dyDescent="0.15">
      <c r="AB8011" s="28"/>
      <c r="AC8011" s="28"/>
    </row>
    <row r="8012" spans="28:29" x14ac:dyDescent="0.15">
      <c r="AB8012" s="28"/>
      <c r="AC8012" s="28"/>
    </row>
    <row r="8013" spans="28:29" x14ac:dyDescent="0.15">
      <c r="AB8013" s="28"/>
      <c r="AC8013" s="28"/>
    </row>
    <row r="8014" spans="28:29" x14ac:dyDescent="0.15">
      <c r="AB8014" s="28"/>
      <c r="AC8014" s="28"/>
    </row>
    <row r="8015" spans="28:29" x14ac:dyDescent="0.15">
      <c r="AB8015" s="28"/>
      <c r="AC8015" s="28"/>
    </row>
    <row r="8016" spans="28:29" x14ac:dyDescent="0.15">
      <c r="AB8016" s="28"/>
      <c r="AC8016" s="28"/>
    </row>
    <row r="8017" spans="28:29" x14ac:dyDescent="0.15">
      <c r="AB8017" s="28"/>
      <c r="AC8017" s="28"/>
    </row>
    <row r="8018" spans="28:29" x14ac:dyDescent="0.15">
      <c r="AB8018" s="28"/>
      <c r="AC8018" s="28"/>
    </row>
    <row r="8019" spans="28:29" x14ac:dyDescent="0.15">
      <c r="AB8019" s="28"/>
      <c r="AC8019" s="28"/>
    </row>
    <row r="8020" spans="28:29" x14ac:dyDescent="0.15">
      <c r="AB8020" s="28"/>
      <c r="AC8020" s="28"/>
    </row>
    <row r="8021" spans="28:29" x14ac:dyDescent="0.15">
      <c r="AB8021" s="28"/>
      <c r="AC8021" s="28"/>
    </row>
    <row r="8022" spans="28:29" x14ac:dyDescent="0.15">
      <c r="AB8022" s="28"/>
      <c r="AC8022" s="28"/>
    </row>
    <row r="8023" spans="28:29" x14ac:dyDescent="0.15">
      <c r="AB8023" s="28"/>
      <c r="AC8023" s="28"/>
    </row>
    <row r="8024" spans="28:29" x14ac:dyDescent="0.15">
      <c r="AB8024" s="28"/>
      <c r="AC8024" s="28"/>
    </row>
    <row r="8025" spans="28:29" x14ac:dyDescent="0.15">
      <c r="AB8025" s="28"/>
      <c r="AC8025" s="28"/>
    </row>
    <row r="8026" spans="28:29" x14ac:dyDescent="0.15">
      <c r="AB8026" s="28"/>
      <c r="AC8026" s="28"/>
    </row>
    <row r="8027" spans="28:29" x14ac:dyDescent="0.15">
      <c r="AB8027" s="28"/>
      <c r="AC8027" s="28"/>
    </row>
    <row r="8028" spans="28:29" x14ac:dyDescent="0.15">
      <c r="AB8028" s="28"/>
      <c r="AC8028" s="28"/>
    </row>
    <row r="8029" spans="28:29" x14ac:dyDescent="0.15">
      <c r="AB8029" s="28"/>
      <c r="AC8029" s="28"/>
    </row>
    <row r="8030" spans="28:29" x14ac:dyDescent="0.15">
      <c r="AB8030" s="28"/>
      <c r="AC8030" s="28"/>
    </row>
    <row r="8031" spans="28:29" x14ac:dyDescent="0.15">
      <c r="AB8031" s="28"/>
      <c r="AC8031" s="28"/>
    </row>
    <row r="8032" spans="28:29" x14ac:dyDescent="0.15">
      <c r="AB8032" s="28"/>
      <c r="AC8032" s="28"/>
    </row>
    <row r="8033" spans="28:29" x14ac:dyDescent="0.15">
      <c r="AB8033" s="28"/>
      <c r="AC8033" s="28"/>
    </row>
    <row r="8034" spans="28:29" x14ac:dyDescent="0.15">
      <c r="AB8034" s="28"/>
      <c r="AC8034" s="28"/>
    </row>
    <row r="8035" spans="28:29" x14ac:dyDescent="0.15">
      <c r="AB8035" s="28"/>
      <c r="AC8035" s="28"/>
    </row>
    <row r="8036" spans="28:29" x14ac:dyDescent="0.15">
      <c r="AB8036" s="28"/>
      <c r="AC8036" s="28"/>
    </row>
    <row r="8037" spans="28:29" x14ac:dyDescent="0.15">
      <c r="AB8037" s="28"/>
      <c r="AC8037" s="28"/>
    </row>
    <row r="8038" spans="28:29" x14ac:dyDescent="0.15">
      <c r="AB8038" s="28"/>
      <c r="AC8038" s="28"/>
    </row>
    <row r="8039" spans="28:29" x14ac:dyDescent="0.15">
      <c r="AB8039" s="28"/>
      <c r="AC8039" s="28"/>
    </row>
    <row r="8040" spans="28:29" x14ac:dyDescent="0.15">
      <c r="AB8040" s="28"/>
      <c r="AC8040" s="28"/>
    </row>
    <row r="8041" spans="28:29" x14ac:dyDescent="0.15">
      <c r="AB8041" s="28"/>
      <c r="AC8041" s="28"/>
    </row>
    <row r="8042" spans="28:29" x14ac:dyDescent="0.15">
      <c r="AB8042" s="28"/>
      <c r="AC8042" s="28"/>
    </row>
    <row r="8043" spans="28:29" x14ac:dyDescent="0.15">
      <c r="AB8043" s="28"/>
      <c r="AC8043" s="28"/>
    </row>
    <row r="8044" spans="28:29" x14ac:dyDescent="0.15">
      <c r="AB8044" s="28"/>
      <c r="AC8044" s="28"/>
    </row>
    <row r="8045" spans="28:29" x14ac:dyDescent="0.15">
      <c r="AB8045" s="28"/>
      <c r="AC8045" s="28"/>
    </row>
    <row r="8046" spans="28:29" x14ac:dyDescent="0.15">
      <c r="AB8046" s="28"/>
      <c r="AC8046" s="28"/>
    </row>
    <row r="8047" spans="28:29" x14ac:dyDescent="0.15">
      <c r="AB8047" s="28"/>
      <c r="AC8047" s="28"/>
    </row>
    <row r="8048" spans="28:29" x14ac:dyDescent="0.15">
      <c r="AB8048" s="28"/>
      <c r="AC8048" s="28"/>
    </row>
    <row r="8049" spans="28:29" x14ac:dyDescent="0.15">
      <c r="AB8049" s="28"/>
      <c r="AC8049" s="28"/>
    </row>
    <row r="8050" spans="28:29" x14ac:dyDescent="0.15">
      <c r="AB8050" s="28"/>
      <c r="AC8050" s="28"/>
    </row>
    <row r="8051" spans="28:29" x14ac:dyDescent="0.15">
      <c r="AB8051" s="28"/>
      <c r="AC8051" s="28"/>
    </row>
    <row r="8052" spans="28:29" x14ac:dyDescent="0.15">
      <c r="AB8052" s="28"/>
      <c r="AC8052" s="28"/>
    </row>
    <row r="8053" spans="28:29" x14ac:dyDescent="0.15">
      <c r="AB8053" s="28"/>
      <c r="AC8053" s="28"/>
    </row>
    <row r="8054" spans="28:29" x14ac:dyDescent="0.15">
      <c r="AB8054" s="28"/>
      <c r="AC8054" s="28"/>
    </row>
    <row r="8055" spans="28:29" x14ac:dyDescent="0.15">
      <c r="AB8055" s="28"/>
      <c r="AC8055" s="28"/>
    </row>
    <row r="8056" spans="28:29" x14ac:dyDescent="0.15">
      <c r="AB8056" s="28"/>
      <c r="AC8056" s="28"/>
    </row>
    <row r="8057" spans="28:29" x14ac:dyDescent="0.15">
      <c r="AB8057" s="28"/>
      <c r="AC8057" s="28"/>
    </row>
    <row r="8058" spans="28:29" x14ac:dyDescent="0.15">
      <c r="AB8058" s="28"/>
      <c r="AC8058" s="28"/>
    </row>
    <row r="8059" spans="28:29" x14ac:dyDescent="0.15">
      <c r="AB8059" s="28"/>
      <c r="AC8059" s="28"/>
    </row>
    <row r="8060" spans="28:29" x14ac:dyDescent="0.15">
      <c r="AB8060" s="28"/>
      <c r="AC8060" s="28"/>
    </row>
    <row r="8061" spans="28:29" x14ac:dyDescent="0.15">
      <c r="AB8061" s="28"/>
      <c r="AC8061" s="28"/>
    </row>
    <row r="8062" spans="28:29" x14ac:dyDescent="0.15">
      <c r="AB8062" s="28"/>
      <c r="AC8062" s="28"/>
    </row>
    <row r="8063" spans="28:29" x14ac:dyDescent="0.15">
      <c r="AB8063" s="28"/>
      <c r="AC8063" s="28"/>
    </row>
    <row r="8064" spans="28:29" x14ac:dyDescent="0.15">
      <c r="AB8064" s="28"/>
      <c r="AC8064" s="28"/>
    </row>
    <row r="8065" spans="28:29" x14ac:dyDescent="0.15">
      <c r="AB8065" s="28"/>
      <c r="AC8065" s="28"/>
    </row>
    <row r="8066" spans="28:29" x14ac:dyDescent="0.15">
      <c r="AB8066" s="28"/>
      <c r="AC8066" s="28"/>
    </row>
    <row r="8067" spans="28:29" x14ac:dyDescent="0.15">
      <c r="AB8067" s="28"/>
      <c r="AC8067" s="28"/>
    </row>
    <row r="8068" spans="28:29" x14ac:dyDescent="0.15">
      <c r="AB8068" s="28"/>
      <c r="AC8068" s="28"/>
    </row>
    <row r="8069" spans="28:29" x14ac:dyDescent="0.15">
      <c r="AB8069" s="28"/>
      <c r="AC8069" s="28"/>
    </row>
    <row r="8070" spans="28:29" x14ac:dyDescent="0.15">
      <c r="AB8070" s="28"/>
      <c r="AC8070" s="28"/>
    </row>
    <row r="8071" spans="28:29" x14ac:dyDescent="0.15">
      <c r="AB8071" s="28"/>
      <c r="AC8071" s="28"/>
    </row>
    <row r="8072" spans="28:29" x14ac:dyDescent="0.15">
      <c r="AB8072" s="28"/>
      <c r="AC8072" s="28"/>
    </row>
    <row r="8073" spans="28:29" x14ac:dyDescent="0.15">
      <c r="AB8073" s="28"/>
      <c r="AC8073" s="28"/>
    </row>
    <row r="8074" spans="28:29" x14ac:dyDescent="0.15">
      <c r="AB8074" s="28"/>
      <c r="AC8074" s="28"/>
    </row>
    <row r="8075" spans="28:29" x14ac:dyDescent="0.15">
      <c r="AB8075" s="28"/>
      <c r="AC8075" s="28"/>
    </row>
    <row r="8076" spans="28:29" x14ac:dyDescent="0.15">
      <c r="AB8076" s="28"/>
      <c r="AC8076" s="28"/>
    </row>
    <row r="8077" spans="28:29" x14ac:dyDescent="0.15">
      <c r="AB8077" s="28"/>
      <c r="AC8077" s="28"/>
    </row>
    <row r="8078" spans="28:29" x14ac:dyDescent="0.15">
      <c r="AB8078" s="28"/>
      <c r="AC8078" s="28"/>
    </row>
    <row r="8079" spans="28:29" x14ac:dyDescent="0.15">
      <c r="AB8079" s="28"/>
      <c r="AC8079" s="28"/>
    </row>
    <row r="8080" spans="28:29" x14ac:dyDescent="0.15">
      <c r="AB8080" s="28"/>
      <c r="AC8080" s="28"/>
    </row>
    <row r="8081" spans="28:29" x14ac:dyDescent="0.15">
      <c r="AB8081" s="28"/>
      <c r="AC8081" s="28"/>
    </row>
    <row r="8082" spans="28:29" x14ac:dyDescent="0.15">
      <c r="AB8082" s="28"/>
      <c r="AC8082" s="28"/>
    </row>
    <row r="8083" spans="28:29" x14ac:dyDescent="0.15">
      <c r="AB8083" s="28"/>
      <c r="AC8083" s="28"/>
    </row>
    <row r="8084" spans="28:29" x14ac:dyDescent="0.15">
      <c r="AB8084" s="28"/>
      <c r="AC8084" s="28"/>
    </row>
    <row r="8085" spans="28:29" x14ac:dyDescent="0.15">
      <c r="AB8085" s="28"/>
      <c r="AC8085" s="28"/>
    </row>
    <row r="8086" spans="28:29" x14ac:dyDescent="0.15">
      <c r="AB8086" s="28"/>
      <c r="AC8086" s="28"/>
    </row>
    <row r="8087" spans="28:29" x14ac:dyDescent="0.15">
      <c r="AB8087" s="28"/>
      <c r="AC8087" s="28"/>
    </row>
    <row r="8088" spans="28:29" x14ac:dyDescent="0.15">
      <c r="AB8088" s="28"/>
      <c r="AC8088" s="28"/>
    </row>
    <row r="8089" spans="28:29" x14ac:dyDescent="0.15">
      <c r="AB8089" s="28"/>
      <c r="AC8089" s="28"/>
    </row>
    <row r="8090" spans="28:29" x14ac:dyDescent="0.15">
      <c r="AB8090" s="28"/>
      <c r="AC8090" s="28"/>
    </row>
    <row r="8091" spans="28:29" x14ac:dyDescent="0.15">
      <c r="AB8091" s="28"/>
      <c r="AC8091" s="28"/>
    </row>
    <row r="8092" spans="28:29" x14ac:dyDescent="0.15">
      <c r="AB8092" s="28"/>
      <c r="AC8092" s="28"/>
    </row>
    <row r="8093" spans="28:29" x14ac:dyDescent="0.15">
      <c r="AB8093" s="28"/>
      <c r="AC8093" s="28"/>
    </row>
    <row r="8094" spans="28:29" x14ac:dyDescent="0.15">
      <c r="AB8094" s="28"/>
      <c r="AC8094" s="28"/>
    </row>
    <row r="8095" spans="28:29" x14ac:dyDescent="0.15">
      <c r="AB8095" s="28"/>
      <c r="AC8095" s="28"/>
    </row>
    <row r="8096" spans="28:29" x14ac:dyDescent="0.15">
      <c r="AB8096" s="28"/>
      <c r="AC8096" s="28"/>
    </row>
    <row r="8097" spans="28:29" x14ac:dyDescent="0.15">
      <c r="AB8097" s="28"/>
      <c r="AC8097" s="28"/>
    </row>
    <row r="8098" spans="28:29" x14ac:dyDescent="0.15">
      <c r="AB8098" s="28"/>
      <c r="AC8098" s="28"/>
    </row>
    <row r="8099" spans="28:29" x14ac:dyDescent="0.15">
      <c r="AB8099" s="28"/>
      <c r="AC8099" s="28"/>
    </row>
    <row r="8100" spans="28:29" x14ac:dyDescent="0.15">
      <c r="AB8100" s="28"/>
      <c r="AC8100" s="28"/>
    </row>
    <row r="8101" spans="28:29" x14ac:dyDescent="0.15">
      <c r="AB8101" s="28"/>
      <c r="AC8101" s="28"/>
    </row>
    <row r="8102" spans="28:29" x14ac:dyDescent="0.15">
      <c r="AB8102" s="28"/>
      <c r="AC8102" s="28"/>
    </row>
    <row r="8103" spans="28:29" x14ac:dyDescent="0.15">
      <c r="AB8103" s="28"/>
      <c r="AC8103" s="28"/>
    </row>
    <row r="8104" spans="28:29" x14ac:dyDescent="0.15">
      <c r="AB8104" s="28"/>
      <c r="AC8104" s="28"/>
    </row>
    <row r="8105" spans="28:29" x14ac:dyDescent="0.15">
      <c r="AB8105" s="28"/>
      <c r="AC8105" s="28"/>
    </row>
    <row r="8106" spans="28:29" x14ac:dyDescent="0.15">
      <c r="AB8106" s="28"/>
      <c r="AC8106" s="28"/>
    </row>
    <row r="8107" spans="28:29" x14ac:dyDescent="0.15">
      <c r="AB8107" s="28"/>
      <c r="AC8107" s="28"/>
    </row>
    <row r="8108" spans="28:29" x14ac:dyDescent="0.15">
      <c r="AB8108" s="28"/>
      <c r="AC8108" s="28"/>
    </row>
    <row r="8109" spans="28:29" x14ac:dyDescent="0.15">
      <c r="AB8109" s="28"/>
      <c r="AC8109" s="28"/>
    </row>
    <row r="8110" spans="28:29" x14ac:dyDescent="0.15">
      <c r="AB8110" s="28"/>
      <c r="AC8110" s="28"/>
    </row>
    <row r="8111" spans="28:29" x14ac:dyDescent="0.15">
      <c r="AB8111" s="28"/>
      <c r="AC8111" s="28"/>
    </row>
    <row r="8112" spans="28:29" x14ac:dyDescent="0.15">
      <c r="AB8112" s="28"/>
      <c r="AC8112" s="28"/>
    </row>
    <row r="8113" spans="28:29" x14ac:dyDescent="0.15">
      <c r="AB8113" s="28"/>
      <c r="AC8113" s="28"/>
    </row>
    <row r="8114" spans="28:29" x14ac:dyDescent="0.15">
      <c r="AB8114" s="28"/>
      <c r="AC8114" s="28"/>
    </row>
    <row r="8115" spans="28:29" x14ac:dyDescent="0.15">
      <c r="AB8115" s="28"/>
      <c r="AC8115" s="28"/>
    </row>
    <row r="8116" spans="28:29" x14ac:dyDescent="0.15">
      <c r="AB8116" s="28"/>
      <c r="AC8116" s="28"/>
    </row>
    <row r="8117" spans="28:29" x14ac:dyDescent="0.15">
      <c r="AB8117" s="28"/>
      <c r="AC8117" s="28"/>
    </row>
    <row r="8118" spans="28:29" x14ac:dyDescent="0.15">
      <c r="AB8118" s="28"/>
      <c r="AC8118" s="28"/>
    </row>
    <row r="8119" spans="28:29" x14ac:dyDescent="0.15">
      <c r="AB8119" s="28"/>
      <c r="AC8119" s="28"/>
    </row>
    <row r="8120" spans="28:29" x14ac:dyDescent="0.15">
      <c r="AB8120" s="28"/>
      <c r="AC8120" s="28"/>
    </row>
    <row r="8121" spans="28:29" x14ac:dyDescent="0.15">
      <c r="AB8121" s="28"/>
      <c r="AC8121" s="28"/>
    </row>
    <row r="8122" spans="28:29" x14ac:dyDescent="0.15">
      <c r="AB8122" s="28"/>
      <c r="AC8122" s="28"/>
    </row>
    <row r="8123" spans="28:29" x14ac:dyDescent="0.15">
      <c r="AB8123" s="28"/>
      <c r="AC8123" s="28"/>
    </row>
    <row r="8124" spans="28:29" x14ac:dyDescent="0.15">
      <c r="AB8124" s="28"/>
      <c r="AC8124" s="28"/>
    </row>
    <row r="8125" spans="28:29" x14ac:dyDescent="0.15">
      <c r="AB8125" s="28"/>
      <c r="AC8125" s="28"/>
    </row>
    <row r="8126" spans="28:29" x14ac:dyDescent="0.15">
      <c r="AB8126" s="28"/>
      <c r="AC8126" s="28"/>
    </row>
    <row r="8127" spans="28:29" x14ac:dyDescent="0.15">
      <c r="AB8127" s="28"/>
      <c r="AC8127" s="28"/>
    </row>
    <row r="8128" spans="28:29" x14ac:dyDescent="0.15">
      <c r="AB8128" s="28"/>
      <c r="AC8128" s="28"/>
    </row>
    <row r="8129" spans="28:29" x14ac:dyDescent="0.15">
      <c r="AB8129" s="28"/>
      <c r="AC8129" s="28"/>
    </row>
    <row r="8130" spans="28:29" x14ac:dyDescent="0.15">
      <c r="AB8130" s="28"/>
      <c r="AC8130" s="28"/>
    </row>
    <row r="8131" spans="28:29" x14ac:dyDescent="0.15">
      <c r="AB8131" s="28"/>
      <c r="AC8131" s="28"/>
    </row>
    <row r="8132" spans="28:29" x14ac:dyDescent="0.15">
      <c r="AB8132" s="28"/>
      <c r="AC8132" s="28"/>
    </row>
    <row r="8133" spans="28:29" x14ac:dyDescent="0.15">
      <c r="AB8133" s="28"/>
      <c r="AC8133" s="28"/>
    </row>
    <row r="8134" spans="28:29" x14ac:dyDescent="0.15">
      <c r="AB8134" s="28"/>
      <c r="AC8134" s="28"/>
    </row>
    <row r="8135" spans="28:29" x14ac:dyDescent="0.15">
      <c r="AB8135" s="28"/>
      <c r="AC8135" s="28"/>
    </row>
    <row r="8136" spans="28:29" x14ac:dyDescent="0.15">
      <c r="AB8136" s="28"/>
      <c r="AC8136" s="28"/>
    </row>
    <row r="8137" spans="28:29" x14ac:dyDescent="0.15">
      <c r="AB8137" s="28"/>
      <c r="AC8137" s="28"/>
    </row>
    <row r="8138" spans="28:29" x14ac:dyDescent="0.15">
      <c r="AB8138" s="28"/>
      <c r="AC8138" s="28"/>
    </row>
    <row r="8139" spans="28:29" x14ac:dyDescent="0.15">
      <c r="AB8139" s="28"/>
      <c r="AC8139" s="28"/>
    </row>
    <row r="8140" spans="28:29" x14ac:dyDescent="0.15">
      <c r="AB8140" s="28"/>
      <c r="AC8140" s="28"/>
    </row>
    <row r="8141" spans="28:29" x14ac:dyDescent="0.15">
      <c r="AB8141" s="28"/>
      <c r="AC8141" s="28"/>
    </row>
    <row r="8142" spans="28:29" x14ac:dyDescent="0.15">
      <c r="AB8142" s="28"/>
      <c r="AC8142" s="28"/>
    </row>
    <row r="8143" spans="28:29" x14ac:dyDescent="0.15">
      <c r="AB8143" s="28"/>
      <c r="AC8143" s="28"/>
    </row>
    <row r="8144" spans="28:29" x14ac:dyDescent="0.15">
      <c r="AB8144" s="28"/>
      <c r="AC8144" s="28"/>
    </row>
    <row r="8145" spans="28:29" x14ac:dyDescent="0.15">
      <c r="AB8145" s="28"/>
      <c r="AC8145" s="28"/>
    </row>
    <row r="8146" spans="28:29" x14ac:dyDescent="0.15">
      <c r="AB8146" s="28"/>
      <c r="AC8146" s="28"/>
    </row>
    <row r="8147" spans="28:29" x14ac:dyDescent="0.15">
      <c r="AB8147" s="28"/>
      <c r="AC8147" s="28"/>
    </row>
    <row r="8148" spans="28:29" x14ac:dyDescent="0.15">
      <c r="AB8148" s="28"/>
      <c r="AC8148" s="28"/>
    </row>
    <row r="8149" spans="28:29" x14ac:dyDescent="0.15">
      <c r="AB8149" s="28"/>
      <c r="AC8149" s="28"/>
    </row>
    <row r="8150" spans="28:29" x14ac:dyDescent="0.15">
      <c r="AB8150" s="28"/>
      <c r="AC8150" s="28"/>
    </row>
    <row r="8151" spans="28:29" x14ac:dyDescent="0.15">
      <c r="AB8151" s="28"/>
      <c r="AC8151" s="28"/>
    </row>
    <row r="8152" spans="28:29" x14ac:dyDescent="0.15">
      <c r="AB8152" s="28"/>
      <c r="AC8152" s="28"/>
    </row>
    <row r="8153" spans="28:29" x14ac:dyDescent="0.15">
      <c r="AB8153" s="28"/>
      <c r="AC8153" s="28"/>
    </row>
    <row r="8154" spans="28:29" x14ac:dyDescent="0.15">
      <c r="AB8154" s="28"/>
      <c r="AC8154" s="28"/>
    </row>
    <row r="8155" spans="28:29" x14ac:dyDescent="0.15">
      <c r="AB8155" s="28"/>
      <c r="AC8155" s="28"/>
    </row>
    <row r="8156" spans="28:29" x14ac:dyDescent="0.15">
      <c r="AB8156" s="28"/>
      <c r="AC8156" s="28"/>
    </row>
    <row r="8157" spans="28:29" x14ac:dyDescent="0.15">
      <c r="AB8157" s="28"/>
      <c r="AC8157" s="28"/>
    </row>
    <row r="8158" spans="28:29" x14ac:dyDescent="0.15">
      <c r="AB8158" s="28"/>
      <c r="AC8158" s="28"/>
    </row>
    <row r="8159" spans="28:29" x14ac:dyDescent="0.15">
      <c r="AB8159" s="28"/>
      <c r="AC8159" s="28"/>
    </row>
    <row r="8160" spans="28:29" x14ac:dyDescent="0.15">
      <c r="AB8160" s="28"/>
      <c r="AC8160" s="28"/>
    </row>
    <row r="8161" spans="28:29" x14ac:dyDescent="0.15">
      <c r="AB8161" s="28"/>
      <c r="AC8161" s="28"/>
    </row>
    <row r="8162" spans="28:29" x14ac:dyDescent="0.15">
      <c r="AB8162" s="28"/>
      <c r="AC8162" s="28"/>
    </row>
    <row r="8163" spans="28:29" x14ac:dyDescent="0.15">
      <c r="AB8163" s="28"/>
      <c r="AC8163" s="28"/>
    </row>
    <row r="8164" spans="28:29" x14ac:dyDescent="0.15">
      <c r="AB8164" s="28"/>
      <c r="AC8164" s="28"/>
    </row>
    <row r="8165" spans="28:29" x14ac:dyDescent="0.15">
      <c r="AB8165" s="28"/>
      <c r="AC8165" s="28"/>
    </row>
    <row r="8166" spans="28:29" x14ac:dyDescent="0.15">
      <c r="AB8166" s="28"/>
      <c r="AC8166" s="28"/>
    </row>
    <row r="8167" spans="28:29" x14ac:dyDescent="0.15">
      <c r="AB8167" s="28"/>
      <c r="AC8167" s="28"/>
    </row>
    <row r="8168" spans="28:29" x14ac:dyDescent="0.15">
      <c r="AB8168" s="28"/>
      <c r="AC8168" s="28"/>
    </row>
    <row r="8169" spans="28:29" x14ac:dyDescent="0.15">
      <c r="AB8169" s="28"/>
      <c r="AC8169" s="28"/>
    </row>
    <row r="8170" spans="28:29" x14ac:dyDescent="0.15">
      <c r="AB8170" s="28"/>
      <c r="AC8170" s="28"/>
    </row>
    <row r="8171" spans="28:29" x14ac:dyDescent="0.15">
      <c r="AB8171" s="28"/>
      <c r="AC8171" s="28"/>
    </row>
    <row r="8172" spans="28:29" x14ac:dyDescent="0.15">
      <c r="AB8172" s="28"/>
      <c r="AC8172" s="28"/>
    </row>
    <row r="8173" spans="28:29" x14ac:dyDescent="0.15">
      <c r="AB8173" s="28"/>
      <c r="AC8173" s="28"/>
    </row>
    <row r="8174" spans="28:29" x14ac:dyDescent="0.15">
      <c r="AB8174" s="28"/>
      <c r="AC8174" s="28"/>
    </row>
    <row r="8175" spans="28:29" x14ac:dyDescent="0.15">
      <c r="AB8175" s="28"/>
      <c r="AC8175" s="28"/>
    </row>
    <row r="8176" spans="28:29" x14ac:dyDescent="0.15">
      <c r="AB8176" s="28"/>
      <c r="AC8176" s="28"/>
    </row>
    <row r="8177" spans="28:29" x14ac:dyDescent="0.15">
      <c r="AB8177" s="28"/>
      <c r="AC8177" s="28"/>
    </row>
    <row r="8178" spans="28:29" x14ac:dyDescent="0.15">
      <c r="AB8178" s="28"/>
      <c r="AC8178" s="28"/>
    </row>
    <row r="8179" spans="28:29" x14ac:dyDescent="0.15">
      <c r="AB8179" s="28"/>
      <c r="AC8179" s="28"/>
    </row>
    <row r="8180" spans="28:29" x14ac:dyDescent="0.15">
      <c r="AB8180" s="28"/>
      <c r="AC8180" s="28"/>
    </row>
    <row r="8181" spans="28:29" x14ac:dyDescent="0.15">
      <c r="AB8181" s="28"/>
      <c r="AC8181" s="28"/>
    </row>
    <row r="8182" spans="28:29" x14ac:dyDescent="0.15">
      <c r="AB8182" s="28"/>
      <c r="AC8182" s="28"/>
    </row>
    <row r="8183" spans="28:29" x14ac:dyDescent="0.15">
      <c r="AB8183" s="28"/>
      <c r="AC8183" s="28"/>
    </row>
    <row r="8184" spans="28:29" x14ac:dyDescent="0.15">
      <c r="AB8184" s="28"/>
      <c r="AC8184" s="28"/>
    </row>
    <row r="8185" spans="28:29" x14ac:dyDescent="0.15">
      <c r="AB8185" s="28"/>
      <c r="AC8185" s="28"/>
    </row>
    <row r="8186" spans="28:29" x14ac:dyDescent="0.15">
      <c r="AB8186" s="28"/>
      <c r="AC8186" s="28"/>
    </row>
    <row r="8187" spans="28:29" x14ac:dyDescent="0.15">
      <c r="AB8187" s="28"/>
      <c r="AC8187" s="28"/>
    </row>
    <row r="8188" spans="28:29" x14ac:dyDescent="0.15">
      <c r="AB8188" s="28"/>
      <c r="AC8188" s="28"/>
    </row>
    <row r="8189" spans="28:29" x14ac:dyDescent="0.15">
      <c r="AB8189" s="28"/>
      <c r="AC8189" s="28"/>
    </row>
    <row r="8190" spans="28:29" x14ac:dyDescent="0.15">
      <c r="AB8190" s="28"/>
      <c r="AC8190" s="28"/>
    </row>
    <row r="8191" spans="28:29" x14ac:dyDescent="0.15">
      <c r="AB8191" s="28"/>
      <c r="AC8191" s="28"/>
    </row>
    <row r="8192" spans="28:29" x14ac:dyDescent="0.15">
      <c r="AB8192" s="28"/>
      <c r="AC8192" s="28"/>
    </row>
    <row r="8193" spans="28:29" x14ac:dyDescent="0.15">
      <c r="AB8193" s="28"/>
      <c r="AC8193" s="28"/>
    </row>
    <row r="8194" spans="28:29" x14ac:dyDescent="0.15">
      <c r="AB8194" s="28"/>
      <c r="AC8194" s="28"/>
    </row>
    <row r="8195" spans="28:29" x14ac:dyDescent="0.15">
      <c r="AB8195" s="28"/>
      <c r="AC8195" s="28"/>
    </row>
    <row r="8196" spans="28:29" x14ac:dyDescent="0.15">
      <c r="AB8196" s="28"/>
      <c r="AC8196" s="28"/>
    </row>
    <row r="8197" spans="28:29" x14ac:dyDescent="0.15">
      <c r="AB8197" s="28"/>
      <c r="AC8197" s="28"/>
    </row>
    <row r="8198" spans="28:29" x14ac:dyDescent="0.15">
      <c r="AB8198" s="28"/>
      <c r="AC8198" s="28"/>
    </row>
    <row r="8199" spans="28:29" x14ac:dyDescent="0.15">
      <c r="AB8199" s="28"/>
      <c r="AC8199" s="28"/>
    </row>
    <row r="8200" spans="28:29" x14ac:dyDescent="0.15">
      <c r="AB8200" s="28"/>
      <c r="AC8200" s="28"/>
    </row>
    <row r="8201" spans="28:29" x14ac:dyDescent="0.15">
      <c r="AB8201" s="28"/>
      <c r="AC8201" s="28"/>
    </row>
    <row r="8202" spans="28:29" x14ac:dyDescent="0.15">
      <c r="AB8202" s="28"/>
      <c r="AC8202" s="28"/>
    </row>
    <row r="8203" spans="28:29" x14ac:dyDescent="0.15">
      <c r="AB8203" s="28"/>
      <c r="AC8203" s="28"/>
    </row>
    <row r="8204" spans="28:29" x14ac:dyDescent="0.15">
      <c r="AB8204" s="28"/>
      <c r="AC8204" s="28"/>
    </row>
    <row r="8205" spans="28:29" x14ac:dyDescent="0.15">
      <c r="AB8205" s="28"/>
      <c r="AC8205" s="28"/>
    </row>
    <row r="8206" spans="28:29" x14ac:dyDescent="0.15">
      <c r="AB8206" s="28"/>
      <c r="AC8206" s="28"/>
    </row>
    <row r="8207" spans="28:29" x14ac:dyDescent="0.15">
      <c r="AB8207" s="28"/>
      <c r="AC8207" s="28"/>
    </row>
    <row r="8208" spans="28:29" x14ac:dyDescent="0.15">
      <c r="AB8208" s="28"/>
      <c r="AC8208" s="28"/>
    </row>
    <row r="8209" spans="28:29" x14ac:dyDescent="0.15">
      <c r="AB8209" s="28"/>
      <c r="AC8209" s="28"/>
    </row>
    <row r="8210" spans="28:29" x14ac:dyDescent="0.15">
      <c r="AB8210" s="28"/>
      <c r="AC8210" s="28"/>
    </row>
    <row r="8211" spans="28:29" x14ac:dyDescent="0.15">
      <c r="AB8211" s="28"/>
      <c r="AC8211" s="28"/>
    </row>
    <row r="8212" spans="28:29" x14ac:dyDescent="0.15">
      <c r="AB8212" s="28"/>
      <c r="AC8212" s="28"/>
    </row>
    <row r="8213" spans="28:29" x14ac:dyDescent="0.15">
      <c r="AB8213" s="28"/>
      <c r="AC8213" s="28"/>
    </row>
    <row r="8214" spans="28:29" x14ac:dyDescent="0.15">
      <c r="AB8214" s="28"/>
      <c r="AC8214" s="28"/>
    </row>
    <row r="8215" spans="28:29" x14ac:dyDescent="0.15">
      <c r="AB8215" s="28"/>
      <c r="AC8215" s="28"/>
    </row>
    <row r="8216" spans="28:29" x14ac:dyDescent="0.15">
      <c r="AB8216" s="28"/>
      <c r="AC8216" s="28"/>
    </row>
    <row r="8217" spans="28:29" x14ac:dyDescent="0.15">
      <c r="AB8217" s="28"/>
      <c r="AC8217" s="28"/>
    </row>
    <row r="8218" spans="28:29" x14ac:dyDescent="0.15">
      <c r="AB8218" s="28"/>
      <c r="AC8218" s="28"/>
    </row>
    <row r="8219" spans="28:29" x14ac:dyDescent="0.15">
      <c r="AB8219" s="28"/>
      <c r="AC8219" s="28"/>
    </row>
    <row r="8220" spans="28:29" x14ac:dyDescent="0.15">
      <c r="AB8220" s="28"/>
      <c r="AC8220" s="28"/>
    </row>
    <row r="8221" spans="28:29" x14ac:dyDescent="0.15">
      <c r="AB8221" s="28"/>
      <c r="AC8221" s="28"/>
    </row>
    <row r="8222" spans="28:29" x14ac:dyDescent="0.15">
      <c r="AB8222" s="28"/>
      <c r="AC8222" s="28"/>
    </row>
    <row r="8223" spans="28:29" x14ac:dyDescent="0.15">
      <c r="AB8223" s="28"/>
      <c r="AC8223" s="28"/>
    </row>
    <row r="8224" spans="28:29" x14ac:dyDescent="0.15">
      <c r="AB8224" s="28"/>
      <c r="AC8224" s="28"/>
    </row>
    <row r="8225" spans="28:29" x14ac:dyDescent="0.15">
      <c r="AB8225" s="28"/>
      <c r="AC8225" s="28"/>
    </row>
    <row r="8226" spans="28:29" x14ac:dyDescent="0.15">
      <c r="AB8226" s="28"/>
      <c r="AC8226" s="28"/>
    </row>
    <row r="8227" spans="28:29" x14ac:dyDescent="0.15">
      <c r="AB8227" s="28"/>
      <c r="AC8227" s="28"/>
    </row>
    <row r="8228" spans="28:29" x14ac:dyDescent="0.15">
      <c r="AB8228" s="28"/>
      <c r="AC8228" s="28"/>
    </row>
    <row r="8229" spans="28:29" x14ac:dyDescent="0.15">
      <c r="AB8229" s="28"/>
      <c r="AC8229" s="28"/>
    </row>
    <row r="8230" spans="28:29" x14ac:dyDescent="0.15">
      <c r="AB8230" s="28"/>
      <c r="AC8230" s="28"/>
    </row>
    <row r="8231" spans="28:29" x14ac:dyDescent="0.15">
      <c r="AB8231" s="28"/>
      <c r="AC8231" s="28"/>
    </row>
    <row r="8232" spans="28:29" x14ac:dyDescent="0.15">
      <c r="AB8232" s="28"/>
      <c r="AC8232" s="28"/>
    </row>
    <row r="8233" spans="28:29" x14ac:dyDescent="0.15">
      <c r="AB8233" s="28"/>
      <c r="AC8233" s="28"/>
    </row>
    <row r="8234" spans="28:29" x14ac:dyDescent="0.15">
      <c r="AB8234" s="28"/>
      <c r="AC8234" s="28"/>
    </row>
    <row r="8235" spans="28:29" x14ac:dyDescent="0.15">
      <c r="AB8235" s="28"/>
      <c r="AC8235" s="28"/>
    </row>
    <row r="8236" spans="28:29" x14ac:dyDescent="0.15">
      <c r="AB8236" s="28"/>
      <c r="AC8236" s="28"/>
    </row>
    <row r="8237" spans="28:29" x14ac:dyDescent="0.15">
      <c r="AB8237" s="28"/>
      <c r="AC8237" s="28"/>
    </row>
    <row r="8238" spans="28:29" x14ac:dyDescent="0.15">
      <c r="AB8238" s="28"/>
      <c r="AC8238" s="28"/>
    </row>
    <row r="8239" spans="28:29" x14ac:dyDescent="0.15">
      <c r="AB8239" s="28"/>
      <c r="AC8239" s="28"/>
    </row>
    <row r="8240" spans="28:29" x14ac:dyDescent="0.15">
      <c r="AB8240" s="28"/>
      <c r="AC8240" s="28"/>
    </row>
    <row r="8241" spans="28:29" x14ac:dyDescent="0.15">
      <c r="AB8241" s="28"/>
      <c r="AC8241" s="28"/>
    </row>
    <row r="8242" spans="28:29" x14ac:dyDescent="0.15">
      <c r="AB8242" s="28"/>
      <c r="AC8242" s="28"/>
    </row>
    <row r="8243" spans="28:29" x14ac:dyDescent="0.15">
      <c r="AB8243" s="28"/>
      <c r="AC8243" s="28"/>
    </row>
    <row r="8244" spans="28:29" x14ac:dyDescent="0.15">
      <c r="AB8244" s="28"/>
      <c r="AC8244" s="28"/>
    </row>
    <row r="8245" spans="28:29" x14ac:dyDescent="0.15">
      <c r="AB8245" s="28"/>
      <c r="AC8245" s="28"/>
    </row>
    <row r="8246" spans="28:29" x14ac:dyDescent="0.15">
      <c r="AB8246" s="28"/>
      <c r="AC8246" s="28"/>
    </row>
    <row r="8247" spans="28:29" x14ac:dyDescent="0.15">
      <c r="AB8247" s="28"/>
      <c r="AC8247" s="28"/>
    </row>
    <row r="8248" spans="28:29" x14ac:dyDescent="0.15">
      <c r="AB8248" s="28"/>
      <c r="AC8248" s="28"/>
    </row>
    <row r="8249" spans="28:29" x14ac:dyDescent="0.15">
      <c r="AB8249" s="28"/>
      <c r="AC8249" s="28"/>
    </row>
    <row r="8250" spans="28:29" x14ac:dyDescent="0.15">
      <c r="AB8250" s="28"/>
      <c r="AC8250" s="28"/>
    </row>
    <row r="8251" spans="28:29" x14ac:dyDescent="0.15">
      <c r="AB8251" s="28"/>
      <c r="AC8251" s="28"/>
    </row>
    <row r="8252" spans="28:29" x14ac:dyDescent="0.15">
      <c r="AB8252" s="28"/>
      <c r="AC8252" s="28"/>
    </row>
    <row r="8253" spans="28:29" x14ac:dyDescent="0.15">
      <c r="AB8253" s="28"/>
      <c r="AC8253" s="28"/>
    </row>
    <row r="8254" spans="28:29" x14ac:dyDescent="0.15">
      <c r="AB8254" s="28"/>
      <c r="AC8254" s="28"/>
    </row>
    <row r="8255" spans="28:29" x14ac:dyDescent="0.15">
      <c r="AB8255" s="28"/>
      <c r="AC8255" s="28"/>
    </row>
    <row r="8256" spans="28:29" x14ac:dyDescent="0.15">
      <c r="AB8256" s="28"/>
      <c r="AC8256" s="28"/>
    </row>
    <row r="8257" spans="28:29" x14ac:dyDescent="0.15">
      <c r="AB8257" s="28"/>
      <c r="AC8257" s="28"/>
    </row>
    <row r="8258" spans="28:29" x14ac:dyDescent="0.15">
      <c r="AB8258" s="28"/>
      <c r="AC8258" s="28"/>
    </row>
    <row r="8259" spans="28:29" x14ac:dyDescent="0.15">
      <c r="AB8259" s="28"/>
      <c r="AC8259" s="28"/>
    </row>
    <row r="8260" spans="28:29" x14ac:dyDescent="0.15">
      <c r="AB8260" s="28"/>
      <c r="AC8260" s="28"/>
    </row>
    <row r="8261" spans="28:29" x14ac:dyDescent="0.15">
      <c r="AB8261" s="28"/>
      <c r="AC8261" s="28"/>
    </row>
    <row r="8262" spans="28:29" x14ac:dyDescent="0.15">
      <c r="AB8262" s="28"/>
      <c r="AC8262" s="28"/>
    </row>
    <row r="8263" spans="28:29" x14ac:dyDescent="0.15">
      <c r="AB8263" s="28"/>
      <c r="AC8263" s="28"/>
    </row>
    <row r="8264" spans="28:29" x14ac:dyDescent="0.15">
      <c r="AB8264" s="28"/>
      <c r="AC8264" s="28"/>
    </row>
    <row r="8265" spans="28:29" x14ac:dyDescent="0.15">
      <c r="AB8265" s="28"/>
      <c r="AC8265" s="28"/>
    </row>
    <row r="8266" spans="28:29" x14ac:dyDescent="0.15">
      <c r="AB8266" s="28"/>
      <c r="AC8266" s="28"/>
    </row>
    <row r="8267" spans="28:29" x14ac:dyDescent="0.15">
      <c r="AB8267" s="28"/>
      <c r="AC8267" s="28"/>
    </row>
    <row r="8268" spans="28:29" x14ac:dyDescent="0.15">
      <c r="AB8268" s="28"/>
      <c r="AC8268" s="28"/>
    </row>
    <row r="8269" spans="28:29" x14ac:dyDescent="0.15">
      <c r="AB8269" s="28"/>
      <c r="AC8269" s="28"/>
    </row>
    <row r="8270" spans="28:29" x14ac:dyDescent="0.15">
      <c r="AB8270" s="28"/>
      <c r="AC8270" s="28"/>
    </row>
    <row r="8271" spans="28:29" x14ac:dyDescent="0.15">
      <c r="AB8271" s="28"/>
      <c r="AC8271" s="28"/>
    </row>
    <row r="8272" spans="28:29" x14ac:dyDescent="0.15">
      <c r="AB8272" s="28"/>
      <c r="AC8272" s="28"/>
    </row>
    <row r="8273" spans="28:29" x14ac:dyDescent="0.15">
      <c r="AB8273" s="28"/>
      <c r="AC8273" s="28"/>
    </row>
    <row r="8274" spans="28:29" x14ac:dyDescent="0.15">
      <c r="AB8274" s="28"/>
      <c r="AC8274" s="28"/>
    </row>
    <row r="8275" spans="28:29" x14ac:dyDescent="0.15">
      <c r="AB8275" s="28"/>
      <c r="AC8275" s="28"/>
    </row>
    <row r="8276" spans="28:29" x14ac:dyDescent="0.15">
      <c r="AB8276" s="28"/>
      <c r="AC8276" s="28"/>
    </row>
    <row r="8277" spans="28:29" x14ac:dyDescent="0.15">
      <c r="AB8277" s="28"/>
      <c r="AC8277" s="28"/>
    </row>
    <row r="8278" spans="28:29" x14ac:dyDescent="0.15">
      <c r="AB8278" s="28"/>
      <c r="AC8278" s="28"/>
    </row>
    <row r="8279" spans="28:29" x14ac:dyDescent="0.15">
      <c r="AB8279" s="28"/>
      <c r="AC8279" s="28"/>
    </row>
    <row r="8280" spans="28:29" x14ac:dyDescent="0.15">
      <c r="AB8280" s="28"/>
      <c r="AC8280" s="28"/>
    </row>
    <row r="8281" spans="28:29" x14ac:dyDescent="0.15">
      <c r="AB8281" s="28"/>
      <c r="AC8281" s="28"/>
    </row>
    <row r="8282" spans="28:29" x14ac:dyDescent="0.15">
      <c r="AB8282" s="28"/>
      <c r="AC8282" s="28"/>
    </row>
    <row r="8283" spans="28:29" x14ac:dyDescent="0.15">
      <c r="AB8283" s="28"/>
      <c r="AC8283" s="28"/>
    </row>
    <row r="8284" spans="28:29" x14ac:dyDescent="0.15">
      <c r="AB8284" s="28"/>
      <c r="AC8284" s="28"/>
    </row>
    <row r="8285" spans="28:29" x14ac:dyDescent="0.15">
      <c r="AB8285" s="28"/>
      <c r="AC8285" s="28"/>
    </row>
    <row r="8286" spans="28:29" x14ac:dyDescent="0.15">
      <c r="AB8286" s="28"/>
      <c r="AC8286" s="28"/>
    </row>
    <row r="8287" spans="28:29" x14ac:dyDescent="0.15">
      <c r="AB8287" s="28"/>
      <c r="AC8287" s="28"/>
    </row>
    <row r="8288" spans="28:29" x14ac:dyDescent="0.15">
      <c r="AB8288" s="28"/>
      <c r="AC8288" s="28"/>
    </row>
    <row r="8289" spans="28:29" x14ac:dyDescent="0.15">
      <c r="AB8289" s="28"/>
      <c r="AC8289" s="28"/>
    </row>
    <row r="8290" spans="28:29" x14ac:dyDescent="0.15">
      <c r="AB8290" s="28"/>
      <c r="AC8290" s="28"/>
    </row>
    <row r="8291" spans="28:29" x14ac:dyDescent="0.15">
      <c r="AB8291" s="28"/>
      <c r="AC8291" s="28"/>
    </row>
    <row r="8292" spans="28:29" x14ac:dyDescent="0.15">
      <c r="AB8292" s="28"/>
      <c r="AC8292" s="28"/>
    </row>
    <row r="8293" spans="28:29" x14ac:dyDescent="0.15">
      <c r="AB8293" s="28"/>
      <c r="AC8293" s="28"/>
    </row>
    <row r="8294" spans="28:29" x14ac:dyDescent="0.15">
      <c r="AB8294" s="28"/>
      <c r="AC8294" s="28"/>
    </row>
    <row r="8295" spans="28:29" x14ac:dyDescent="0.15">
      <c r="AB8295" s="28"/>
      <c r="AC8295" s="28"/>
    </row>
    <row r="8296" spans="28:29" x14ac:dyDescent="0.15">
      <c r="AB8296" s="28"/>
      <c r="AC8296" s="28"/>
    </row>
    <row r="8297" spans="28:29" x14ac:dyDescent="0.15">
      <c r="AB8297" s="28"/>
      <c r="AC8297" s="28"/>
    </row>
    <row r="8298" spans="28:29" x14ac:dyDescent="0.15">
      <c r="AB8298" s="28"/>
      <c r="AC8298" s="28"/>
    </row>
    <row r="8299" spans="28:29" x14ac:dyDescent="0.15">
      <c r="AB8299" s="28"/>
      <c r="AC8299" s="28"/>
    </row>
    <row r="8300" spans="28:29" x14ac:dyDescent="0.15">
      <c r="AB8300" s="28"/>
      <c r="AC8300" s="28"/>
    </row>
    <row r="8301" spans="28:29" x14ac:dyDescent="0.15">
      <c r="AB8301" s="28"/>
      <c r="AC8301" s="28"/>
    </row>
    <row r="8302" spans="28:29" x14ac:dyDescent="0.15">
      <c r="AB8302" s="28"/>
      <c r="AC8302" s="28"/>
    </row>
    <row r="8303" spans="28:29" x14ac:dyDescent="0.15">
      <c r="AB8303" s="28"/>
      <c r="AC8303" s="28"/>
    </row>
    <row r="8304" spans="28:29" x14ac:dyDescent="0.15">
      <c r="AB8304" s="28"/>
      <c r="AC8304" s="28"/>
    </row>
    <row r="8305" spans="28:29" x14ac:dyDescent="0.15">
      <c r="AB8305" s="28"/>
      <c r="AC8305" s="28"/>
    </row>
    <row r="8306" spans="28:29" x14ac:dyDescent="0.15">
      <c r="AB8306" s="28"/>
      <c r="AC8306" s="28"/>
    </row>
    <row r="8307" spans="28:29" x14ac:dyDescent="0.15">
      <c r="AB8307" s="28"/>
      <c r="AC8307" s="28"/>
    </row>
    <row r="8308" spans="28:29" x14ac:dyDescent="0.15">
      <c r="AB8308" s="28"/>
      <c r="AC8308" s="28"/>
    </row>
    <row r="8309" spans="28:29" x14ac:dyDescent="0.15">
      <c r="AB8309" s="28"/>
      <c r="AC8309" s="28"/>
    </row>
    <row r="8310" spans="28:29" x14ac:dyDescent="0.15">
      <c r="AB8310" s="28"/>
      <c r="AC8310" s="28"/>
    </row>
    <row r="8311" spans="28:29" x14ac:dyDescent="0.15">
      <c r="AB8311" s="28"/>
      <c r="AC8311" s="28"/>
    </row>
    <row r="8312" spans="28:29" x14ac:dyDescent="0.15">
      <c r="AB8312" s="28"/>
      <c r="AC8312" s="28"/>
    </row>
    <row r="8313" spans="28:29" x14ac:dyDescent="0.15">
      <c r="AB8313" s="28"/>
      <c r="AC8313" s="28"/>
    </row>
    <row r="8314" spans="28:29" x14ac:dyDescent="0.15">
      <c r="AB8314" s="28"/>
      <c r="AC8314" s="28"/>
    </row>
    <row r="8315" spans="28:29" x14ac:dyDescent="0.15">
      <c r="AB8315" s="28"/>
      <c r="AC8315" s="28"/>
    </row>
    <row r="8316" spans="28:29" x14ac:dyDescent="0.15">
      <c r="AB8316" s="28"/>
      <c r="AC8316" s="28"/>
    </row>
    <row r="8317" spans="28:29" x14ac:dyDescent="0.15">
      <c r="AB8317" s="28"/>
      <c r="AC8317" s="28"/>
    </row>
    <row r="8318" spans="28:29" x14ac:dyDescent="0.15">
      <c r="AB8318" s="28"/>
      <c r="AC8318" s="28"/>
    </row>
    <row r="8319" spans="28:29" x14ac:dyDescent="0.15">
      <c r="AB8319" s="28"/>
      <c r="AC8319" s="28"/>
    </row>
    <row r="8320" spans="28:29" x14ac:dyDescent="0.15">
      <c r="AB8320" s="28"/>
      <c r="AC8320" s="28"/>
    </row>
    <row r="8321" spans="28:29" x14ac:dyDescent="0.15">
      <c r="AB8321" s="28"/>
      <c r="AC8321" s="28"/>
    </row>
    <row r="8322" spans="28:29" x14ac:dyDescent="0.15">
      <c r="AB8322" s="28"/>
      <c r="AC8322" s="28"/>
    </row>
    <row r="8323" spans="28:29" x14ac:dyDescent="0.15">
      <c r="AB8323" s="28"/>
      <c r="AC8323" s="28"/>
    </row>
    <row r="8324" spans="28:29" x14ac:dyDescent="0.15">
      <c r="AB8324" s="28"/>
      <c r="AC8324" s="28"/>
    </row>
    <row r="8325" spans="28:29" x14ac:dyDescent="0.15">
      <c r="AB8325" s="28"/>
      <c r="AC8325" s="28"/>
    </row>
    <row r="8326" spans="28:29" x14ac:dyDescent="0.15">
      <c r="AB8326" s="28"/>
      <c r="AC8326" s="28"/>
    </row>
    <row r="8327" spans="28:29" x14ac:dyDescent="0.15">
      <c r="AB8327" s="28"/>
      <c r="AC8327" s="28"/>
    </row>
    <row r="8328" spans="28:29" x14ac:dyDescent="0.15">
      <c r="AB8328" s="28"/>
      <c r="AC8328" s="28"/>
    </row>
    <row r="8329" spans="28:29" x14ac:dyDescent="0.15">
      <c r="AB8329" s="28"/>
      <c r="AC8329" s="28"/>
    </row>
    <row r="8330" spans="28:29" x14ac:dyDescent="0.15">
      <c r="AB8330" s="28"/>
      <c r="AC8330" s="28"/>
    </row>
    <row r="8331" spans="28:29" x14ac:dyDescent="0.15">
      <c r="AB8331" s="28"/>
      <c r="AC8331" s="28"/>
    </row>
    <row r="8332" spans="28:29" x14ac:dyDescent="0.15">
      <c r="AB8332" s="28"/>
      <c r="AC8332" s="28"/>
    </row>
    <row r="8333" spans="28:29" x14ac:dyDescent="0.15">
      <c r="AB8333" s="28"/>
      <c r="AC8333" s="28"/>
    </row>
    <row r="8334" spans="28:29" x14ac:dyDescent="0.15">
      <c r="AB8334" s="28"/>
      <c r="AC8334" s="28"/>
    </row>
    <row r="8335" spans="28:29" x14ac:dyDescent="0.15">
      <c r="AB8335" s="28"/>
      <c r="AC8335" s="28"/>
    </row>
    <row r="8336" spans="28:29" x14ac:dyDescent="0.15">
      <c r="AB8336" s="28"/>
      <c r="AC8336" s="28"/>
    </row>
    <row r="8337" spans="28:29" x14ac:dyDescent="0.15">
      <c r="AB8337" s="28"/>
      <c r="AC8337" s="28"/>
    </row>
    <row r="8338" spans="28:29" x14ac:dyDescent="0.15">
      <c r="AB8338" s="28"/>
      <c r="AC8338" s="28"/>
    </row>
    <row r="8339" spans="28:29" x14ac:dyDescent="0.15">
      <c r="AB8339" s="28"/>
      <c r="AC8339" s="28"/>
    </row>
    <row r="8340" spans="28:29" x14ac:dyDescent="0.15">
      <c r="AB8340" s="28"/>
      <c r="AC8340" s="28"/>
    </row>
    <row r="8341" spans="28:29" x14ac:dyDescent="0.15">
      <c r="AB8341" s="28"/>
      <c r="AC8341" s="28"/>
    </row>
    <row r="8342" spans="28:29" x14ac:dyDescent="0.15">
      <c r="AB8342" s="28"/>
      <c r="AC8342" s="28"/>
    </row>
    <row r="8343" spans="28:29" x14ac:dyDescent="0.15">
      <c r="AB8343" s="28"/>
      <c r="AC8343" s="28"/>
    </row>
    <row r="8344" spans="28:29" x14ac:dyDescent="0.15">
      <c r="AB8344" s="28"/>
      <c r="AC8344" s="28"/>
    </row>
    <row r="8345" spans="28:29" x14ac:dyDescent="0.15">
      <c r="AB8345" s="28"/>
      <c r="AC8345" s="28"/>
    </row>
    <row r="8346" spans="28:29" x14ac:dyDescent="0.15">
      <c r="AB8346" s="28"/>
      <c r="AC8346" s="28"/>
    </row>
    <row r="8347" spans="28:29" x14ac:dyDescent="0.15">
      <c r="AB8347" s="28"/>
      <c r="AC8347" s="28"/>
    </row>
    <row r="8348" spans="28:29" x14ac:dyDescent="0.15">
      <c r="AB8348" s="28"/>
      <c r="AC8348" s="28"/>
    </row>
    <row r="8349" spans="28:29" x14ac:dyDescent="0.15">
      <c r="AB8349" s="28"/>
      <c r="AC8349" s="28"/>
    </row>
    <row r="8350" spans="28:29" x14ac:dyDescent="0.15">
      <c r="AB8350" s="28"/>
      <c r="AC8350" s="28"/>
    </row>
    <row r="8351" spans="28:29" x14ac:dyDescent="0.15">
      <c r="AB8351" s="28"/>
      <c r="AC8351" s="28"/>
    </row>
    <row r="8352" spans="28:29" x14ac:dyDescent="0.15">
      <c r="AB8352" s="28"/>
      <c r="AC8352" s="28"/>
    </row>
    <row r="8353" spans="28:29" x14ac:dyDescent="0.15">
      <c r="AB8353" s="28"/>
      <c r="AC8353" s="28"/>
    </row>
    <row r="8354" spans="28:29" x14ac:dyDescent="0.15">
      <c r="AB8354" s="28"/>
      <c r="AC8354" s="28"/>
    </row>
    <row r="8355" spans="28:29" x14ac:dyDescent="0.15">
      <c r="AB8355" s="28"/>
      <c r="AC8355" s="28"/>
    </row>
    <row r="8356" spans="28:29" x14ac:dyDescent="0.15">
      <c r="AB8356" s="28"/>
      <c r="AC8356" s="28"/>
    </row>
    <row r="8357" spans="28:29" x14ac:dyDescent="0.15">
      <c r="AB8357" s="28"/>
      <c r="AC8357" s="28"/>
    </row>
    <row r="8358" spans="28:29" x14ac:dyDescent="0.15">
      <c r="AB8358" s="28"/>
      <c r="AC8358" s="28"/>
    </row>
    <row r="8359" spans="28:29" x14ac:dyDescent="0.15">
      <c r="AB8359" s="28"/>
      <c r="AC8359" s="28"/>
    </row>
    <row r="8360" spans="28:29" x14ac:dyDescent="0.15">
      <c r="AB8360" s="28"/>
      <c r="AC8360" s="28"/>
    </row>
    <row r="8361" spans="28:29" x14ac:dyDescent="0.15">
      <c r="AB8361" s="28"/>
      <c r="AC8361" s="28"/>
    </row>
    <row r="8362" spans="28:29" x14ac:dyDescent="0.15">
      <c r="AB8362" s="28"/>
      <c r="AC8362" s="28"/>
    </row>
    <row r="8363" spans="28:29" x14ac:dyDescent="0.15">
      <c r="AB8363" s="28"/>
      <c r="AC8363" s="28"/>
    </row>
    <row r="8364" spans="28:29" x14ac:dyDescent="0.15">
      <c r="AB8364" s="28"/>
      <c r="AC8364" s="28"/>
    </row>
    <row r="8365" spans="28:29" x14ac:dyDescent="0.15">
      <c r="AB8365" s="28"/>
      <c r="AC8365" s="28"/>
    </row>
    <row r="8366" spans="28:29" x14ac:dyDescent="0.15">
      <c r="AB8366" s="28"/>
      <c r="AC8366" s="28"/>
    </row>
    <row r="8367" spans="28:29" x14ac:dyDescent="0.15">
      <c r="AB8367" s="28"/>
      <c r="AC8367" s="28"/>
    </row>
    <row r="8368" spans="28:29" x14ac:dyDescent="0.15">
      <c r="AB8368" s="28"/>
      <c r="AC8368" s="28"/>
    </row>
    <row r="8369" spans="28:29" x14ac:dyDescent="0.15">
      <c r="AB8369" s="28"/>
      <c r="AC8369" s="28"/>
    </row>
    <row r="8370" spans="28:29" x14ac:dyDescent="0.15">
      <c r="AB8370" s="28"/>
      <c r="AC8370" s="28"/>
    </row>
    <row r="8371" spans="28:29" x14ac:dyDescent="0.15">
      <c r="AB8371" s="28"/>
      <c r="AC8371" s="28"/>
    </row>
    <row r="8372" spans="28:29" x14ac:dyDescent="0.15">
      <c r="AB8372" s="28"/>
      <c r="AC8372" s="28"/>
    </row>
    <row r="8373" spans="28:29" x14ac:dyDescent="0.15">
      <c r="AB8373" s="28"/>
      <c r="AC8373" s="28"/>
    </row>
    <row r="8374" spans="28:29" x14ac:dyDescent="0.15">
      <c r="AB8374" s="28"/>
      <c r="AC8374" s="28"/>
    </row>
    <row r="8375" spans="28:29" x14ac:dyDescent="0.15">
      <c r="AB8375" s="28"/>
      <c r="AC8375" s="28"/>
    </row>
    <row r="8376" spans="28:29" x14ac:dyDescent="0.15">
      <c r="AB8376" s="28"/>
      <c r="AC8376" s="28"/>
    </row>
    <row r="8377" spans="28:29" x14ac:dyDescent="0.15">
      <c r="AB8377" s="28"/>
      <c r="AC8377" s="28"/>
    </row>
    <row r="8378" spans="28:29" x14ac:dyDescent="0.15">
      <c r="AB8378" s="28"/>
      <c r="AC8378" s="28"/>
    </row>
    <row r="8379" spans="28:29" x14ac:dyDescent="0.15">
      <c r="AB8379" s="28"/>
      <c r="AC8379" s="28"/>
    </row>
    <row r="8380" spans="28:29" x14ac:dyDescent="0.15">
      <c r="AB8380" s="28"/>
      <c r="AC8380" s="28"/>
    </row>
    <row r="8381" spans="28:29" x14ac:dyDescent="0.15">
      <c r="AB8381" s="28"/>
      <c r="AC8381" s="28"/>
    </row>
    <row r="8382" spans="28:29" x14ac:dyDescent="0.15">
      <c r="AB8382" s="28"/>
      <c r="AC8382" s="28"/>
    </row>
    <row r="8383" spans="28:29" x14ac:dyDescent="0.15">
      <c r="AB8383" s="28"/>
      <c r="AC8383" s="28"/>
    </row>
    <row r="8384" spans="28:29" x14ac:dyDescent="0.15">
      <c r="AB8384" s="28"/>
      <c r="AC8384" s="28"/>
    </row>
    <row r="8385" spans="28:29" x14ac:dyDescent="0.15">
      <c r="AB8385" s="28"/>
      <c r="AC8385" s="28"/>
    </row>
    <row r="8386" spans="28:29" x14ac:dyDescent="0.15">
      <c r="AB8386" s="28"/>
      <c r="AC8386" s="28"/>
    </row>
    <row r="8387" spans="28:29" x14ac:dyDescent="0.15">
      <c r="AB8387" s="28"/>
      <c r="AC8387" s="28"/>
    </row>
    <row r="8388" spans="28:29" x14ac:dyDescent="0.15">
      <c r="AB8388" s="28"/>
      <c r="AC8388" s="28"/>
    </row>
    <row r="8389" spans="28:29" x14ac:dyDescent="0.15">
      <c r="AB8389" s="28"/>
      <c r="AC8389" s="28"/>
    </row>
    <row r="8390" spans="28:29" x14ac:dyDescent="0.15">
      <c r="AB8390" s="28"/>
      <c r="AC8390" s="28"/>
    </row>
    <row r="8391" spans="28:29" x14ac:dyDescent="0.15">
      <c r="AB8391" s="28"/>
      <c r="AC8391" s="28"/>
    </row>
    <row r="8392" spans="28:29" x14ac:dyDescent="0.15">
      <c r="AB8392" s="28"/>
      <c r="AC8392" s="28"/>
    </row>
    <row r="8393" spans="28:29" x14ac:dyDescent="0.15">
      <c r="AB8393" s="28"/>
      <c r="AC8393" s="28"/>
    </row>
    <row r="8394" spans="28:29" x14ac:dyDescent="0.15">
      <c r="AB8394" s="28"/>
      <c r="AC8394" s="28"/>
    </row>
    <row r="8395" spans="28:29" x14ac:dyDescent="0.15">
      <c r="AB8395" s="28"/>
      <c r="AC8395" s="28"/>
    </row>
    <row r="8396" spans="28:29" x14ac:dyDescent="0.15">
      <c r="AB8396" s="28"/>
      <c r="AC8396" s="28"/>
    </row>
    <row r="8397" spans="28:29" x14ac:dyDescent="0.15">
      <c r="AB8397" s="28"/>
      <c r="AC8397" s="28"/>
    </row>
    <row r="8398" spans="28:29" x14ac:dyDescent="0.15">
      <c r="AB8398" s="28"/>
      <c r="AC8398" s="28"/>
    </row>
    <row r="8399" spans="28:29" x14ac:dyDescent="0.15">
      <c r="AB8399" s="28"/>
      <c r="AC8399" s="28"/>
    </row>
    <row r="8400" spans="28:29" x14ac:dyDescent="0.15">
      <c r="AB8400" s="28"/>
      <c r="AC8400" s="28"/>
    </row>
    <row r="8401" spans="28:29" x14ac:dyDescent="0.15">
      <c r="AB8401" s="28"/>
      <c r="AC8401" s="28"/>
    </row>
    <row r="8402" spans="28:29" x14ac:dyDescent="0.15">
      <c r="AB8402" s="28"/>
      <c r="AC8402" s="28"/>
    </row>
    <row r="8403" spans="28:29" x14ac:dyDescent="0.15">
      <c r="AB8403" s="28"/>
      <c r="AC8403" s="28"/>
    </row>
    <row r="8404" spans="28:29" x14ac:dyDescent="0.15">
      <c r="AB8404" s="28"/>
      <c r="AC8404" s="28"/>
    </row>
    <row r="8405" spans="28:29" x14ac:dyDescent="0.15">
      <c r="AB8405" s="28"/>
      <c r="AC8405" s="28"/>
    </row>
    <row r="8406" spans="28:29" x14ac:dyDescent="0.15">
      <c r="AB8406" s="28"/>
      <c r="AC8406" s="28"/>
    </row>
    <row r="8407" spans="28:29" x14ac:dyDescent="0.15">
      <c r="AB8407" s="28"/>
      <c r="AC8407" s="28"/>
    </row>
    <row r="8408" spans="28:29" x14ac:dyDescent="0.15">
      <c r="AB8408" s="28"/>
      <c r="AC8408" s="28"/>
    </row>
    <row r="8409" spans="28:29" x14ac:dyDescent="0.15">
      <c r="AB8409" s="28"/>
      <c r="AC8409" s="28"/>
    </row>
    <row r="8410" spans="28:29" x14ac:dyDescent="0.15">
      <c r="AB8410" s="28"/>
      <c r="AC8410" s="28"/>
    </row>
    <row r="8411" spans="28:29" x14ac:dyDescent="0.15">
      <c r="AB8411" s="28"/>
      <c r="AC8411" s="28"/>
    </row>
    <row r="8412" spans="28:29" x14ac:dyDescent="0.15">
      <c r="AB8412" s="28"/>
      <c r="AC8412" s="28"/>
    </row>
    <row r="8413" spans="28:29" x14ac:dyDescent="0.15">
      <c r="AB8413" s="28"/>
      <c r="AC8413" s="28"/>
    </row>
    <row r="8414" spans="28:29" x14ac:dyDescent="0.15">
      <c r="AB8414" s="28"/>
      <c r="AC8414" s="28"/>
    </row>
    <row r="8415" spans="28:29" x14ac:dyDescent="0.15">
      <c r="AB8415" s="28"/>
      <c r="AC8415" s="28"/>
    </row>
    <row r="8416" spans="28:29" x14ac:dyDescent="0.15">
      <c r="AB8416" s="28"/>
      <c r="AC8416" s="28"/>
    </row>
    <row r="8417" spans="28:29" x14ac:dyDescent="0.15">
      <c r="AB8417" s="28"/>
      <c r="AC8417" s="28"/>
    </row>
    <row r="8418" spans="28:29" x14ac:dyDescent="0.15">
      <c r="AB8418" s="28"/>
      <c r="AC8418" s="28"/>
    </row>
    <row r="8419" spans="28:29" x14ac:dyDescent="0.15">
      <c r="AB8419" s="28"/>
      <c r="AC8419" s="28"/>
    </row>
    <row r="8420" spans="28:29" x14ac:dyDescent="0.15">
      <c r="AB8420" s="28"/>
      <c r="AC8420" s="28"/>
    </row>
    <row r="8421" spans="28:29" x14ac:dyDescent="0.15">
      <c r="AB8421" s="28"/>
      <c r="AC8421" s="28"/>
    </row>
    <row r="8422" spans="28:29" x14ac:dyDescent="0.15">
      <c r="AB8422" s="28"/>
      <c r="AC8422" s="28"/>
    </row>
    <row r="8423" spans="28:29" x14ac:dyDescent="0.15">
      <c r="AB8423" s="28"/>
      <c r="AC8423" s="28"/>
    </row>
    <row r="8424" spans="28:29" x14ac:dyDescent="0.15">
      <c r="AB8424" s="28"/>
      <c r="AC8424" s="28"/>
    </row>
    <row r="8425" spans="28:29" x14ac:dyDescent="0.15">
      <c r="AB8425" s="28"/>
      <c r="AC8425" s="28"/>
    </row>
    <row r="8426" spans="28:29" x14ac:dyDescent="0.15">
      <c r="AB8426" s="28"/>
      <c r="AC8426" s="28"/>
    </row>
    <row r="8427" spans="28:29" x14ac:dyDescent="0.15">
      <c r="AB8427" s="28"/>
      <c r="AC8427" s="28"/>
    </row>
    <row r="8428" spans="28:29" x14ac:dyDescent="0.15">
      <c r="AB8428" s="28"/>
      <c r="AC8428" s="28"/>
    </row>
    <row r="8429" spans="28:29" x14ac:dyDescent="0.15">
      <c r="AB8429" s="28"/>
      <c r="AC8429" s="28"/>
    </row>
    <row r="8430" spans="28:29" x14ac:dyDescent="0.15">
      <c r="AB8430" s="28"/>
      <c r="AC8430" s="28"/>
    </row>
    <row r="8431" spans="28:29" x14ac:dyDescent="0.15">
      <c r="AB8431" s="28"/>
      <c r="AC8431" s="28"/>
    </row>
    <row r="8432" spans="28:29" x14ac:dyDescent="0.15">
      <c r="AB8432" s="28"/>
      <c r="AC8432" s="28"/>
    </row>
    <row r="8433" spans="28:29" x14ac:dyDescent="0.15">
      <c r="AB8433" s="28"/>
      <c r="AC8433" s="28"/>
    </row>
    <row r="8434" spans="28:29" x14ac:dyDescent="0.15">
      <c r="AB8434" s="28"/>
      <c r="AC8434" s="28"/>
    </row>
    <row r="8435" spans="28:29" x14ac:dyDescent="0.15">
      <c r="AB8435" s="28"/>
      <c r="AC8435" s="28"/>
    </row>
    <row r="8436" spans="28:29" x14ac:dyDescent="0.15">
      <c r="AB8436" s="28"/>
      <c r="AC8436" s="28"/>
    </row>
    <row r="8437" spans="28:29" x14ac:dyDescent="0.15">
      <c r="AB8437" s="28"/>
      <c r="AC8437" s="28"/>
    </row>
    <row r="8438" spans="28:29" x14ac:dyDescent="0.15">
      <c r="AB8438" s="28"/>
      <c r="AC8438" s="28"/>
    </row>
    <row r="8439" spans="28:29" x14ac:dyDescent="0.15">
      <c r="AB8439" s="28"/>
      <c r="AC8439" s="28"/>
    </row>
    <row r="8440" spans="28:29" x14ac:dyDescent="0.15">
      <c r="AB8440" s="28"/>
      <c r="AC8440" s="28"/>
    </row>
    <row r="8441" spans="28:29" x14ac:dyDescent="0.15">
      <c r="AB8441" s="28"/>
      <c r="AC8441" s="28"/>
    </row>
    <row r="8442" spans="28:29" x14ac:dyDescent="0.15">
      <c r="AB8442" s="28"/>
      <c r="AC8442" s="28"/>
    </row>
    <row r="8443" spans="28:29" x14ac:dyDescent="0.15">
      <c r="AB8443" s="28"/>
      <c r="AC8443" s="28"/>
    </row>
    <row r="8444" spans="28:29" x14ac:dyDescent="0.15">
      <c r="AB8444" s="28"/>
      <c r="AC8444" s="28"/>
    </row>
    <row r="8445" spans="28:29" x14ac:dyDescent="0.15">
      <c r="AB8445" s="28"/>
      <c r="AC8445" s="28"/>
    </row>
    <row r="8446" spans="28:29" x14ac:dyDescent="0.15">
      <c r="AB8446" s="28"/>
      <c r="AC8446" s="28"/>
    </row>
    <row r="8447" spans="28:29" x14ac:dyDescent="0.15">
      <c r="AB8447" s="28"/>
      <c r="AC8447" s="28"/>
    </row>
    <row r="8448" spans="28:29" x14ac:dyDescent="0.15">
      <c r="AB8448" s="28"/>
      <c r="AC8448" s="28"/>
    </row>
    <row r="8449" spans="28:29" x14ac:dyDescent="0.15">
      <c r="AB8449" s="28"/>
      <c r="AC8449" s="28"/>
    </row>
    <row r="8450" spans="28:29" x14ac:dyDescent="0.15">
      <c r="AB8450" s="28"/>
      <c r="AC8450" s="28"/>
    </row>
    <row r="8451" spans="28:29" x14ac:dyDescent="0.15">
      <c r="AB8451" s="28"/>
      <c r="AC8451" s="28"/>
    </row>
    <row r="8452" spans="28:29" x14ac:dyDescent="0.15">
      <c r="AB8452" s="28"/>
      <c r="AC8452" s="28"/>
    </row>
    <row r="8453" spans="28:29" x14ac:dyDescent="0.15">
      <c r="AB8453" s="28"/>
      <c r="AC8453" s="28"/>
    </row>
    <row r="8454" spans="28:29" x14ac:dyDescent="0.15">
      <c r="AB8454" s="28"/>
      <c r="AC8454" s="28"/>
    </row>
    <row r="8455" spans="28:29" x14ac:dyDescent="0.15">
      <c r="AB8455" s="28"/>
      <c r="AC8455" s="28"/>
    </row>
    <row r="8456" spans="28:29" x14ac:dyDescent="0.15">
      <c r="AB8456" s="28"/>
      <c r="AC8456" s="28"/>
    </row>
    <row r="8457" spans="28:29" x14ac:dyDescent="0.15">
      <c r="AB8457" s="28"/>
      <c r="AC8457" s="28"/>
    </row>
    <row r="8458" spans="28:29" x14ac:dyDescent="0.15">
      <c r="AB8458" s="28"/>
      <c r="AC8458" s="28"/>
    </row>
    <row r="8459" spans="28:29" x14ac:dyDescent="0.15">
      <c r="AB8459" s="28"/>
      <c r="AC8459" s="28"/>
    </row>
    <row r="8460" spans="28:29" x14ac:dyDescent="0.15">
      <c r="AB8460" s="28"/>
      <c r="AC8460" s="28"/>
    </row>
    <row r="8461" spans="28:29" x14ac:dyDescent="0.15">
      <c r="AB8461" s="28"/>
      <c r="AC8461" s="28"/>
    </row>
    <row r="8462" spans="28:29" x14ac:dyDescent="0.15">
      <c r="AB8462" s="28"/>
      <c r="AC8462" s="28"/>
    </row>
    <row r="8463" spans="28:29" x14ac:dyDescent="0.15">
      <c r="AB8463" s="28"/>
      <c r="AC8463" s="28"/>
    </row>
    <row r="8464" spans="28:29" x14ac:dyDescent="0.15">
      <c r="AB8464" s="28"/>
      <c r="AC8464" s="28"/>
    </row>
    <row r="8465" spans="28:29" x14ac:dyDescent="0.15">
      <c r="AB8465" s="28"/>
      <c r="AC8465" s="28"/>
    </row>
    <row r="8466" spans="28:29" x14ac:dyDescent="0.15">
      <c r="AB8466" s="28"/>
      <c r="AC8466" s="28"/>
    </row>
    <row r="8467" spans="28:29" x14ac:dyDescent="0.15">
      <c r="AB8467" s="28"/>
      <c r="AC8467" s="28"/>
    </row>
    <row r="8468" spans="28:29" x14ac:dyDescent="0.15">
      <c r="AB8468" s="28"/>
      <c r="AC8468" s="28"/>
    </row>
    <row r="8469" spans="28:29" x14ac:dyDescent="0.15">
      <c r="AB8469" s="28"/>
      <c r="AC8469" s="28"/>
    </row>
    <row r="8470" spans="28:29" x14ac:dyDescent="0.15">
      <c r="AB8470" s="28"/>
      <c r="AC8470" s="28"/>
    </row>
    <row r="8471" spans="28:29" x14ac:dyDescent="0.15">
      <c r="AB8471" s="28"/>
      <c r="AC8471" s="28"/>
    </row>
    <row r="8472" spans="28:29" x14ac:dyDescent="0.15">
      <c r="AB8472" s="28"/>
      <c r="AC8472" s="28"/>
    </row>
    <row r="8473" spans="28:29" x14ac:dyDescent="0.15">
      <c r="AB8473" s="28"/>
      <c r="AC8473" s="28"/>
    </row>
    <row r="8474" spans="28:29" x14ac:dyDescent="0.15">
      <c r="AB8474" s="28"/>
      <c r="AC8474" s="28"/>
    </row>
    <row r="8475" spans="28:29" x14ac:dyDescent="0.15">
      <c r="AB8475" s="28"/>
      <c r="AC8475" s="28"/>
    </row>
    <row r="8476" spans="28:29" x14ac:dyDescent="0.15">
      <c r="AB8476" s="28"/>
      <c r="AC8476" s="28"/>
    </row>
    <row r="8477" spans="28:29" x14ac:dyDescent="0.15">
      <c r="AB8477" s="28"/>
      <c r="AC8477" s="28"/>
    </row>
    <row r="8478" spans="28:29" x14ac:dyDescent="0.15">
      <c r="AB8478" s="28"/>
      <c r="AC8478" s="28"/>
    </row>
    <row r="8479" spans="28:29" x14ac:dyDescent="0.15">
      <c r="AB8479" s="28"/>
      <c r="AC8479" s="28"/>
    </row>
    <row r="8480" spans="28:29" x14ac:dyDescent="0.15">
      <c r="AB8480" s="28"/>
      <c r="AC8480" s="28"/>
    </row>
    <row r="8481" spans="28:29" x14ac:dyDescent="0.15">
      <c r="AB8481" s="28"/>
      <c r="AC8481" s="28"/>
    </row>
    <row r="8482" spans="28:29" x14ac:dyDescent="0.15">
      <c r="AB8482" s="28"/>
      <c r="AC8482" s="28"/>
    </row>
    <row r="8483" spans="28:29" x14ac:dyDescent="0.15">
      <c r="AB8483" s="28"/>
      <c r="AC8483" s="28"/>
    </row>
    <row r="8484" spans="28:29" x14ac:dyDescent="0.15">
      <c r="AB8484" s="28"/>
      <c r="AC8484" s="28"/>
    </row>
    <row r="8485" spans="28:29" x14ac:dyDescent="0.15">
      <c r="AB8485" s="28"/>
      <c r="AC8485" s="28"/>
    </row>
    <row r="8486" spans="28:29" x14ac:dyDescent="0.15">
      <c r="AB8486" s="28"/>
      <c r="AC8486" s="28"/>
    </row>
    <row r="8487" spans="28:29" x14ac:dyDescent="0.15">
      <c r="AB8487" s="28"/>
      <c r="AC8487" s="28"/>
    </row>
    <row r="8488" spans="28:29" x14ac:dyDescent="0.15">
      <c r="AB8488" s="28"/>
      <c r="AC8488" s="28"/>
    </row>
    <row r="8489" spans="28:29" x14ac:dyDescent="0.15">
      <c r="AB8489" s="28"/>
      <c r="AC8489" s="28"/>
    </row>
    <row r="8490" spans="28:29" x14ac:dyDescent="0.15">
      <c r="AB8490" s="28"/>
      <c r="AC8490" s="28"/>
    </row>
    <row r="8491" spans="28:29" x14ac:dyDescent="0.15">
      <c r="AB8491" s="28"/>
      <c r="AC8491" s="28"/>
    </row>
    <row r="8492" spans="28:29" x14ac:dyDescent="0.15">
      <c r="AB8492" s="28"/>
      <c r="AC8492" s="28"/>
    </row>
    <row r="8493" spans="28:29" x14ac:dyDescent="0.15">
      <c r="AB8493" s="28"/>
      <c r="AC8493" s="28"/>
    </row>
    <row r="8494" spans="28:29" x14ac:dyDescent="0.15">
      <c r="AB8494" s="28"/>
      <c r="AC8494" s="28"/>
    </row>
    <row r="8495" spans="28:29" x14ac:dyDescent="0.15">
      <c r="AB8495" s="28"/>
      <c r="AC8495" s="28"/>
    </row>
    <row r="8496" spans="28:29" x14ac:dyDescent="0.15">
      <c r="AB8496" s="28"/>
      <c r="AC8496" s="28"/>
    </row>
    <row r="8497" spans="28:29" x14ac:dyDescent="0.15">
      <c r="AB8497" s="28"/>
      <c r="AC8497" s="28"/>
    </row>
    <row r="8498" spans="28:29" x14ac:dyDescent="0.15">
      <c r="AB8498" s="28"/>
      <c r="AC8498" s="28"/>
    </row>
    <row r="8499" spans="28:29" x14ac:dyDescent="0.15">
      <c r="AB8499" s="28"/>
      <c r="AC8499" s="28"/>
    </row>
    <row r="8500" spans="28:29" x14ac:dyDescent="0.15">
      <c r="AB8500" s="28"/>
      <c r="AC8500" s="28"/>
    </row>
    <row r="8501" spans="28:29" x14ac:dyDescent="0.15">
      <c r="AB8501" s="28"/>
      <c r="AC8501" s="28"/>
    </row>
    <row r="8502" spans="28:29" x14ac:dyDescent="0.15">
      <c r="AB8502" s="28"/>
      <c r="AC8502" s="28"/>
    </row>
    <row r="8503" spans="28:29" x14ac:dyDescent="0.15">
      <c r="AB8503" s="28"/>
      <c r="AC8503" s="28"/>
    </row>
    <row r="8504" spans="28:29" x14ac:dyDescent="0.15">
      <c r="AB8504" s="28"/>
      <c r="AC8504" s="28"/>
    </row>
    <row r="8505" spans="28:29" x14ac:dyDescent="0.15">
      <c r="AB8505" s="28"/>
      <c r="AC8505" s="28"/>
    </row>
    <row r="8506" spans="28:29" x14ac:dyDescent="0.15">
      <c r="AB8506" s="28"/>
      <c r="AC8506" s="28"/>
    </row>
    <row r="8507" spans="28:29" x14ac:dyDescent="0.15">
      <c r="AB8507" s="28"/>
      <c r="AC8507" s="28"/>
    </row>
    <row r="8508" spans="28:29" x14ac:dyDescent="0.15">
      <c r="AB8508" s="28"/>
      <c r="AC8508" s="28"/>
    </row>
    <row r="8509" spans="28:29" x14ac:dyDescent="0.15">
      <c r="AB8509" s="28"/>
      <c r="AC8509" s="28"/>
    </row>
    <row r="8510" spans="28:29" x14ac:dyDescent="0.15">
      <c r="AB8510" s="28"/>
      <c r="AC8510" s="28"/>
    </row>
    <row r="8511" spans="28:29" x14ac:dyDescent="0.15">
      <c r="AB8511" s="28"/>
      <c r="AC8511" s="28"/>
    </row>
    <row r="8512" spans="28:29" x14ac:dyDescent="0.15">
      <c r="AB8512" s="28"/>
      <c r="AC8512" s="28"/>
    </row>
    <row r="8513" spans="28:29" x14ac:dyDescent="0.15">
      <c r="AB8513" s="28"/>
      <c r="AC8513" s="28"/>
    </row>
    <row r="8514" spans="28:29" x14ac:dyDescent="0.15">
      <c r="AB8514" s="28"/>
      <c r="AC8514" s="28"/>
    </row>
    <row r="8515" spans="28:29" x14ac:dyDescent="0.15">
      <c r="AB8515" s="28"/>
      <c r="AC8515" s="28"/>
    </row>
    <row r="8516" spans="28:29" x14ac:dyDescent="0.15">
      <c r="AB8516" s="28"/>
      <c r="AC8516" s="28"/>
    </row>
    <row r="8517" spans="28:29" x14ac:dyDescent="0.15">
      <c r="AB8517" s="28"/>
      <c r="AC8517" s="28"/>
    </row>
    <row r="8518" spans="28:29" x14ac:dyDescent="0.15">
      <c r="AB8518" s="28"/>
      <c r="AC8518" s="28"/>
    </row>
    <row r="8519" spans="28:29" x14ac:dyDescent="0.15">
      <c r="AB8519" s="28"/>
      <c r="AC8519" s="28"/>
    </row>
    <row r="8520" spans="28:29" x14ac:dyDescent="0.15">
      <c r="AB8520" s="28"/>
      <c r="AC8520" s="28"/>
    </row>
    <row r="8521" spans="28:29" x14ac:dyDescent="0.15">
      <c r="AB8521" s="28"/>
      <c r="AC8521" s="28"/>
    </row>
    <row r="8522" spans="28:29" x14ac:dyDescent="0.15">
      <c r="AB8522" s="28"/>
      <c r="AC8522" s="28"/>
    </row>
    <row r="8523" spans="28:29" x14ac:dyDescent="0.15">
      <c r="AB8523" s="28"/>
      <c r="AC8523" s="28"/>
    </row>
    <row r="8524" spans="28:29" x14ac:dyDescent="0.15">
      <c r="AB8524" s="28"/>
      <c r="AC8524" s="28"/>
    </row>
    <row r="8525" spans="28:29" x14ac:dyDescent="0.15">
      <c r="AB8525" s="28"/>
      <c r="AC8525" s="28"/>
    </row>
    <row r="8526" spans="28:29" x14ac:dyDescent="0.15">
      <c r="AB8526" s="28"/>
      <c r="AC8526" s="28"/>
    </row>
    <row r="8527" spans="28:29" x14ac:dyDescent="0.15">
      <c r="AB8527" s="28"/>
      <c r="AC8527" s="28"/>
    </row>
    <row r="8528" spans="28:29" x14ac:dyDescent="0.15">
      <c r="AB8528" s="28"/>
      <c r="AC8528" s="28"/>
    </row>
    <row r="8529" spans="28:29" x14ac:dyDescent="0.15">
      <c r="AB8529" s="28"/>
      <c r="AC8529" s="28"/>
    </row>
    <row r="8530" spans="28:29" x14ac:dyDescent="0.15">
      <c r="AB8530" s="28"/>
      <c r="AC8530" s="28"/>
    </row>
    <row r="8531" spans="28:29" x14ac:dyDescent="0.15">
      <c r="AB8531" s="28"/>
      <c r="AC8531" s="28"/>
    </row>
    <row r="8532" spans="28:29" x14ac:dyDescent="0.15">
      <c r="AB8532" s="28"/>
      <c r="AC8532" s="28"/>
    </row>
    <row r="8533" spans="28:29" x14ac:dyDescent="0.15">
      <c r="AB8533" s="28"/>
      <c r="AC8533" s="28"/>
    </row>
    <row r="8534" spans="28:29" x14ac:dyDescent="0.15">
      <c r="AB8534" s="28"/>
      <c r="AC8534" s="28"/>
    </row>
    <row r="8535" spans="28:29" x14ac:dyDescent="0.15">
      <c r="AB8535" s="28"/>
      <c r="AC8535" s="28"/>
    </row>
    <row r="8536" spans="28:29" x14ac:dyDescent="0.15">
      <c r="AB8536" s="28"/>
      <c r="AC8536" s="28"/>
    </row>
    <row r="8537" spans="28:29" x14ac:dyDescent="0.15">
      <c r="AB8537" s="28"/>
      <c r="AC8537" s="28"/>
    </row>
    <row r="8538" spans="28:29" x14ac:dyDescent="0.15">
      <c r="AB8538" s="28"/>
      <c r="AC8538" s="28"/>
    </row>
    <row r="8539" spans="28:29" x14ac:dyDescent="0.15">
      <c r="AB8539" s="28"/>
      <c r="AC8539" s="28"/>
    </row>
    <row r="8540" spans="28:29" x14ac:dyDescent="0.15">
      <c r="AB8540" s="28"/>
      <c r="AC8540" s="28"/>
    </row>
    <row r="8541" spans="28:29" x14ac:dyDescent="0.15">
      <c r="AB8541" s="28"/>
      <c r="AC8541" s="28"/>
    </row>
    <row r="8542" spans="28:29" x14ac:dyDescent="0.15">
      <c r="AB8542" s="28"/>
      <c r="AC8542" s="28"/>
    </row>
    <row r="8543" spans="28:29" x14ac:dyDescent="0.15">
      <c r="AB8543" s="28"/>
      <c r="AC8543" s="28"/>
    </row>
    <row r="8544" spans="28:29" x14ac:dyDescent="0.15">
      <c r="AB8544" s="28"/>
      <c r="AC8544" s="28"/>
    </row>
    <row r="8545" spans="28:29" x14ac:dyDescent="0.15">
      <c r="AB8545" s="28"/>
      <c r="AC8545" s="28"/>
    </row>
    <row r="8546" spans="28:29" x14ac:dyDescent="0.15">
      <c r="AB8546" s="28"/>
      <c r="AC8546" s="28"/>
    </row>
    <row r="8547" spans="28:29" x14ac:dyDescent="0.15">
      <c r="AB8547" s="28"/>
      <c r="AC8547" s="28"/>
    </row>
    <row r="8548" spans="28:29" x14ac:dyDescent="0.15">
      <c r="AB8548" s="28"/>
      <c r="AC8548" s="28"/>
    </row>
    <row r="8549" spans="28:29" x14ac:dyDescent="0.15">
      <c r="AB8549" s="28"/>
      <c r="AC8549" s="28"/>
    </row>
    <row r="8550" spans="28:29" x14ac:dyDescent="0.15">
      <c r="AB8550" s="28"/>
      <c r="AC8550" s="28"/>
    </row>
    <row r="8551" spans="28:29" x14ac:dyDescent="0.15">
      <c r="AB8551" s="28"/>
      <c r="AC8551" s="28"/>
    </row>
    <row r="8552" spans="28:29" x14ac:dyDescent="0.15">
      <c r="AB8552" s="28"/>
      <c r="AC8552" s="28"/>
    </row>
    <row r="8553" spans="28:29" x14ac:dyDescent="0.15">
      <c r="AB8553" s="28"/>
      <c r="AC8553" s="28"/>
    </row>
    <row r="8554" spans="28:29" x14ac:dyDescent="0.15">
      <c r="AB8554" s="28"/>
      <c r="AC8554" s="28"/>
    </row>
    <row r="8555" spans="28:29" x14ac:dyDescent="0.15">
      <c r="AB8555" s="28"/>
      <c r="AC8555" s="28"/>
    </row>
    <row r="8556" spans="28:29" x14ac:dyDescent="0.15">
      <c r="AB8556" s="28"/>
      <c r="AC8556" s="28"/>
    </row>
    <row r="8557" spans="28:29" x14ac:dyDescent="0.15">
      <c r="AB8557" s="28"/>
      <c r="AC8557" s="28"/>
    </row>
    <row r="8558" spans="28:29" x14ac:dyDescent="0.15">
      <c r="AB8558" s="28"/>
      <c r="AC8558" s="28"/>
    </row>
    <row r="8559" spans="28:29" x14ac:dyDescent="0.15">
      <c r="AB8559" s="28"/>
      <c r="AC8559" s="28"/>
    </row>
    <row r="8560" spans="28:29" x14ac:dyDescent="0.15">
      <c r="AB8560" s="28"/>
      <c r="AC8560" s="28"/>
    </row>
    <row r="8561" spans="28:29" x14ac:dyDescent="0.15">
      <c r="AB8561" s="28"/>
      <c r="AC8561" s="28"/>
    </row>
    <row r="8562" spans="28:29" x14ac:dyDescent="0.15">
      <c r="AB8562" s="28"/>
      <c r="AC8562" s="28"/>
    </row>
    <row r="8563" spans="28:29" x14ac:dyDescent="0.15">
      <c r="AB8563" s="28"/>
      <c r="AC8563" s="28"/>
    </row>
    <row r="8564" spans="28:29" x14ac:dyDescent="0.15">
      <c r="AB8564" s="28"/>
      <c r="AC8564" s="28"/>
    </row>
    <row r="8565" spans="28:29" x14ac:dyDescent="0.15">
      <c r="AB8565" s="28"/>
      <c r="AC8565" s="28"/>
    </row>
    <row r="8566" spans="28:29" x14ac:dyDescent="0.15">
      <c r="AB8566" s="28"/>
      <c r="AC8566" s="28"/>
    </row>
    <row r="8567" spans="28:29" x14ac:dyDescent="0.15">
      <c r="AB8567" s="28"/>
      <c r="AC8567" s="28"/>
    </row>
    <row r="8568" spans="28:29" x14ac:dyDescent="0.15">
      <c r="AB8568" s="28"/>
      <c r="AC8568" s="28"/>
    </row>
    <row r="8569" spans="28:29" x14ac:dyDescent="0.15">
      <c r="AB8569" s="28"/>
      <c r="AC8569" s="28"/>
    </row>
    <row r="8570" spans="28:29" x14ac:dyDescent="0.15">
      <c r="AB8570" s="28"/>
      <c r="AC8570" s="28"/>
    </row>
    <row r="8571" spans="28:29" x14ac:dyDescent="0.15">
      <c r="AB8571" s="28"/>
      <c r="AC8571" s="28"/>
    </row>
    <row r="8572" spans="28:29" x14ac:dyDescent="0.15">
      <c r="AB8572" s="28"/>
      <c r="AC8572" s="28"/>
    </row>
    <row r="8573" spans="28:29" x14ac:dyDescent="0.15">
      <c r="AB8573" s="28"/>
      <c r="AC8573" s="28"/>
    </row>
    <row r="8574" spans="28:29" x14ac:dyDescent="0.15">
      <c r="AB8574" s="28"/>
      <c r="AC8574" s="28"/>
    </row>
    <row r="8575" spans="28:29" x14ac:dyDescent="0.15">
      <c r="AB8575" s="28"/>
      <c r="AC8575" s="28"/>
    </row>
    <row r="8576" spans="28:29" x14ac:dyDescent="0.15">
      <c r="AB8576" s="28"/>
      <c r="AC8576" s="28"/>
    </row>
    <row r="8577" spans="28:29" x14ac:dyDescent="0.15">
      <c r="AB8577" s="28"/>
      <c r="AC8577" s="28"/>
    </row>
    <row r="8578" spans="28:29" x14ac:dyDescent="0.15">
      <c r="AB8578" s="28"/>
      <c r="AC8578" s="28"/>
    </row>
    <row r="8579" spans="28:29" x14ac:dyDescent="0.15">
      <c r="AB8579" s="28"/>
      <c r="AC8579" s="28"/>
    </row>
    <row r="8580" spans="28:29" x14ac:dyDescent="0.15">
      <c r="AB8580" s="28"/>
      <c r="AC8580" s="28"/>
    </row>
    <row r="8581" spans="28:29" x14ac:dyDescent="0.15">
      <c r="AB8581" s="28"/>
      <c r="AC8581" s="28"/>
    </row>
    <row r="8582" spans="28:29" x14ac:dyDescent="0.15">
      <c r="AB8582" s="28"/>
      <c r="AC8582" s="28"/>
    </row>
    <row r="8583" spans="28:29" x14ac:dyDescent="0.15">
      <c r="AB8583" s="28"/>
      <c r="AC8583" s="28"/>
    </row>
    <row r="8584" spans="28:29" x14ac:dyDescent="0.15">
      <c r="AB8584" s="28"/>
      <c r="AC8584" s="28"/>
    </row>
    <row r="8585" spans="28:29" x14ac:dyDescent="0.15">
      <c r="AB8585" s="28"/>
      <c r="AC8585" s="28"/>
    </row>
    <row r="8586" spans="28:29" x14ac:dyDescent="0.15">
      <c r="AB8586" s="28"/>
      <c r="AC8586" s="28"/>
    </row>
    <row r="8587" spans="28:29" x14ac:dyDescent="0.15">
      <c r="AB8587" s="28"/>
      <c r="AC8587" s="28"/>
    </row>
    <row r="8588" spans="28:29" x14ac:dyDescent="0.15">
      <c r="AB8588" s="28"/>
      <c r="AC8588" s="28"/>
    </row>
    <row r="8589" spans="28:29" x14ac:dyDescent="0.15">
      <c r="AB8589" s="28"/>
      <c r="AC8589" s="28"/>
    </row>
    <row r="8590" spans="28:29" x14ac:dyDescent="0.15">
      <c r="AB8590" s="28"/>
      <c r="AC8590" s="28"/>
    </row>
    <row r="8591" spans="28:29" x14ac:dyDescent="0.15">
      <c r="AB8591" s="28"/>
      <c r="AC8591" s="28"/>
    </row>
    <row r="8592" spans="28:29" x14ac:dyDescent="0.15">
      <c r="AB8592" s="28"/>
      <c r="AC8592" s="28"/>
    </row>
    <row r="8593" spans="28:29" x14ac:dyDescent="0.15">
      <c r="AB8593" s="28"/>
      <c r="AC8593" s="28"/>
    </row>
    <row r="8594" spans="28:29" x14ac:dyDescent="0.15">
      <c r="AB8594" s="28"/>
      <c r="AC8594" s="28"/>
    </row>
    <row r="8595" spans="28:29" x14ac:dyDescent="0.15">
      <c r="AB8595" s="28"/>
      <c r="AC8595" s="28"/>
    </row>
    <row r="8596" spans="28:29" x14ac:dyDescent="0.15">
      <c r="AB8596" s="28"/>
      <c r="AC8596" s="28"/>
    </row>
    <row r="8597" spans="28:29" x14ac:dyDescent="0.15">
      <c r="AB8597" s="28"/>
      <c r="AC8597" s="28"/>
    </row>
    <row r="8598" spans="28:29" x14ac:dyDescent="0.15">
      <c r="AB8598" s="28"/>
      <c r="AC8598" s="28"/>
    </row>
    <row r="8599" spans="28:29" x14ac:dyDescent="0.15">
      <c r="AB8599" s="28"/>
      <c r="AC8599" s="28"/>
    </row>
    <row r="8600" spans="28:29" x14ac:dyDescent="0.15">
      <c r="AB8600" s="28"/>
      <c r="AC8600" s="28"/>
    </row>
    <row r="8601" spans="28:29" x14ac:dyDescent="0.15">
      <c r="AB8601" s="28"/>
      <c r="AC8601" s="28"/>
    </row>
    <row r="8602" spans="28:29" x14ac:dyDescent="0.15">
      <c r="AB8602" s="28"/>
      <c r="AC8602" s="28"/>
    </row>
    <row r="8603" spans="28:29" x14ac:dyDescent="0.15">
      <c r="AB8603" s="28"/>
      <c r="AC8603" s="28"/>
    </row>
    <row r="8604" spans="28:29" x14ac:dyDescent="0.15">
      <c r="AB8604" s="28"/>
      <c r="AC8604" s="28"/>
    </row>
    <row r="8605" spans="28:29" x14ac:dyDescent="0.15">
      <c r="AB8605" s="28"/>
      <c r="AC8605" s="28"/>
    </row>
    <row r="8606" spans="28:29" x14ac:dyDescent="0.15">
      <c r="AB8606" s="28"/>
      <c r="AC8606" s="28"/>
    </row>
    <row r="8607" spans="28:29" x14ac:dyDescent="0.15">
      <c r="AB8607" s="28"/>
      <c r="AC8607" s="28"/>
    </row>
    <row r="8608" spans="28:29" x14ac:dyDescent="0.15">
      <c r="AB8608" s="28"/>
      <c r="AC8608" s="28"/>
    </row>
    <row r="8609" spans="28:29" x14ac:dyDescent="0.15">
      <c r="AB8609" s="28"/>
      <c r="AC8609" s="28"/>
    </row>
    <row r="8610" spans="28:29" x14ac:dyDescent="0.15">
      <c r="AB8610" s="28"/>
      <c r="AC8610" s="28"/>
    </row>
    <row r="8611" spans="28:29" x14ac:dyDescent="0.15">
      <c r="AB8611" s="28"/>
      <c r="AC8611" s="28"/>
    </row>
    <row r="8612" spans="28:29" x14ac:dyDescent="0.15">
      <c r="AB8612" s="28"/>
      <c r="AC8612" s="28"/>
    </row>
    <row r="8613" spans="28:29" x14ac:dyDescent="0.15">
      <c r="AB8613" s="28"/>
      <c r="AC8613" s="28"/>
    </row>
    <row r="8614" spans="28:29" x14ac:dyDescent="0.15">
      <c r="AB8614" s="28"/>
      <c r="AC8614" s="28"/>
    </row>
    <row r="8615" spans="28:29" x14ac:dyDescent="0.15">
      <c r="AB8615" s="28"/>
      <c r="AC8615" s="28"/>
    </row>
    <row r="8616" spans="28:29" x14ac:dyDescent="0.15">
      <c r="AB8616" s="28"/>
      <c r="AC8616" s="28"/>
    </row>
    <row r="8617" spans="28:29" x14ac:dyDescent="0.15">
      <c r="AB8617" s="28"/>
      <c r="AC8617" s="28"/>
    </row>
    <row r="8618" spans="28:29" x14ac:dyDescent="0.15">
      <c r="AB8618" s="28"/>
      <c r="AC8618" s="28"/>
    </row>
    <row r="8619" spans="28:29" x14ac:dyDescent="0.15">
      <c r="AB8619" s="28"/>
      <c r="AC8619" s="28"/>
    </row>
    <row r="8620" spans="28:29" x14ac:dyDescent="0.15">
      <c r="AB8620" s="28"/>
      <c r="AC8620" s="28"/>
    </row>
    <row r="8621" spans="28:29" x14ac:dyDescent="0.15">
      <c r="AB8621" s="28"/>
      <c r="AC8621" s="28"/>
    </row>
    <row r="8622" spans="28:29" x14ac:dyDescent="0.15">
      <c r="AB8622" s="28"/>
      <c r="AC8622" s="28"/>
    </row>
    <row r="8623" spans="28:29" x14ac:dyDescent="0.15">
      <c r="AB8623" s="28"/>
      <c r="AC8623" s="28"/>
    </row>
    <row r="8624" spans="28:29" x14ac:dyDescent="0.15">
      <c r="AB8624" s="28"/>
      <c r="AC8624" s="28"/>
    </row>
    <row r="8625" spans="28:29" x14ac:dyDescent="0.15">
      <c r="AB8625" s="28"/>
      <c r="AC8625" s="28"/>
    </row>
    <row r="8626" spans="28:29" x14ac:dyDescent="0.15">
      <c r="AB8626" s="28"/>
      <c r="AC8626" s="28"/>
    </row>
    <row r="8627" spans="28:29" x14ac:dyDescent="0.15">
      <c r="AB8627" s="28"/>
      <c r="AC8627" s="28"/>
    </row>
    <row r="8628" spans="28:29" x14ac:dyDescent="0.15">
      <c r="AB8628" s="28"/>
      <c r="AC8628" s="28"/>
    </row>
    <row r="8629" spans="28:29" x14ac:dyDescent="0.15">
      <c r="AB8629" s="28"/>
      <c r="AC8629" s="28"/>
    </row>
    <row r="8630" spans="28:29" x14ac:dyDescent="0.15">
      <c r="AB8630" s="28"/>
      <c r="AC8630" s="28"/>
    </row>
    <row r="8631" spans="28:29" x14ac:dyDescent="0.15">
      <c r="AB8631" s="28"/>
      <c r="AC8631" s="28"/>
    </row>
    <row r="8632" spans="28:29" x14ac:dyDescent="0.15">
      <c r="AB8632" s="28"/>
      <c r="AC8632" s="28"/>
    </row>
    <row r="8633" spans="28:29" x14ac:dyDescent="0.15">
      <c r="AB8633" s="28"/>
      <c r="AC8633" s="28"/>
    </row>
    <row r="8634" spans="28:29" x14ac:dyDescent="0.15">
      <c r="AB8634" s="28"/>
      <c r="AC8634" s="28"/>
    </row>
    <row r="8635" spans="28:29" x14ac:dyDescent="0.15">
      <c r="AB8635" s="28"/>
      <c r="AC8635" s="28"/>
    </row>
    <row r="8636" spans="28:29" x14ac:dyDescent="0.15">
      <c r="AB8636" s="28"/>
      <c r="AC8636" s="28"/>
    </row>
    <row r="8637" spans="28:29" x14ac:dyDescent="0.15">
      <c r="AB8637" s="28"/>
      <c r="AC8637" s="28"/>
    </row>
    <row r="8638" spans="28:29" x14ac:dyDescent="0.15">
      <c r="AB8638" s="28"/>
      <c r="AC8638" s="28"/>
    </row>
    <row r="8639" spans="28:29" x14ac:dyDescent="0.15">
      <c r="AB8639" s="28"/>
      <c r="AC8639" s="28"/>
    </row>
    <row r="8640" spans="28:29" x14ac:dyDescent="0.15">
      <c r="AB8640" s="28"/>
      <c r="AC8640" s="28"/>
    </row>
    <row r="8641" spans="28:29" x14ac:dyDescent="0.15">
      <c r="AB8641" s="28"/>
      <c r="AC8641" s="28"/>
    </row>
    <row r="8642" spans="28:29" x14ac:dyDescent="0.15">
      <c r="AB8642" s="28"/>
      <c r="AC8642" s="28"/>
    </row>
    <row r="8643" spans="28:29" x14ac:dyDescent="0.15">
      <c r="AB8643" s="28"/>
      <c r="AC8643" s="28"/>
    </row>
    <row r="8644" spans="28:29" x14ac:dyDescent="0.15">
      <c r="AB8644" s="28"/>
      <c r="AC8644" s="28"/>
    </row>
    <row r="8645" spans="28:29" x14ac:dyDescent="0.15">
      <c r="AB8645" s="28"/>
      <c r="AC8645" s="28"/>
    </row>
    <row r="8646" spans="28:29" x14ac:dyDescent="0.15">
      <c r="AB8646" s="28"/>
      <c r="AC8646" s="28"/>
    </row>
    <row r="8647" spans="28:29" x14ac:dyDescent="0.15">
      <c r="AB8647" s="28"/>
      <c r="AC8647" s="28"/>
    </row>
    <row r="8648" spans="28:29" x14ac:dyDescent="0.15">
      <c r="AB8648" s="28"/>
      <c r="AC8648" s="28"/>
    </row>
    <row r="8649" spans="28:29" x14ac:dyDescent="0.15">
      <c r="AB8649" s="28"/>
      <c r="AC8649" s="28"/>
    </row>
    <row r="8650" spans="28:29" x14ac:dyDescent="0.15">
      <c r="AB8650" s="28"/>
      <c r="AC8650" s="28"/>
    </row>
    <row r="8651" spans="28:29" x14ac:dyDescent="0.15">
      <c r="AB8651" s="28"/>
      <c r="AC8651" s="28"/>
    </row>
    <row r="8652" spans="28:29" x14ac:dyDescent="0.15">
      <c r="AB8652" s="28"/>
      <c r="AC8652" s="28"/>
    </row>
    <row r="8653" spans="28:29" x14ac:dyDescent="0.15">
      <c r="AB8653" s="28"/>
      <c r="AC8653" s="28"/>
    </row>
    <row r="8654" spans="28:29" x14ac:dyDescent="0.15">
      <c r="AB8654" s="28"/>
      <c r="AC8654" s="28"/>
    </row>
    <row r="8655" spans="28:29" x14ac:dyDescent="0.15">
      <c r="AB8655" s="28"/>
      <c r="AC8655" s="28"/>
    </row>
    <row r="8656" spans="28:29" x14ac:dyDescent="0.15">
      <c r="AB8656" s="28"/>
      <c r="AC8656" s="28"/>
    </row>
    <row r="8657" spans="28:29" x14ac:dyDescent="0.15">
      <c r="AB8657" s="28"/>
      <c r="AC8657" s="28"/>
    </row>
    <row r="8658" spans="28:29" x14ac:dyDescent="0.15">
      <c r="AB8658" s="28"/>
      <c r="AC8658" s="28"/>
    </row>
    <row r="8659" spans="28:29" x14ac:dyDescent="0.15">
      <c r="AB8659" s="28"/>
      <c r="AC8659" s="28"/>
    </row>
    <row r="8660" spans="28:29" x14ac:dyDescent="0.15">
      <c r="AB8660" s="28"/>
      <c r="AC8660" s="28"/>
    </row>
    <row r="8661" spans="28:29" x14ac:dyDescent="0.15">
      <c r="AB8661" s="28"/>
      <c r="AC8661" s="28"/>
    </row>
    <row r="8662" spans="28:29" x14ac:dyDescent="0.15">
      <c r="AB8662" s="28"/>
      <c r="AC8662" s="28"/>
    </row>
    <row r="8663" spans="28:29" x14ac:dyDescent="0.15">
      <c r="AB8663" s="28"/>
      <c r="AC8663" s="28"/>
    </row>
    <row r="8664" spans="28:29" x14ac:dyDescent="0.15">
      <c r="AB8664" s="28"/>
      <c r="AC8664" s="28"/>
    </row>
    <row r="8665" spans="28:29" x14ac:dyDescent="0.15">
      <c r="AB8665" s="28"/>
      <c r="AC8665" s="28"/>
    </row>
    <row r="8666" spans="28:29" x14ac:dyDescent="0.15">
      <c r="AB8666" s="28"/>
      <c r="AC8666" s="28"/>
    </row>
    <row r="8667" spans="28:29" x14ac:dyDescent="0.15">
      <c r="AB8667" s="28"/>
      <c r="AC8667" s="28"/>
    </row>
    <row r="8668" spans="28:29" x14ac:dyDescent="0.15">
      <c r="AB8668" s="28"/>
      <c r="AC8668" s="28"/>
    </row>
    <row r="8669" spans="28:29" x14ac:dyDescent="0.15">
      <c r="AB8669" s="28"/>
      <c r="AC8669" s="28"/>
    </row>
    <row r="8670" spans="28:29" x14ac:dyDescent="0.15">
      <c r="AB8670" s="28"/>
      <c r="AC8670" s="28"/>
    </row>
    <row r="8671" spans="28:29" x14ac:dyDescent="0.15">
      <c r="AB8671" s="28"/>
      <c r="AC8671" s="28"/>
    </row>
    <row r="8672" spans="28:29" x14ac:dyDescent="0.15">
      <c r="AB8672" s="28"/>
      <c r="AC8672" s="28"/>
    </row>
    <row r="8673" spans="28:29" x14ac:dyDescent="0.15">
      <c r="AB8673" s="28"/>
      <c r="AC8673" s="28"/>
    </row>
    <row r="8674" spans="28:29" x14ac:dyDescent="0.15">
      <c r="AB8674" s="28"/>
      <c r="AC8674" s="28"/>
    </row>
    <row r="8675" spans="28:29" x14ac:dyDescent="0.15">
      <c r="AB8675" s="28"/>
      <c r="AC8675" s="28"/>
    </row>
    <row r="8676" spans="28:29" x14ac:dyDescent="0.15">
      <c r="AB8676" s="28"/>
      <c r="AC8676" s="28"/>
    </row>
    <row r="8677" spans="28:29" x14ac:dyDescent="0.15">
      <c r="AB8677" s="28"/>
      <c r="AC8677" s="28"/>
    </row>
    <row r="8678" spans="28:29" x14ac:dyDescent="0.15">
      <c r="AB8678" s="28"/>
      <c r="AC8678" s="28"/>
    </row>
    <row r="8679" spans="28:29" x14ac:dyDescent="0.15">
      <c r="AB8679" s="28"/>
      <c r="AC8679" s="28"/>
    </row>
    <row r="8680" spans="28:29" x14ac:dyDescent="0.15">
      <c r="AB8680" s="28"/>
      <c r="AC8680" s="28"/>
    </row>
    <row r="8681" spans="28:29" x14ac:dyDescent="0.15">
      <c r="AB8681" s="28"/>
      <c r="AC8681" s="28"/>
    </row>
    <row r="8682" spans="28:29" x14ac:dyDescent="0.15">
      <c r="AB8682" s="28"/>
      <c r="AC8682" s="28"/>
    </row>
    <row r="8683" spans="28:29" x14ac:dyDescent="0.15">
      <c r="AB8683" s="28"/>
      <c r="AC8683" s="28"/>
    </row>
    <row r="8684" spans="28:29" x14ac:dyDescent="0.15">
      <c r="AB8684" s="28"/>
      <c r="AC8684" s="28"/>
    </row>
    <row r="8685" spans="28:29" x14ac:dyDescent="0.15">
      <c r="AB8685" s="28"/>
      <c r="AC8685" s="28"/>
    </row>
    <row r="8686" spans="28:29" x14ac:dyDescent="0.15">
      <c r="AB8686" s="28"/>
      <c r="AC8686" s="28"/>
    </row>
    <row r="8687" spans="28:29" x14ac:dyDescent="0.15">
      <c r="AB8687" s="28"/>
      <c r="AC8687" s="28"/>
    </row>
    <row r="8688" spans="28:29" x14ac:dyDescent="0.15">
      <c r="AB8688" s="28"/>
      <c r="AC8688" s="28"/>
    </row>
    <row r="8689" spans="28:29" x14ac:dyDescent="0.15">
      <c r="AB8689" s="28"/>
      <c r="AC8689" s="28"/>
    </row>
    <row r="8690" spans="28:29" x14ac:dyDescent="0.15">
      <c r="AB8690" s="28"/>
      <c r="AC8690" s="28"/>
    </row>
    <row r="8691" spans="28:29" x14ac:dyDescent="0.15">
      <c r="AB8691" s="28"/>
      <c r="AC8691" s="28"/>
    </row>
    <row r="8692" spans="28:29" x14ac:dyDescent="0.15">
      <c r="AB8692" s="28"/>
      <c r="AC8692" s="28"/>
    </row>
    <row r="8693" spans="28:29" x14ac:dyDescent="0.15">
      <c r="AB8693" s="28"/>
      <c r="AC8693" s="28"/>
    </row>
    <row r="8694" spans="28:29" x14ac:dyDescent="0.15">
      <c r="AB8694" s="28"/>
      <c r="AC8694" s="28"/>
    </row>
    <row r="8695" spans="28:29" x14ac:dyDescent="0.15">
      <c r="AB8695" s="28"/>
      <c r="AC8695" s="28"/>
    </row>
    <row r="8696" spans="28:29" x14ac:dyDescent="0.15">
      <c r="AB8696" s="28"/>
      <c r="AC8696" s="28"/>
    </row>
    <row r="8697" spans="28:29" x14ac:dyDescent="0.15">
      <c r="AB8697" s="28"/>
      <c r="AC8697" s="28"/>
    </row>
    <row r="8698" spans="28:29" x14ac:dyDescent="0.15">
      <c r="AB8698" s="28"/>
      <c r="AC8698" s="28"/>
    </row>
    <row r="8699" spans="28:29" x14ac:dyDescent="0.15">
      <c r="AB8699" s="28"/>
      <c r="AC8699" s="28"/>
    </row>
    <row r="8700" spans="28:29" x14ac:dyDescent="0.15">
      <c r="AB8700" s="28"/>
      <c r="AC8700" s="28"/>
    </row>
    <row r="8701" spans="28:29" x14ac:dyDescent="0.15">
      <c r="AB8701" s="28"/>
      <c r="AC8701" s="28"/>
    </row>
    <row r="8702" spans="28:29" x14ac:dyDescent="0.15">
      <c r="AB8702" s="28"/>
      <c r="AC8702" s="28"/>
    </row>
    <row r="8703" spans="28:29" x14ac:dyDescent="0.15">
      <c r="AB8703" s="28"/>
      <c r="AC8703" s="28"/>
    </row>
    <row r="8704" spans="28:29" x14ac:dyDescent="0.15">
      <c r="AB8704" s="28"/>
      <c r="AC8704" s="28"/>
    </row>
    <row r="8705" spans="28:29" x14ac:dyDescent="0.15">
      <c r="AB8705" s="28"/>
      <c r="AC8705" s="28"/>
    </row>
    <row r="8706" spans="28:29" x14ac:dyDescent="0.15">
      <c r="AB8706" s="28"/>
      <c r="AC8706" s="28"/>
    </row>
    <row r="8707" spans="28:29" x14ac:dyDescent="0.15">
      <c r="AB8707" s="28"/>
      <c r="AC8707" s="28"/>
    </row>
    <row r="8708" spans="28:29" x14ac:dyDescent="0.15">
      <c r="AB8708" s="28"/>
      <c r="AC8708" s="28"/>
    </row>
    <row r="8709" spans="28:29" x14ac:dyDescent="0.15">
      <c r="AB8709" s="28"/>
      <c r="AC8709" s="28"/>
    </row>
    <row r="8710" spans="28:29" x14ac:dyDescent="0.15">
      <c r="AB8710" s="28"/>
      <c r="AC8710" s="28"/>
    </row>
    <row r="8711" spans="28:29" x14ac:dyDescent="0.15">
      <c r="AB8711" s="28"/>
      <c r="AC8711" s="28"/>
    </row>
    <row r="8712" spans="28:29" x14ac:dyDescent="0.15">
      <c r="AB8712" s="28"/>
      <c r="AC8712" s="28"/>
    </row>
    <row r="8713" spans="28:29" x14ac:dyDescent="0.15">
      <c r="AB8713" s="28"/>
      <c r="AC8713" s="28"/>
    </row>
    <row r="8714" spans="28:29" x14ac:dyDescent="0.15">
      <c r="AB8714" s="28"/>
      <c r="AC8714" s="28"/>
    </row>
    <row r="8715" spans="28:29" x14ac:dyDescent="0.15">
      <c r="AB8715" s="28"/>
      <c r="AC8715" s="28"/>
    </row>
    <row r="8716" spans="28:29" x14ac:dyDescent="0.15">
      <c r="AB8716" s="28"/>
      <c r="AC8716" s="28"/>
    </row>
    <row r="8717" spans="28:29" x14ac:dyDescent="0.15">
      <c r="AB8717" s="28"/>
      <c r="AC8717" s="28"/>
    </row>
    <row r="8718" spans="28:29" x14ac:dyDescent="0.15">
      <c r="AB8718" s="28"/>
      <c r="AC8718" s="28"/>
    </row>
    <row r="8719" spans="28:29" x14ac:dyDescent="0.15">
      <c r="AB8719" s="28"/>
      <c r="AC8719" s="28"/>
    </row>
    <row r="8720" spans="28:29" x14ac:dyDescent="0.15">
      <c r="AB8720" s="28"/>
      <c r="AC8720" s="28"/>
    </row>
    <row r="8721" spans="28:29" x14ac:dyDescent="0.15">
      <c r="AB8721" s="28"/>
      <c r="AC8721" s="28"/>
    </row>
    <row r="8722" spans="28:29" x14ac:dyDescent="0.15">
      <c r="AB8722" s="28"/>
      <c r="AC8722" s="28"/>
    </row>
    <row r="8723" spans="28:29" x14ac:dyDescent="0.15">
      <c r="AB8723" s="28"/>
      <c r="AC8723" s="28"/>
    </row>
    <row r="8724" spans="28:29" x14ac:dyDescent="0.15">
      <c r="AB8724" s="28"/>
      <c r="AC8724" s="28"/>
    </row>
    <row r="8725" spans="28:29" x14ac:dyDescent="0.15">
      <c r="AB8725" s="28"/>
      <c r="AC8725" s="28"/>
    </row>
    <row r="8726" spans="28:29" x14ac:dyDescent="0.15">
      <c r="AB8726" s="28"/>
      <c r="AC8726" s="28"/>
    </row>
    <row r="8727" spans="28:29" x14ac:dyDescent="0.15">
      <c r="AB8727" s="28"/>
      <c r="AC8727" s="28"/>
    </row>
    <row r="8728" spans="28:29" x14ac:dyDescent="0.15">
      <c r="AB8728" s="28"/>
      <c r="AC8728" s="28"/>
    </row>
    <row r="8729" spans="28:29" x14ac:dyDescent="0.15">
      <c r="AB8729" s="28"/>
      <c r="AC8729" s="28"/>
    </row>
    <row r="8730" spans="28:29" x14ac:dyDescent="0.15">
      <c r="AB8730" s="28"/>
      <c r="AC8730" s="28"/>
    </row>
    <row r="8731" spans="28:29" x14ac:dyDescent="0.15">
      <c r="AB8731" s="28"/>
      <c r="AC8731" s="28"/>
    </row>
    <row r="8732" spans="28:29" x14ac:dyDescent="0.15">
      <c r="AB8732" s="28"/>
      <c r="AC8732" s="28"/>
    </row>
    <row r="8733" spans="28:29" x14ac:dyDescent="0.15">
      <c r="AB8733" s="28"/>
      <c r="AC8733" s="28"/>
    </row>
    <row r="8734" spans="28:29" x14ac:dyDescent="0.15">
      <c r="AB8734" s="28"/>
      <c r="AC8734" s="28"/>
    </row>
    <row r="8735" spans="28:29" x14ac:dyDescent="0.15">
      <c r="AB8735" s="28"/>
      <c r="AC8735" s="28"/>
    </row>
    <row r="8736" spans="28:29" x14ac:dyDescent="0.15">
      <c r="AB8736" s="28"/>
      <c r="AC8736" s="28"/>
    </row>
    <row r="8737" spans="28:29" x14ac:dyDescent="0.15">
      <c r="AB8737" s="28"/>
      <c r="AC8737" s="28"/>
    </row>
    <row r="8738" spans="28:29" x14ac:dyDescent="0.15">
      <c r="AB8738" s="28"/>
      <c r="AC8738" s="28"/>
    </row>
    <row r="8739" spans="28:29" x14ac:dyDescent="0.15">
      <c r="AB8739" s="28"/>
      <c r="AC8739" s="28"/>
    </row>
    <row r="8740" spans="28:29" x14ac:dyDescent="0.15">
      <c r="AB8740" s="28"/>
      <c r="AC8740" s="28"/>
    </row>
    <row r="8741" spans="28:29" x14ac:dyDescent="0.15">
      <c r="AB8741" s="28"/>
      <c r="AC8741" s="28"/>
    </row>
    <row r="8742" spans="28:29" x14ac:dyDescent="0.15">
      <c r="AB8742" s="28"/>
      <c r="AC8742" s="28"/>
    </row>
    <row r="8743" spans="28:29" x14ac:dyDescent="0.15">
      <c r="AB8743" s="28"/>
      <c r="AC8743" s="28"/>
    </row>
    <row r="8744" spans="28:29" x14ac:dyDescent="0.15">
      <c r="AB8744" s="28"/>
      <c r="AC8744" s="28"/>
    </row>
    <row r="8745" spans="28:29" x14ac:dyDescent="0.15">
      <c r="AB8745" s="28"/>
      <c r="AC8745" s="28"/>
    </row>
    <row r="8746" spans="28:29" x14ac:dyDescent="0.15">
      <c r="AB8746" s="28"/>
      <c r="AC8746" s="28"/>
    </row>
    <row r="8747" spans="28:29" x14ac:dyDescent="0.15">
      <c r="AB8747" s="28"/>
      <c r="AC8747" s="28"/>
    </row>
    <row r="8748" spans="28:29" x14ac:dyDescent="0.15">
      <c r="AB8748" s="28"/>
      <c r="AC8748" s="28"/>
    </row>
    <row r="8749" spans="28:29" x14ac:dyDescent="0.15">
      <c r="AB8749" s="28"/>
      <c r="AC8749" s="28"/>
    </row>
    <row r="8750" spans="28:29" x14ac:dyDescent="0.15">
      <c r="AB8750" s="28"/>
      <c r="AC8750" s="28"/>
    </row>
    <row r="8751" spans="28:29" x14ac:dyDescent="0.15">
      <c r="AB8751" s="28"/>
      <c r="AC8751" s="28"/>
    </row>
    <row r="8752" spans="28:29" x14ac:dyDescent="0.15">
      <c r="AB8752" s="28"/>
      <c r="AC8752" s="28"/>
    </row>
    <row r="8753" spans="28:29" x14ac:dyDescent="0.15">
      <c r="AB8753" s="28"/>
      <c r="AC8753" s="28"/>
    </row>
    <row r="8754" spans="28:29" x14ac:dyDescent="0.15">
      <c r="AB8754" s="28"/>
      <c r="AC8754" s="28"/>
    </row>
    <row r="8755" spans="28:29" x14ac:dyDescent="0.15">
      <c r="AB8755" s="28"/>
      <c r="AC8755" s="28"/>
    </row>
    <row r="8756" spans="28:29" x14ac:dyDescent="0.15">
      <c r="AB8756" s="28"/>
      <c r="AC8756" s="28"/>
    </row>
    <row r="8757" spans="28:29" x14ac:dyDescent="0.15">
      <c r="AB8757" s="28"/>
      <c r="AC8757" s="28"/>
    </row>
    <row r="8758" spans="28:29" x14ac:dyDescent="0.15">
      <c r="AB8758" s="28"/>
      <c r="AC8758" s="28"/>
    </row>
    <row r="8759" spans="28:29" x14ac:dyDescent="0.15">
      <c r="AB8759" s="28"/>
      <c r="AC8759" s="28"/>
    </row>
    <row r="8760" spans="28:29" x14ac:dyDescent="0.15">
      <c r="AB8760" s="28"/>
      <c r="AC8760" s="28"/>
    </row>
    <row r="8761" spans="28:29" x14ac:dyDescent="0.15">
      <c r="AB8761" s="28"/>
      <c r="AC8761" s="28"/>
    </row>
    <row r="8762" spans="28:29" x14ac:dyDescent="0.15">
      <c r="AB8762" s="28"/>
      <c r="AC8762" s="28"/>
    </row>
    <row r="8763" spans="28:29" x14ac:dyDescent="0.15">
      <c r="AB8763" s="28"/>
      <c r="AC8763" s="28"/>
    </row>
    <row r="8764" spans="28:29" x14ac:dyDescent="0.15">
      <c r="AB8764" s="28"/>
      <c r="AC8764" s="28"/>
    </row>
    <row r="8765" spans="28:29" x14ac:dyDescent="0.15">
      <c r="AB8765" s="28"/>
      <c r="AC8765" s="28"/>
    </row>
    <row r="8766" spans="28:29" x14ac:dyDescent="0.15">
      <c r="AB8766" s="28"/>
      <c r="AC8766" s="28"/>
    </row>
    <row r="8767" spans="28:29" x14ac:dyDescent="0.15">
      <c r="AB8767" s="28"/>
      <c r="AC8767" s="28"/>
    </row>
    <row r="8768" spans="28:29" x14ac:dyDescent="0.15">
      <c r="AB8768" s="28"/>
      <c r="AC8768" s="28"/>
    </row>
    <row r="8769" spans="28:29" x14ac:dyDescent="0.15">
      <c r="AB8769" s="28"/>
      <c r="AC8769" s="28"/>
    </row>
    <row r="8770" spans="28:29" x14ac:dyDescent="0.15">
      <c r="AB8770" s="28"/>
      <c r="AC8770" s="28"/>
    </row>
    <row r="8771" spans="28:29" x14ac:dyDescent="0.15">
      <c r="AB8771" s="28"/>
      <c r="AC8771" s="28"/>
    </row>
    <row r="8772" spans="28:29" x14ac:dyDescent="0.15">
      <c r="AB8772" s="28"/>
      <c r="AC8772" s="28"/>
    </row>
    <row r="8773" spans="28:29" x14ac:dyDescent="0.15">
      <c r="AB8773" s="28"/>
      <c r="AC8773" s="28"/>
    </row>
    <row r="8774" spans="28:29" x14ac:dyDescent="0.15">
      <c r="AB8774" s="28"/>
      <c r="AC8774" s="28"/>
    </row>
    <row r="8775" spans="28:29" x14ac:dyDescent="0.15">
      <c r="AB8775" s="28"/>
      <c r="AC8775" s="28"/>
    </row>
    <row r="8776" spans="28:29" x14ac:dyDescent="0.15">
      <c r="AB8776" s="28"/>
      <c r="AC8776" s="28"/>
    </row>
    <row r="8777" spans="28:29" x14ac:dyDescent="0.15">
      <c r="AB8777" s="28"/>
      <c r="AC8777" s="28"/>
    </row>
    <row r="8778" spans="28:29" x14ac:dyDescent="0.15">
      <c r="AB8778" s="28"/>
      <c r="AC8778" s="28"/>
    </row>
    <row r="8779" spans="28:29" x14ac:dyDescent="0.15">
      <c r="AB8779" s="28"/>
      <c r="AC8779" s="28"/>
    </row>
    <row r="8780" spans="28:29" x14ac:dyDescent="0.15">
      <c r="AB8780" s="28"/>
      <c r="AC8780" s="28"/>
    </row>
    <row r="8781" spans="28:29" x14ac:dyDescent="0.15">
      <c r="AB8781" s="28"/>
      <c r="AC8781" s="28"/>
    </row>
    <row r="8782" spans="28:29" x14ac:dyDescent="0.15">
      <c r="AB8782" s="28"/>
      <c r="AC8782" s="28"/>
    </row>
    <row r="8783" spans="28:29" x14ac:dyDescent="0.15">
      <c r="AB8783" s="28"/>
      <c r="AC8783" s="28"/>
    </row>
    <row r="8784" spans="28:29" x14ac:dyDescent="0.15">
      <c r="AB8784" s="28"/>
      <c r="AC8784" s="28"/>
    </row>
    <row r="8785" spans="28:29" x14ac:dyDescent="0.15">
      <c r="AB8785" s="28"/>
      <c r="AC8785" s="28"/>
    </row>
    <row r="8786" spans="28:29" x14ac:dyDescent="0.15">
      <c r="AB8786" s="28"/>
      <c r="AC8786" s="28"/>
    </row>
    <row r="8787" spans="28:29" x14ac:dyDescent="0.15">
      <c r="AB8787" s="28"/>
      <c r="AC8787" s="28"/>
    </row>
    <row r="8788" spans="28:29" x14ac:dyDescent="0.15">
      <c r="AB8788" s="28"/>
      <c r="AC8788" s="28"/>
    </row>
    <row r="8789" spans="28:29" x14ac:dyDescent="0.15">
      <c r="AB8789" s="28"/>
      <c r="AC8789" s="28"/>
    </row>
    <row r="8790" spans="28:29" x14ac:dyDescent="0.15">
      <c r="AB8790" s="28"/>
      <c r="AC8790" s="28"/>
    </row>
    <row r="8791" spans="28:29" x14ac:dyDescent="0.15">
      <c r="AB8791" s="28"/>
      <c r="AC8791" s="28"/>
    </row>
    <row r="8792" spans="28:29" x14ac:dyDescent="0.15">
      <c r="AB8792" s="28"/>
      <c r="AC8792" s="28"/>
    </row>
    <row r="8793" spans="28:29" x14ac:dyDescent="0.15">
      <c r="AB8793" s="28"/>
      <c r="AC8793" s="28"/>
    </row>
    <row r="8794" spans="28:29" x14ac:dyDescent="0.15">
      <c r="AB8794" s="28"/>
      <c r="AC8794" s="28"/>
    </row>
    <row r="8795" spans="28:29" x14ac:dyDescent="0.15">
      <c r="AB8795" s="28"/>
      <c r="AC8795" s="28"/>
    </row>
    <row r="8796" spans="28:29" x14ac:dyDescent="0.15">
      <c r="AB8796" s="28"/>
      <c r="AC8796" s="28"/>
    </row>
    <row r="8797" spans="28:29" x14ac:dyDescent="0.15">
      <c r="AB8797" s="28"/>
      <c r="AC8797" s="28"/>
    </row>
    <row r="8798" spans="28:29" x14ac:dyDescent="0.15">
      <c r="AB8798" s="28"/>
      <c r="AC8798" s="28"/>
    </row>
    <row r="8799" spans="28:29" x14ac:dyDescent="0.15">
      <c r="AB8799" s="28"/>
      <c r="AC8799" s="28"/>
    </row>
    <row r="8800" spans="28:29" x14ac:dyDescent="0.15">
      <c r="AB8800" s="28"/>
      <c r="AC8800" s="28"/>
    </row>
    <row r="8801" spans="28:29" x14ac:dyDescent="0.15">
      <c r="AB8801" s="28"/>
      <c r="AC8801" s="28"/>
    </row>
    <row r="8802" spans="28:29" x14ac:dyDescent="0.15">
      <c r="AB8802" s="28"/>
      <c r="AC8802" s="28"/>
    </row>
    <row r="8803" spans="28:29" x14ac:dyDescent="0.15">
      <c r="AB8803" s="28"/>
      <c r="AC8803" s="28"/>
    </row>
    <row r="8804" spans="28:29" x14ac:dyDescent="0.15">
      <c r="AB8804" s="28"/>
      <c r="AC8804" s="28"/>
    </row>
    <row r="8805" spans="28:29" x14ac:dyDescent="0.15">
      <c r="AB8805" s="28"/>
      <c r="AC8805" s="28"/>
    </row>
    <row r="8806" spans="28:29" x14ac:dyDescent="0.15">
      <c r="AB8806" s="28"/>
      <c r="AC8806" s="28"/>
    </row>
    <row r="8807" spans="28:29" x14ac:dyDescent="0.15">
      <c r="AB8807" s="28"/>
      <c r="AC8807" s="28"/>
    </row>
    <row r="8808" spans="28:29" x14ac:dyDescent="0.15">
      <c r="AB8808" s="28"/>
      <c r="AC8808" s="28"/>
    </row>
    <row r="8809" spans="28:29" x14ac:dyDescent="0.15">
      <c r="AB8809" s="28"/>
      <c r="AC8809" s="28"/>
    </row>
    <row r="8810" spans="28:29" x14ac:dyDescent="0.15">
      <c r="AB8810" s="28"/>
      <c r="AC8810" s="28"/>
    </row>
    <row r="8811" spans="28:29" x14ac:dyDescent="0.15">
      <c r="AB8811" s="28"/>
      <c r="AC8811" s="28"/>
    </row>
    <row r="8812" spans="28:29" x14ac:dyDescent="0.15">
      <c r="AB8812" s="28"/>
      <c r="AC8812" s="28"/>
    </row>
    <row r="8813" spans="28:29" x14ac:dyDescent="0.15">
      <c r="AB8813" s="28"/>
      <c r="AC8813" s="28"/>
    </row>
    <row r="8814" spans="28:29" x14ac:dyDescent="0.15">
      <c r="AB8814" s="28"/>
      <c r="AC8814" s="28"/>
    </row>
    <row r="8815" spans="28:29" x14ac:dyDescent="0.15">
      <c r="AB8815" s="28"/>
      <c r="AC8815" s="28"/>
    </row>
    <row r="8816" spans="28:29" x14ac:dyDescent="0.15">
      <c r="AB8816" s="28"/>
      <c r="AC8816" s="28"/>
    </row>
    <row r="8817" spans="28:29" x14ac:dyDescent="0.15">
      <c r="AB8817" s="28"/>
      <c r="AC8817" s="28"/>
    </row>
    <row r="8818" spans="28:29" x14ac:dyDescent="0.15">
      <c r="AB8818" s="28"/>
      <c r="AC8818" s="28"/>
    </row>
    <row r="8819" spans="28:29" x14ac:dyDescent="0.15">
      <c r="AB8819" s="28"/>
      <c r="AC8819" s="28"/>
    </row>
    <row r="8820" spans="28:29" x14ac:dyDescent="0.15">
      <c r="AB8820" s="28"/>
      <c r="AC8820" s="28"/>
    </row>
    <row r="8821" spans="28:29" x14ac:dyDescent="0.15">
      <c r="AB8821" s="28"/>
      <c r="AC8821" s="28"/>
    </row>
    <row r="8822" spans="28:29" x14ac:dyDescent="0.15">
      <c r="AB8822" s="28"/>
      <c r="AC8822" s="28"/>
    </row>
    <row r="8823" spans="28:29" x14ac:dyDescent="0.15">
      <c r="AB8823" s="28"/>
      <c r="AC8823" s="28"/>
    </row>
    <row r="8824" spans="28:29" x14ac:dyDescent="0.15">
      <c r="AB8824" s="28"/>
      <c r="AC8824" s="28"/>
    </row>
    <row r="8825" spans="28:29" x14ac:dyDescent="0.15">
      <c r="AB8825" s="28"/>
      <c r="AC8825" s="28"/>
    </row>
    <row r="8826" spans="28:29" x14ac:dyDescent="0.15">
      <c r="AB8826" s="28"/>
      <c r="AC8826" s="28"/>
    </row>
    <row r="8827" spans="28:29" x14ac:dyDescent="0.15">
      <c r="AB8827" s="28"/>
      <c r="AC8827" s="28"/>
    </row>
    <row r="8828" spans="28:29" x14ac:dyDescent="0.15">
      <c r="AB8828" s="28"/>
      <c r="AC8828" s="28"/>
    </row>
    <row r="8829" spans="28:29" x14ac:dyDescent="0.15">
      <c r="AB8829" s="28"/>
      <c r="AC8829" s="28"/>
    </row>
    <row r="8830" spans="28:29" x14ac:dyDescent="0.15">
      <c r="AB8830" s="28"/>
      <c r="AC8830" s="28"/>
    </row>
    <row r="8831" spans="28:29" x14ac:dyDescent="0.15">
      <c r="AB8831" s="28"/>
      <c r="AC8831" s="28"/>
    </row>
    <row r="8832" spans="28:29" x14ac:dyDescent="0.15">
      <c r="AB8832" s="28"/>
      <c r="AC8832" s="28"/>
    </row>
    <row r="8833" spans="28:29" x14ac:dyDescent="0.15">
      <c r="AB8833" s="28"/>
      <c r="AC8833" s="28"/>
    </row>
    <row r="8834" spans="28:29" x14ac:dyDescent="0.15">
      <c r="AB8834" s="28"/>
      <c r="AC8834" s="28"/>
    </row>
    <row r="8835" spans="28:29" x14ac:dyDescent="0.15">
      <c r="AB8835" s="28"/>
      <c r="AC8835" s="28"/>
    </row>
    <row r="8836" spans="28:29" x14ac:dyDescent="0.15">
      <c r="AB8836" s="28"/>
      <c r="AC8836" s="28"/>
    </row>
    <row r="8837" spans="28:29" x14ac:dyDescent="0.15">
      <c r="AB8837" s="28"/>
      <c r="AC8837" s="28"/>
    </row>
    <row r="8838" spans="28:29" x14ac:dyDescent="0.15">
      <c r="AB8838" s="28"/>
      <c r="AC8838" s="28"/>
    </row>
    <row r="8839" spans="28:29" x14ac:dyDescent="0.15">
      <c r="AB8839" s="28"/>
      <c r="AC8839" s="28"/>
    </row>
    <row r="8840" spans="28:29" x14ac:dyDescent="0.15">
      <c r="AB8840" s="28"/>
      <c r="AC8840" s="28"/>
    </row>
    <row r="8841" spans="28:29" x14ac:dyDescent="0.15">
      <c r="AB8841" s="28"/>
      <c r="AC8841" s="28"/>
    </row>
    <row r="8842" spans="28:29" x14ac:dyDescent="0.15">
      <c r="AB8842" s="28"/>
      <c r="AC8842" s="28"/>
    </row>
    <row r="8843" spans="28:29" x14ac:dyDescent="0.15">
      <c r="AB8843" s="28"/>
      <c r="AC8843" s="28"/>
    </row>
    <row r="8844" spans="28:29" x14ac:dyDescent="0.15">
      <c r="AB8844" s="28"/>
      <c r="AC8844" s="28"/>
    </row>
    <row r="8845" spans="28:29" x14ac:dyDescent="0.15">
      <c r="AB8845" s="28"/>
      <c r="AC8845" s="28"/>
    </row>
    <row r="8846" spans="28:29" x14ac:dyDescent="0.15">
      <c r="AB8846" s="28"/>
      <c r="AC8846" s="28"/>
    </row>
    <row r="8847" spans="28:29" x14ac:dyDescent="0.15">
      <c r="AB8847" s="28"/>
      <c r="AC8847" s="28"/>
    </row>
    <row r="8848" spans="28:29" x14ac:dyDescent="0.15">
      <c r="AB8848" s="28"/>
      <c r="AC8848" s="28"/>
    </row>
    <row r="8849" spans="28:29" x14ac:dyDescent="0.15">
      <c r="AB8849" s="28"/>
      <c r="AC8849" s="28"/>
    </row>
    <row r="8850" spans="28:29" x14ac:dyDescent="0.15">
      <c r="AB8850" s="28"/>
      <c r="AC8850" s="28"/>
    </row>
    <row r="8851" spans="28:29" x14ac:dyDescent="0.15">
      <c r="AB8851" s="28"/>
      <c r="AC8851" s="28"/>
    </row>
    <row r="8852" spans="28:29" x14ac:dyDescent="0.15">
      <c r="AB8852" s="28"/>
      <c r="AC8852" s="28"/>
    </row>
    <row r="8853" spans="28:29" x14ac:dyDescent="0.15">
      <c r="AB8853" s="28"/>
      <c r="AC8853" s="28"/>
    </row>
    <row r="8854" spans="28:29" x14ac:dyDescent="0.15">
      <c r="AB8854" s="28"/>
      <c r="AC8854" s="28"/>
    </row>
    <row r="8855" spans="28:29" x14ac:dyDescent="0.15">
      <c r="AB8855" s="28"/>
      <c r="AC8855" s="28"/>
    </row>
    <row r="8856" spans="28:29" x14ac:dyDescent="0.15">
      <c r="AB8856" s="28"/>
      <c r="AC8856" s="28"/>
    </row>
    <row r="8857" spans="28:29" x14ac:dyDescent="0.15">
      <c r="AB8857" s="28"/>
      <c r="AC8857" s="28"/>
    </row>
    <row r="8858" spans="28:29" x14ac:dyDescent="0.15">
      <c r="AB8858" s="28"/>
      <c r="AC8858" s="28"/>
    </row>
    <row r="8859" spans="28:29" x14ac:dyDescent="0.15">
      <c r="AB8859" s="28"/>
      <c r="AC8859" s="28"/>
    </row>
    <row r="8860" spans="28:29" x14ac:dyDescent="0.15">
      <c r="AB8860" s="28"/>
      <c r="AC8860" s="28"/>
    </row>
    <row r="8861" spans="28:29" x14ac:dyDescent="0.15">
      <c r="AB8861" s="28"/>
      <c r="AC8861" s="28"/>
    </row>
    <row r="8862" spans="28:29" x14ac:dyDescent="0.15">
      <c r="AB8862" s="28"/>
      <c r="AC8862" s="28"/>
    </row>
    <row r="8863" spans="28:29" x14ac:dyDescent="0.15">
      <c r="AB8863" s="28"/>
      <c r="AC8863" s="28"/>
    </row>
    <row r="8864" spans="28:29" x14ac:dyDescent="0.15">
      <c r="AB8864" s="28"/>
      <c r="AC8864" s="28"/>
    </row>
    <row r="8865" spans="28:29" x14ac:dyDescent="0.15">
      <c r="AB8865" s="28"/>
      <c r="AC8865" s="28"/>
    </row>
    <row r="8866" spans="28:29" x14ac:dyDescent="0.15">
      <c r="AB8866" s="28"/>
      <c r="AC8866" s="28"/>
    </row>
    <row r="8867" spans="28:29" x14ac:dyDescent="0.15">
      <c r="AB8867" s="28"/>
      <c r="AC8867" s="28"/>
    </row>
    <row r="8868" spans="28:29" x14ac:dyDescent="0.15">
      <c r="AB8868" s="28"/>
      <c r="AC8868" s="28"/>
    </row>
    <row r="8869" spans="28:29" x14ac:dyDescent="0.15">
      <c r="AB8869" s="28"/>
      <c r="AC8869" s="28"/>
    </row>
    <row r="8870" spans="28:29" x14ac:dyDescent="0.15">
      <c r="AB8870" s="28"/>
      <c r="AC8870" s="28"/>
    </row>
    <row r="8871" spans="28:29" x14ac:dyDescent="0.15">
      <c r="AB8871" s="28"/>
      <c r="AC8871" s="28"/>
    </row>
    <row r="8872" spans="28:29" x14ac:dyDescent="0.15">
      <c r="AB8872" s="28"/>
      <c r="AC8872" s="28"/>
    </row>
    <row r="8873" spans="28:29" x14ac:dyDescent="0.15">
      <c r="AB8873" s="28"/>
      <c r="AC8873" s="28"/>
    </row>
    <row r="8874" spans="28:29" x14ac:dyDescent="0.15">
      <c r="AB8874" s="28"/>
      <c r="AC8874" s="28"/>
    </row>
    <row r="8875" spans="28:29" x14ac:dyDescent="0.15">
      <c r="AB8875" s="28"/>
      <c r="AC8875" s="28"/>
    </row>
    <row r="8876" spans="28:29" x14ac:dyDescent="0.15">
      <c r="AB8876" s="28"/>
      <c r="AC8876" s="28"/>
    </row>
    <row r="8877" spans="28:29" x14ac:dyDescent="0.15">
      <c r="AB8877" s="28"/>
      <c r="AC8877" s="28"/>
    </row>
    <row r="8878" spans="28:29" x14ac:dyDescent="0.15">
      <c r="AB8878" s="28"/>
      <c r="AC8878" s="28"/>
    </row>
    <row r="8879" spans="28:29" x14ac:dyDescent="0.15">
      <c r="AB8879" s="28"/>
      <c r="AC8879" s="28"/>
    </row>
    <row r="8880" spans="28:29" x14ac:dyDescent="0.15">
      <c r="AB8880" s="28"/>
      <c r="AC8880" s="28"/>
    </row>
    <row r="8881" spans="28:29" x14ac:dyDescent="0.15">
      <c r="AB8881" s="28"/>
      <c r="AC8881" s="28"/>
    </row>
    <row r="8882" spans="28:29" x14ac:dyDescent="0.15">
      <c r="AB8882" s="28"/>
      <c r="AC8882" s="28"/>
    </row>
    <row r="8883" spans="28:29" x14ac:dyDescent="0.15">
      <c r="AB8883" s="28"/>
      <c r="AC8883" s="28"/>
    </row>
    <row r="8884" spans="28:29" x14ac:dyDescent="0.15">
      <c r="AB8884" s="28"/>
      <c r="AC8884" s="28"/>
    </row>
    <row r="8885" spans="28:29" x14ac:dyDescent="0.15">
      <c r="AB8885" s="28"/>
      <c r="AC8885" s="28"/>
    </row>
    <row r="8886" spans="28:29" x14ac:dyDescent="0.15">
      <c r="AB8886" s="28"/>
      <c r="AC8886" s="28"/>
    </row>
    <row r="8887" spans="28:29" x14ac:dyDescent="0.15">
      <c r="AB8887" s="28"/>
      <c r="AC8887" s="28"/>
    </row>
    <row r="8888" spans="28:29" x14ac:dyDescent="0.15">
      <c r="AB8888" s="28"/>
      <c r="AC8888" s="28"/>
    </row>
    <row r="8889" spans="28:29" x14ac:dyDescent="0.15">
      <c r="AB8889" s="28"/>
      <c r="AC8889" s="28"/>
    </row>
    <row r="8890" spans="28:29" x14ac:dyDescent="0.15">
      <c r="AB8890" s="28"/>
      <c r="AC8890" s="28"/>
    </row>
    <row r="8891" spans="28:29" x14ac:dyDescent="0.15">
      <c r="AB8891" s="28"/>
      <c r="AC8891" s="28"/>
    </row>
    <row r="8892" spans="28:29" x14ac:dyDescent="0.15">
      <c r="AB8892" s="28"/>
      <c r="AC8892" s="28"/>
    </row>
    <row r="8893" spans="28:29" x14ac:dyDescent="0.15">
      <c r="AB8893" s="28"/>
      <c r="AC8893" s="28"/>
    </row>
    <row r="8894" spans="28:29" x14ac:dyDescent="0.15">
      <c r="AB8894" s="28"/>
      <c r="AC8894" s="28"/>
    </row>
    <row r="8895" spans="28:29" x14ac:dyDescent="0.15">
      <c r="AB8895" s="28"/>
      <c r="AC8895" s="28"/>
    </row>
    <row r="8896" spans="28:29" x14ac:dyDescent="0.15">
      <c r="AB8896" s="28"/>
      <c r="AC8896" s="28"/>
    </row>
    <row r="8897" spans="28:29" x14ac:dyDescent="0.15">
      <c r="AB8897" s="28"/>
      <c r="AC8897" s="28"/>
    </row>
    <row r="8898" spans="28:29" x14ac:dyDescent="0.15">
      <c r="AB8898" s="28"/>
      <c r="AC8898" s="28"/>
    </row>
    <row r="8899" spans="28:29" x14ac:dyDescent="0.15">
      <c r="AB8899" s="28"/>
      <c r="AC8899" s="28"/>
    </row>
    <row r="8900" spans="28:29" x14ac:dyDescent="0.15">
      <c r="AB8900" s="28"/>
      <c r="AC8900" s="28"/>
    </row>
    <row r="8901" spans="28:29" x14ac:dyDescent="0.15">
      <c r="AB8901" s="28"/>
      <c r="AC8901" s="28"/>
    </row>
    <row r="8902" spans="28:29" x14ac:dyDescent="0.15">
      <c r="AB8902" s="28"/>
      <c r="AC8902" s="28"/>
    </row>
    <row r="8903" spans="28:29" x14ac:dyDescent="0.15">
      <c r="AB8903" s="28"/>
      <c r="AC8903" s="28"/>
    </row>
    <row r="8904" spans="28:29" x14ac:dyDescent="0.15">
      <c r="AB8904" s="28"/>
      <c r="AC8904" s="28"/>
    </row>
    <row r="8905" spans="28:29" x14ac:dyDescent="0.15">
      <c r="AB8905" s="28"/>
      <c r="AC8905" s="28"/>
    </row>
    <row r="8906" spans="28:29" x14ac:dyDescent="0.15">
      <c r="AB8906" s="28"/>
      <c r="AC8906" s="28"/>
    </row>
    <row r="8907" spans="28:29" x14ac:dyDescent="0.15">
      <c r="AB8907" s="28"/>
      <c r="AC8907" s="28"/>
    </row>
    <row r="8908" spans="28:29" x14ac:dyDescent="0.15">
      <c r="AB8908" s="28"/>
      <c r="AC8908" s="28"/>
    </row>
    <row r="8909" spans="28:29" x14ac:dyDescent="0.15">
      <c r="AB8909" s="28"/>
      <c r="AC8909" s="28"/>
    </row>
    <row r="8910" spans="28:29" x14ac:dyDescent="0.15">
      <c r="AB8910" s="28"/>
      <c r="AC8910" s="28"/>
    </row>
    <row r="8911" spans="28:29" x14ac:dyDescent="0.15">
      <c r="AB8911" s="28"/>
      <c r="AC8911" s="28"/>
    </row>
    <row r="8912" spans="28:29" x14ac:dyDescent="0.15">
      <c r="AB8912" s="28"/>
      <c r="AC8912" s="28"/>
    </row>
    <row r="8913" spans="28:29" x14ac:dyDescent="0.15">
      <c r="AB8913" s="28"/>
      <c r="AC8913" s="28"/>
    </row>
    <row r="8914" spans="28:29" x14ac:dyDescent="0.15">
      <c r="AB8914" s="28"/>
      <c r="AC8914" s="28"/>
    </row>
    <row r="8915" spans="28:29" x14ac:dyDescent="0.15">
      <c r="AB8915" s="28"/>
      <c r="AC8915" s="28"/>
    </row>
    <row r="8916" spans="28:29" x14ac:dyDescent="0.15">
      <c r="AB8916" s="28"/>
      <c r="AC8916" s="28"/>
    </row>
    <row r="8917" spans="28:29" x14ac:dyDescent="0.15">
      <c r="AB8917" s="28"/>
      <c r="AC8917" s="28"/>
    </row>
    <row r="8918" spans="28:29" x14ac:dyDescent="0.15">
      <c r="AB8918" s="28"/>
      <c r="AC8918" s="28"/>
    </row>
    <row r="8919" spans="28:29" x14ac:dyDescent="0.15">
      <c r="AB8919" s="28"/>
      <c r="AC8919" s="28"/>
    </row>
    <row r="8920" spans="28:29" x14ac:dyDescent="0.15">
      <c r="AB8920" s="28"/>
      <c r="AC8920" s="28"/>
    </row>
    <row r="8921" spans="28:29" x14ac:dyDescent="0.15">
      <c r="AB8921" s="28"/>
      <c r="AC8921" s="28"/>
    </row>
    <row r="8922" spans="28:29" x14ac:dyDescent="0.15">
      <c r="AB8922" s="28"/>
      <c r="AC8922" s="28"/>
    </row>
    <row r="8923" spans="28:29" x14ac:dyDescent="0.15">
      <c r="AB8923" s="28"/>
      <c r="AC8923" s="28"/>
    </row>
    <row r="8924" spans="28:29" x14ac:dyDescent="0.15">
      <c r="AB8924" s="28"/>
      <c r="AC8924" s="28"/>
    </row>
    <row r="8925" spans="28:29" x14ac:dyDescent="0.15">
      <c r="AB8925" s="28"/>
      <c r="AC8925" s="28"/>
    </row>
    <row r="8926" spans="28:29" x14ac:dyDescent="0.15">
      <c r="AB8926" s="28"/>
      <c r="AC8926" s="28"/>
    </row>
    <row r="8927" spans="28:29" x14ac:dyDescent="0.15">
      <c r="AB8927" s="28"/>
      <c r="AC8927" s="28"/>
    </row>
    <row r="8928" spans="28:29" x14ac:dyDescent="0.15">
      <c r="AB8928" s="28"/>
      <c r="AC8928" s="28"/>
    </row>
    <row r="8929" spans="28:29" x14ac:dyDescent="0.15">
      <c r="AB8929" s="28"/>
      <c r="AC8929" s="28"/>
    </row>
    <row r="8930" spans="28:29" x14ac:dyDescent="0.15">
      <c r="AB8930" s="28"/>
      <c r="AC8930" s="28"/>
    </row>
    <row r="8931" spans="28:29" x14ac:dyDescent="0.15">
      <c r="AB8931" s="28"/>
      <c r="AC8931" s="28"/>
    </row>
    <row r="8932" spans="28:29" x14ac:dyDescent="0.15">
      <c r="AB8932" s="28"/>
      <c r="AC8932" s="28"/>
    </row>
    <row r="8933" spans="28:29" x14ac:dyDescent="0.15">
      <c r="AB8933" s="28"/>
      <c r="AC8933" s="28"/>
    </row>
    <row r="8934" spans="28:29" x14ac:dyDescent="0.15">
      <c r="AB8934" s="28"/>
      <c r="AC8934" s="28"/>
    </row>
    <row r="8935" spans="28:29" x14ac:dyDescent="0.15">
      <c r="AB8935" s="28"/>
      <c r="AC8935" s="28"/>
    </row>
    <row r="8936" spans="28:29" x14ac:dyDescent="0.15">
      <c r="AB8936" s="28"/>
      <c r="AC8936" s="28"/>
    </row>
    <row r="8937" spans="28:29" x14ac:dyDescent="0.15">
      <c r="AB8937" s="28"/>
      <c r="AC8937" s="28"/>
    </row>
    <row r="8938" spans="28:29" x14ac:dyDescent="0.15">
      <c r="AB8938" s="28"/>
      <c r="AC8938" s="28"/>
    </row>
    <row r="8939" spans="28:29" x14ac:dyDescent="0.15">
      <c r="AB8939" s="28"/>
      <c r="AC8939" s="28"/>
    </row>
    <row r="8940" spans="28:29" x14ac:dyDescent="0.15">
      <c r="AB8940" s="28"/>
      <c r="AC8940" s="28"/>
    </row>
    <row r="8941" spans="28:29" x14ac:dyDescent="0.15">
      <c r="AB8941" s="28"/>
      <c r="AC8941" s="28"/>
    </row>
    <row r="8942" spans="28:29" x14ac:dyDescent="0.15">
      <c r="AB8942" s="28"/>
      <c r="AC8942" s="28"/>
    </row>
    <row r="8943" spans="28:29" x14ac:dyDescent="0.15">
      <c r="AB8943" s="28"/>
      <c r="AC8943" s="28"/>
    </row>
    <row r="8944" spans="28:29" x14ac:dyDescent="0.15">
      <c r="AB8944" s="28"/>
      <c r="AC8944" s="28"/>
    </row>
    <row r="8945" spans="28:29" x14ac:dyDescent="0.15">
      <c r="AB8945" s="28"/>
      <c r="AC8945" s="28"/>
    </row>
    <row r="8946" spans="28:29" x14ac:dyDescent="0.15">
      <c r="AB8946" s="28"/>
      <c r="AC8946" s="28"/>
    </row>
    <row r="8947" spans="28:29" x14ac:dyDescent="0.15">
      <c r="AB8947" s="28"/>
      <c r="AC8947" s="28"/>
    </row>
    <row r="8948" spans="28:29" x14ac:dyDescent="0.15">
      <c r="AB8948" s="28"/>
      <c r="AC8948" s="28"/>
    </row>
    <row r="8949" spans="28:29" x14ac:dyDescent="0.15">
      <c r="AB8949" s="28"/>
      <c r="AC8949" s="28"/>
    </row>
    <row r="8950" spans="28:29" x14ac:dyDescent="0.15">
      <c r="AB8950" s="28"/>
      <c r="AC8950" s="28"/>
    </row>
    <row r="8951" spans="28:29" x14ac:dyDescent="0.15">
      <c r="AB8951" s="28"/>
      <c r="AC8951" s="28"/>
    </row>
    <row r="8952" spans="28:29" x14ac:dyDescent="0.15">
      <c r="AB8952" s="28"/>
      <c r="AC8952" s="28"/>
    </row>
    <row r="8953" spans="28:29" x14ac:dyDescent="0.15">
      <c r="AB8953" s="28"/>
      <c r="AC8953" s="28"/>
    </row>
    <row r="8954" spans="28:29" x14ac:dyDescent="0.15">
      <c r="AB8954" s="28"/>
      <c r="AC8954" s="28"/>
    </row>
    <row r="8955" spans="28:29" x14ac:dyDescent="0.15">
      <c r="AB8955" s="28"/>
      <c r="AC8955" s="28"/>
    </row>
    <row r="8956" spans="28:29" x14ac:dyDescent="0.15">
      <c r="AB8956" s="28"/>
      <c r="AC8956" s="28"/>
    </row>
    <row r="8957" spans="28:29" x14ac:dyDescent="0.15">
      <c r="AB8957" s="28"/>
      <c r="AC8957" s="28"/>
    </row>
    <row r="8958" spans="28:29" x14ac:dyDescent="0.15">
      <c r="AB8958" s="28"/>
      <c r="AC8958" s="28"/>
    </row>
    <row r="8959" spans="28:29" x14ac:dyDescent="0.15">
      <c r="AB8959" s="28"/>
      <c r="AC8959" s="28"/>
    </row>
    <row r="8960" spans="28:29" x14ac:dyDescent="0.15">
      <c r="AB8960" s="28"/>
      <c r="AC8960" s="28"/>
    </row>
    <row r="8961" spans="28:29" x14ac:dyDescent="0.15">
      <c r="AB8961" s="28"/>
      <c r="AC8961" s="28"/>
    </row>
    <row r="8962" spans="28:29" x14ac:dyDescent="0.15">
      <c r="AB8962" s="28"/>
      <c r="AC8962" s="28"/>
    </row>
    <row r="8963" spans="28:29" x14ac:dyDescent="0.15">
      <c r="AB8963" s="28"/>
      <c r="AC8963" s="28"/>
    </row>
    <row r="8964" spans="28:29" x14ac:dyDescent="0.15">
      <c r="AB8964" s="28"/>
      <c r="AC8964" s="28"/>
    </row>
    <row r="8965" spans="28:29" x14ac:dyDescent="0.15">
      <c r="AB8965" s="28"/>
      <c r="AC8965" s="28"/>
    </row>
    <row r="8966" spans="28:29" x14ac:dyDescent="0.15">
      <c r="AB8966" s="28"/>
      <c r="AC8966" s="28"/>
    </row>
    <row r="8967" spans="28:29" x14ac:dyDescent="0.15">
      <c r="AB8967" s="28"/>
      <c r="AC8967" s="28"/>
    </row>
    <row r="8968" spans="28:29" x14ac:dyDescent="0.15">
      <c r="AB8968" s="28"/>
      <c r="AC8968" s="28"/>
    </row>
    <row r="8969" spans="28:29" x14ac:dyDescent="0.15">
      <c r="AB8969" s="28"/>
      <c r="AC8969" s="28"/>
    </row>
    <row r="8970" spans="28:29" x14ac:dyDescent="0.15">
      <c r="AB8970" s="28"/>
      <c r="AC8970" s="28"/>
    </row>
    <row r="8971" spans="28:29" x14ac:dyDescent="0.15">
      <c r="AB8971" s="28"/>
      <c r="AC8971" s="28"/>
    </row>
    <row r="8972" spans="28:29" x14ac:dyDescent="0.15">
      <c r="AB8972" s="28"/>
      <c r="AC8972" s="28"/>
    </row>
    <row r="8973" spans="28:29" x14ac:dyDescent="0.15">
      <c r="AB8973" s="28"/>
      <c r="AC8973" s="28"/>
    </row>
    <row r="8974" spans="28:29" x14ac:dyDescent="0.15">
      <c r="AB8974" s="28"/>
      <c r="AC8974" s="28"/>
    </row>
    <row r="8975" spans="28:29" x14ac:dyDescent="0.15">
      <c r="AB8975" s="28"/>
      <c r="AC8975" s="28"/>
    </row>
    <row r="8976" spans="28:29" x14ac:dyDescent="0.15">
      <c r="AB8976" s="28"/>
      <c r="AC8976" s="28"/>
    </row>
    <row r="8977" spans="28:29" x14ac:dyDescent="0.15">
      <c r="AB8977" s="28"/>
      <c r="AC8977" s="28"/>
    </row>
    <row r="8978" spans="28:29" x14ac:dyDescent="0.15">
      <c r="AB8978" s="28"/>
      <c r="AC8978" s="28"/>
    </row>
    <row r="8979" spans="28:29" x14ac:dyDescent="0.15">
      <c r="AB8979" s="28"/>
      <c r="AC8979" s="28"/>
    </row>
    <row r="8980" spans="28:29" x14ac:dyDescent="0.15">
      <c r="AB8980" s="28"/>
      <c r="AC8980" s="28"/>
    </row>
    <row r="8981" spans="28:29" x14ac:dyDescent="0.15">
      <c r="AB8981" s="28"/>
      <c r="AC8981" s="28"/>
    </row>
    <row r="8982" spans="28:29" x14ac:dyDescent="0.15">
      <c r="AB8982" s="28"/>
      <c r="AC8982" s="28"/>
    </row>
    <row r="8983" spans="28:29" x14ac:dyDescent="0.15">
      <c r="AB8983" s="28"/>
      <c r="AC8983" s="28"/>
    </row>
    <row r="8984" spans="28:29" x14ac:dyDescent="0.15">
      <c r="AB8984" s="28"/>
      <c r="AC8984" s="28"/>
    </row>
    <row r="8985" spans="28:29" x14ac:dyDescent="0.15">
      <c r="AB8985" s="28"/>
      <c r="AC8985" s="28"/>
    </row>
    <row r="8986" spans="28:29" x14ac:dyDescent="0.15">
      <c r="AB8986" s="28"/>
      <c r="AC8986" s="28"/>
    </row>
    <row r="8987" spans="28:29" x14ac:dyDescent="0.15">
      <c r="AB8987" s="28"/>
      <c r="AC8987" s="28"/>
    </row>
    <row r="8988" spans="28:29" x14ac:dyDescent="0.15">
      <c r="AB8988" s="28"/>
      <c r="AC8988" s="28"/>
    </row>
    <row r="8989" spans="28:29" x14ac:dyDescent="0.15">
      <c r="AB8989" s="28"/>
      <c r="AC8989" s="28"/>
    </row>
    <row r="8990" spans="28:29" x14ac:dyDescent="0.15">
      <c r="AB8990" s="28"/>
      <c r="AC8990" s="28"/>
    </row>
    <row r="8991" spans="28:29" x14ac:dyDescent="0.15">
      <c r="AB8991" s="28"/>
      <c r="AC8991" s="28"/>
    </row>
    <row r="8992" spans="28:29" x14ac:dyDescent="0.15">
      <c r="AB8992" s="28"/>
      <c r="AC8992" s="28"/>
    </row>
    <row r="8993" spans="28:29" x14ac:dyDescent="0.15">
      <c r="AB8993" s="28"/>
      <c r="AC8993" s="28"/>
    </row>
    <row r="8994" spans="28:29" x14ac:dyDescent="0.15">
      <c r="AB8994" s="28"/>
      <c r="AC8994" s="28"/>
    </row>
    <row r="8995" spans="28:29" x14ac:dyDescent="0.15">
      <c r="AB8995" s="28"/>
      <c r="AC8995" s="28"/>
    </row>
    <row r="8996" spans="28:29" x14ac:dyDescent="0.15">
      <c r="AB8996" s="28"/>
      <c r="AC8996" s="28"/>
    </row>
    <row r="8997" spans="28:29" x14ac:dyDescent="0.15">
      <c r="AB8997" s="28"/>
      <c r="AC8997" s="28"/>
    </row>
    <row r="8998" spans="28:29" x14ac:dyDescent="0.15">
      <c r="AB8998" s="28"/>
      <c r="AC8998" s="28"/>
    </row>
    <row r="8999" spans="28:29" x14ac:dyDescent="0.15">
      <c r="AB8999" s="28"/>
      <c r="AC8999" s="28"/>
    </row>
    <row r="9000" spans="28:29" x14ac:dyDescent="0.15">
      <c r="AB9000" s="28"/>
      <c r="AC9000" s="28"/>
    </row>
    <row r="9001" spans="28:29" x14ac:dyDescent="0.15">
      <c r="AB9001" s="28"/>
      <c r="AC9001" s="28"/>
    </row>
    <row r="9002" spans="28:29" x14ac:dyDescent="0.15">
      <c r="AB9002" s="28"/>
      <c r="AC9002" s="28"/>
    </row>
    <row r="9003" spans="28:29" x14ac:dyDescent="0.15">
      <c r="AB9003" s="28"/>
      <c r="AC9003" s="28"/>
    </row>
    <row r="9004" spans="28:29" x14ac:dyDescent="0.15">
      <c r="AB9004" s="28"/>
      <c r="AC9004" s="28"/>
    </row>
    <row r="9005" spans="28:29" x14ac:dyDescent="0.15">
      <c r="AB9005" s="28"/>
      <c r="AC9005" s="28"/>
    </row>
    <row r="9006" spans="28:29" x14ac:dyDescent="0.15">
      <c r="AB9006" s="28"/>
      <c r="AC9006" s="28"/>
    </row>
    <row r="9007" spans="28:29" x14ac:dyDescent="0.15">
      <c r="AB9007" s="28"/>
      <c r="AC9007" s="28"/>
    </row>
    <row r="9008" spans="28:29" x14ac:dyDescent="0.15">
      <c r="AB9008" s="28"/>
      <c r="AC9008" s="28"/>
    </row>
    <row r="9009" spans="28:29" x14ac:dyDescent="0.15">
      <c r="AB9009" s="28"/>
      <c r="AC9009" s="28"/>
    </row>
    <row r="9010" spans="28:29" x14ac:dyDescent="0.15">
      <c r="AB9010" s="28"/>
      <c r="AC9010" s="28"/>
    </row>
    <row r="9011" spans="28:29" x14ac:dyDescent="0.15">
      <c r="AB9011" s="28"/>
      <c r="AC9011" s="28"/>
    </row>
    <row r="9012" spans="28:29" x14ac:dyDescent="0.15">
      <c r="AB9012" s="28"/>
      <c r="AC9012" s="28"/>
    </row>
    <row r="9013" spans="28:29" x14ac:dyDescent="0.15">
      <c r="AB9013" s="28"/>
      <c r="AC9013" s="28"/>
    </row>
    <row r="9014" spans="28:29" x14ac:dyDescent="0.15">
      <c r="AB9014" s="28"/>
      <c r="AC9014" s="28"/>
    </row>
    <row r="9015" spans="28:29" x14ac:dyDescent="0.15">
      <c r="AB9015" s="28"/>
      <c r="AC9015" s="28"/>
    </row>
    <row r="9016" spans="28:29" x14ac:dyDescent="0.15">
      <c r="AB9016" s="28"/>
      <c r="AC9016" s="28"/>
    </row>
    <row r="9017" spans="28:29" x14ac:dyDescent="0.15">
      <c r="AB9017" s="28"/>
      <c r="AC9017" s="28"/>
    </row>
    <row r="9018" spans="28:29" x14ac:dyDescent="0.15">
      <c r="AB9018" s="28"/>
      <c r="AC9018" s="28"/>
    </row>
    <row r="9019" spans="28:29" x14ac:dyDescent="0.15">
      <c r="AB9019" s="28"/>
      <c r="AC9019" s="28"/>
    </row>
    <row r="9020" spans="28:29" x14ac:dyDescent="0.15">
      <c r="AB9020" s="28"/>
      <c r="AC9020" s="28"/>
    </row>
    <row r="9021" spans="28:29" x14ac:dyDescent="0.15">
      <c r="AB9021" s="28"/>
      <c r="AC9021" s="28"/>
    </row>
    <row r="9022" spans="28:29" x14ac:dyDescent="0.15">
      <c r="AB9022" s="28"/>
      <c r="AC9022" s="28"/>
    </row>
    <row r="9023" spans="28:29" x14ac:dyDescent="0.15">
      <c r="AB9023" s="28"/>
      <c r="AC9023" s="28"/>
    </row>
    <row r="9024" spans="28:29" x14ac:dyDescent="0.15">
      <c r="AB9024" s="28"/>
      <c r="AC9024" s="28"/>
    </row>
    <row r="9025" spans="28:29" x14ac:dyDescent="0.15">
      <c r="AB9025" s="28"/>
      <c r="AC9025" s="28"/>
    </row>
    <row r="9026" spans="28:29" x14ac:dyDescent="0.15">
      <c r="AB9026" s="28"/>
      <c r="AC9026" s="28"/>
    </row>
    <row r="9027" spans="28:29" x14ac:dyDescent="0.15">
      <c r="AB9027" s="28"/>
      <c r="AC9027" s="28"/>
    </row>
    <row r="9028" spans="28:29" x14ac:dyDescent="0.15">
      <c r="AB9028" s="28"/>
      <c r="AC9028" s="28"/>
    </row>
    <row r="9029" spans="28:29" x14ac:dyDescent="0.15">
      <c r="AB9029" s="28"/>
      <c r="AC9029" s="28"/>
    </row>
    <row r="9030" spans="28:29" x14ac:dyDescent="0.15">
      <c r="AB9030" s="28"/>
      <c r="AC9030" s="28"/>
    </row>
    <row r="9031" spans="28:29" x14ac:dyDescent="0.15">
      <c r="AB9031" s="28"/>
      <c r="AC9031" s="28"/>
    </row>
    <row r="9032" spans="28:29" x14ac:dyDescent="0.15">
      <c r="AB9032" s="28"/>
      <c r="AC9032" s="28"/>
    </row>
    <row r="9033" spans="28:29" x14ac:dyDescent="0.15">
      <c r="AB9033" s="28"/>
      <c r="AC9033" s="28"/>
    </row>
    <row r="9034" spans="28:29" x14ac:dyDescent="0.15">
      <c r="AB9034" s="28"/>
      <c r="AC9034" s="28"/>
    </row>
    <row r="9035" spans="28:29" x14ac:dyDescent="0.15">
      <c r="AB9035" s="28"/>
      <c r="AC9035" s="28"/>
    </row>
    <row r="9036" spans="28:29" x14ac:dyDescent="0.15">
      <c r="AB9036" s="28"/>
      <c r="AC9036" s="28"/>
    </row>
    <row r="9037" spans="28:29" x14ac:dyDescent="0.15">
      <c r="AB9037" s="28"/>
      <c r="AC9037" s="28"/>
    </row>
    <row r="9038" spans="28:29" x14ac:dyDescent="0.15">
      <c r="AB9038" s="28"/>
      <c r="AC9038" s="28"/>
    </row>
    <row r="9039" spans="28:29" x14ac:dyDescent="0.15">
      <c r="AB9039" s="28"/>
      <c r="AC9039" s="28"/>
    </row>
    <row r="9040" spans="28:29" x14ac:dyDescent="0.15">
      <c r="AB9040" s="28"/>
      <c r="AC9040" s="28"/>
    </row>
    <row r="9041" spans="28:29" x14ac:dyDescent="0.15">
      <c r="AB9041" s="28"/>
      <c r="AC9041" s="28"/>
    </row>
    <row r="9042" spans="28:29" x14ac:dyDescent="0.15">
      <c r="AB9042" s="28"/>
      <c r="AC9042" s="28"/>
    </row>
    <row r="9043" spans="28:29" x14ac:dyDescent="0.15">
      <c r="AB9043" s="28"/>
      <c r="AC9043" s="28"/>
    </row>
    <row r="9044" spans="28:29" x14ac:dyDescent="0.15">
      <c r="AB9044" s="28"/>
      <c r="AC9044" s="28"/>
    </row>
    <row r="9045" spans="28:29" x14ac:dyDescent="0.15">
      <c r="AB9045" s="28"/>
      <c r="AC9045" s="28"/>
    </row>
    <row r="9046" spans="28:29" x14ac:dyDescent="0.15">
      <c r="AB9046" s="28"/>
      <c r="AC9046" s="28"/>
    </row>
    <row r="9047" spans="28:29" x14ac:dyDescent="0.15">
      <c r="AB9047" s="28"/>
      <c r="AC9047" s="28"/>
    </row>
    <row r="9048" spans="28:29" x14ac:dyDescent="0.15">
      <c r="AB9048" s="28"/>
      <c r="AC9048" s="28"/>
    </row>
    <row r="9049" spans="28:29" x14ac:dyDescent="0.15">
      <c r="AB9049" s="28"/>
      <c r="AC9049" s="28"/>
    </row>
    <row r="9050" spans="28:29" x14ac:dyDescent="0.15">
      <c r="AB9050" s="28"/>
      <c r="AC9050" s="28"/>
    </row>
    <row r="9051" spans="28:29" x14ac:dyDescent="0.15">
      <c r="AB9051" s="28"/>
      <c r="AC9051" s="28"/>
    </row>
    <row r="9052" spans="28:29" x14ac:dyDescent="0.15">
      <c r="AB9052" s="28"/>
      <c r="AC9052" s="28"/>
    </row>
    <row r="9053" spans="28:29" x14ac:dyDescent="0.15">
      <c r="AB9053" s="28"/>
      <c r="AC9053" s="28"/>
    </row>
    <row r="9054" spans="28:29" x14ac:dyDescent="0.15">
      <c r="AB9054" s="28"/>
      <c r="AC9054" s="28"/>
    </row>
    <row r="9055" spans="28:29" x14ac:dyDescent="0.15">
      <c r="AB9055" s="28"/>
      <c r="AC9055" s="28"/>
    </row>
    <row r="9056" spans="28:29" x14ac:dyDescent="0.15">
      <c r="AB9056" s="28"/>
      <c r="AC9056" s="28"/>
    </row>
    <row r="9057" spans="28:29" x14ac:dyDescent="0.15">
      <c r="AB9057" s="28"/>
      <c r="AC9057" s="28"/>
    </row>
    <row r="9058" spans="28:29" x14ac:dyDescent="0.15">
      <c r="AB9058" s="28"/>
      <c r="AC9058" s="28"/>
    </row>
    <row r="9059" spans="28:29" x14ac:dyDescent="0.15">
      <c r="AB9059" s="28"/>
      <c r="AC9059" s="28"/>
    </row>
    <row r="9060" spans="28:29" x14ac:dyDescent="0.15">
      <c r="AB9060" s="28"/>
      <c r="AC9060" s="28"/>
    </row>
    <row r="9061" spans="28:29" x14ac:dyDescent="0.15">
      <c r="AB9061" s="28"/>
      <c r="AC9061" s="28"/>
    </row>
    <row r="9062" spans="28:29" x14ac:dyDescent="0.15">
      <c r="AB9062" s="28"/>
      <c r="AC9062" s="28"/>
    </row>
    <row r="9063" spans="28:29" x14ac:dyDescent="0.15">
      <c r="AB9063" s="28"/>
      <c r="AC9063" s="28"/>
    </row>
    <row r="9064" spans="28:29" x14ac:dyDescent="0.15">
      <c r="AB9064" s="28"/>
      <c r="AC9064" s="28"/>
    </row>
    <row r="9065" spans="28:29" x14ac:dyDescent="0.15">
      <c r="AB9065" s="28"/>
      <c r="AC9065" s="28"/>
    </row>
    <row r="9066" spans="28:29" x14ac:dyDescent="0.15">
      <c r="AB9066" s="28"/>
      <c r="AC9066" s="28"/>
    </row>
    <row r="9067" spans="28:29" x14ac:dyDescent="0.15">
      <c r="AB9067" s="28"/>
      <c r="AC9067" s="28"/>
    </row>
    <row r="9068" spans="28:29" x14ac:dyDescent="0.15">
      <c r="AB9068" s="28"/>
      <c r="AC9068" s="28"/>
    </row>
    <row r="9069" spans="28:29" x14ac:dyDescent="0.15">
      <c r="AB9069" s="28"/>
      <c r="AC9069" s="28"/>
    </row>
    <row r="9070" spans="28:29" x14ac:dyDescent="0.15">
      <c r="AB9070" s="28"/>
      <c r="AC9070" s="28"/>
    </row>
    <row r="9071" spans="28:29" x14ac:dyDescent="0.15">
      <c r="AB9071" s="28"/>
      <c r="AC9071" s="28"/>
    </row>
    <row r="9072" spans="28:29" x14ac:dyDescent="0.15">
      <c r="AB9072" s="28"/>
      <c r="AC9072" s="28"/>
    </row>
    <row r="9073" spans="28:29" x14ac:dyDescent="0.15">
      <c r="AB9073" s="28"/>
      <c r="AC9073" s="28"/>
    </row>
    <row r="9074" spans="28:29" x14ac:dyDescent="0.15">
      <c r="AB9074" s="28"/>
      <c r="AC9074" s="28"/>
    </row>
    <row r="9075" spans="28:29" x14ac:dyDescent="0.15">
      <c r="AB9075" s="28"/>
      <c r="AC9075" s="28"/>
    </row>
    <row r="9076" spans="28:29" x14ac:dyDescent="0.15">
      <c r="AB9076" s="28"/>
      <c r="AC9076" s="28"/>
    </row>
    <row r="9077" spans="28:29" x14ac:dyDescent="0.15">
      <c r="AB9077" s="28"/>
      <c r="AC9077" s="28"/>
    </row>
    <row r="9078" spans="28:29" x14ac:dyDescent="0.15">
      <c r="AB9078" s="28"/>
      <c r="AC9078" s="28"/>
    </row>
    <row r="9079" spans="28:29" x14ac:dyDescent="0.15">
      <c r="AB9079" s="28"/>
      <c r="AC9079" s="28"/>
    </row>
    <row r="9080" spans="28:29" x14ac:dyDescent="0.15">
      <c r="AB9080" s="28"/>
      <c r="AC9080" s="28"/>
    </row>
    <row r="9081" spans="28:29" x14ac:dyDescent="0.15">
      <c r="AB9081" s="28"/>
      <c r="AC9081" s="28"/>
    </row>
    <row r="9082" spans="28:29" x14ac:dyDescent="0.15">
      <c r="AB9082" s="28"/>
      <c r="AC9082" s="28"/>
    </row>
    <row r="9083" spans="28:29" x14ac:dyDescent="0.15">
      <c r="AB9083" s="28"/>
      <c r="AC9083" s="28"/>
    </row>
    <row r="9084" spans="28:29" x14ac:dyDescent="0.15">
      <c r="AB9084" s="28"/>
      <c r="AC9084" s="28"/>
    </row>
    <row r="9085" spans="28:29" x14ac:dyDescent="0.15">
      <c r="AB9085" s="28"/>
      <c r="AC9085" s="28"/>
    </row>
    <row r="9086" spans="28:29" x14ac:dyDescent="0.15">
      <c r="AB9086" s="28"/>
      <c r="AC9086" s="28"/>
    </row>
    <row r="9087" spans="28:29" x14ac:dyDescent="0.15">
      <c r="AB9087" s="28"/>
      <c r="AC9087" s="28"/>
    </row>
    <row r="9088" spans="28:29" x14ac:dyDescent="0.15">
      <c r="AB9088" s="28"/>
      <c r="AC9088" s="28"/>
    </row>
    <row r="9089" spans="28:29" x14ac:dyDescent="0.15">
      <c r="AB9089" s="28"/>
      <c r="AC9089" s="28"/>
    </row>
    <row r="9090" spans="28:29" x14ac:dyDescent="0.15">
      <c r="AB9090" s="28"/>
      <c r="AC9090" s="28"/>
    </row>
    <row r="9091" spans="28:29" x14ac:dyDescent="0.15">
      <c r="AB9091" s="28"/>
      <c r="AC9091" s="28"/>
    </row>
    <row r="9092" spans="28:29" x14ac:dyDescent="0.15">
      <c r="AB9092" s="28"/>
      <c r="AC9092" s="28"/>
    </row>
    <row r="9093" spans="28:29" x14ac:dyDescent="0.15">
      <c r="AB9093" s="28"/>
      <c r="AC9093" s="28"/>
    </row>
    <row r="9094" spans="28:29" x14ac:dyDescent="0.15">
      <c r="AB9094" s="28"/>
      <c r="AC9094" s="28"/>
    </row>
    <row r="9095" spans="28:29" x14ac:dyDescent="0.15">
      <c r="AB9095" s="28"/>
      <c r="AC9095" s="28"/>
    </row>
    <row r="9096" spans="28:29" x14ac:dyDescent="0.15">
      <c r="AB9096" s="28"/>
      <c r="AC9096" s="28"/>
    </row>
    <row r="9097" spans="28:29" x14ac:dyDescent="0.15">
      <c r="AB9097" s="28"/>
      <c r="AC9097" s="28"/>
    </row>
    <row r="9098" spans="28:29" x14ac:dyDescent="0.15">
      <c r="AB9098" s="28"/>
      <c r="AC9098" s="28"/>
    </row>
    <row r="9099" spans="28:29" x14ac:dyDescent="0.15">
      <c r="AB9099" s="28"/>
      <c r="AC9099" s="28"/>
    </row>
    <row r="9100" spans="28:29" x14ac:dyDescent="0.15">
      <c r="AB9100" s="28"/>
      <c r="AC9100" s="28"/>
    </row>
    <row r="9101" spans="28:29" x14ac:dyDescent="0.15">
      <c r="AB9101" s="28"/>
      <c r="AC9101" s="28"/>
    </row>
    <row r="9102" spans="28:29" x14ac:dyDescent="0.15">
      <c r="AB9102" s="28"/>
      <c r="AC9102" s="28"/>
    </row>
    <row r="9103" spans="28:29" x14ac:dyDescent="0.15">
      <c r="AB9103" s="28"/>
      <c r="AC9103" s="28"/>
    </row>
    <row r="9104" spans="28:29" x14ac:dyDescent="0.15">
      <c r="AB9104" s="28"/>
      <c r="AC9104" s="28"/>
    </row>
    <row r="9105" spans="28:29" x14ac:dyDescent="0.15">
      <c r="AB9105" s="28"/>
      <c r="AC9105" s="28"/>
    </row>
    <row r="9106" spans="28:29" x14ac:dyDescent="0.15">
      <c r="AB9106" s="28"/>
      <c r="AC9106" s="28"/>
    </row>
    <row r="9107" spans="28:29" x14ac:dyDescent="0.15">
      <c r="AB9107" s="28"/>
      <c r="AC9107" s="28"/>
    </row>
    <row r="9108" spans="28:29" x14ac:dyDescent="0.15">
      <c r="AB9108" s="28"/>
      <c r="AC9108" s="28"/>
    </row>
    <row r="9109" spans="28:29" x14ac:dyDescent="0.15">
      <c r="AB9109" s="28"/>
      <c r="AC9109" s="28"/>
    </row>
    <row r="9110" spans="28:29" x14ac:dyDescent="0.15">
      <c r="AB9110" s="28"/>
      <c r="AC9110" s="28"/>
    </row>
    <row r="9111" spans="28:29" x14ac:dyDescent="0.15">
      <c r="AB9111" s="28"/>
      <c r="AC9111" s="28"/>
    </row>
    <row r="9112" spans="28:29" x14ac:dyDescent="0.15">
      <c r="AB9112" s="28"/>
      <c r="AC9112" s="28"/>
    </row>
    <row r="9113" spans="28:29" x14ac:dyDescent="0.15">
      <c r="AB9113" s="28"/>
      <c r="AC9113" s="28"/>
    </row>
    <row r="9114" spans="28:29" x14ac:dyDescent="0.15">
      <c r="AB9114" s="28"/>
      <c r="AC9114" s="28"/>
    </row>
    <row r="9115" spans="28:29" x14ac:dyDescent="0.15">
      <c r="AB9115" s="28"/>
      <c r="AC9115" s="28"/>
    </row>
    <row r="9116" spans="28:29" x14ac:dyDescent="0.15">
      <c r="AB9116" s="28"/>
      <c r="AC9116" s="28"/>
    </row>
    <row r="9117" spans="28:29" x14ac:dyDescent="0.15">
      <c r="AB9117" s="28"/>
      <c r="AC9117" s="28"/>
    </row>
    <row r="9118" spans="28:29" x14ac:dyDescent="0.15">
      <c r="AB9118" s="28"/>
      <c r="AC9118" s="28"/>
    </row>
    <row r="9119" spans="28:29" x14ac:dyDescent="0.15">
      <c r="AB9119" s="28"/>
      <c r="AC9119" s="28"/>
    </row>
    <row r="9120" spans="28:29" x14ac:dyDescent="0.15">
      <c r="AB9120" s="28"/>
      <c r="AC9120" s="28"/>
    </row>
    <row r="9121" spans="28:29" x14ac:dyDescent="0.15">
      <c r="AB9121" s="28"/>
      <c r="AC9121" s="28"/>
    </row>
    <row r="9122" spans="28:29" x14ac:dyDescent="0.15">
      <c r="AB9122" s="28"/>
      <c r="AC9122" s="28"/>
    </row>
    <row r="9123" spans="28:29" x14ac:dyDescent="0.15">
      <c r="AB9123" s="28"/>
      <c r="AC9123" s="28"/>
    </row>
    <row r="9124" spans="28:29" x14ac:dyDescent="0.15">
      <c r="AB9124" s="28"/>
      <c r="AC9124" s="28"/>
    </row>
    <row r="9125" spans="28:29" x14ac:dyDescent="0.15">
      <c r="AB9125" s="28"/>
      <c r="AC9125" s="28"/>
    </row>
    <row r="9126" spans="28:29" x14ac:dyDescent="0.15">
      <c r="AB9126" s="28"/>
      <c r="AC9126" s="28"/>
    </row>
    <row r="9127" spans="28:29" x14ac:dyDescent="0.15">
      <c r="AB9127" s="28"/>
      <c r="AC9127" s="28"/>
    </row>
    <row r="9128" spans="28:29" x14ac:dyDescent="0.15">
      <c r="AB9128" s="28"/>
      <c r="AC9128" s="28"/>
    </row>
    <row r="9129" spans="28:29" x14ac:dyDescent="0.15">
      <c r="AB9129" s="28"/>
      <c r="AC9129" s="28"/>
    </row>
    <row r="9130" spans="28:29" x14ac:dyDescent="0.15">
      <c r="AB9130" s="28"/>
      <c r="AC9130" s="28"/>
    </row>
    <row r="9131" spans="28:29" x14ac:dyDescent="0.15">
      <c r="AB9131" s="28"/>
      <c r="AC9131" s="28"/>
    </row>
    <row r="9132" spans="28:29" x14ac:dyDescent="0.15">
      <c r="AB9132" s="28"/>
      <c r="AC9132" s="28"/>
    </row>
    <row r="9133" spans="28:29" x14ac:dyDescent="0.15">
      <c r="AB9133" s="28"/>
      <c r="AC9133" s="28"/>
    </row>
    <row r="9134" spans="28:29" x14ac:dyDescent="0.15">
      <c r="AB9134" s="28"/>
      <c r="AC9134" s="28"/>
    </row>
    <row r="9135" spans="28:29" x14ac:dyDescent="0.15">
      <c r="AB9135" s="28"/>
      <c r="AC9135" s="28"/>
    </row>
    <row r="9136" spans="28:29" x14ac:dyDescent="0.15">
      <c r="AB9136" s="28"/>
      <c r="AC9136" s="28"/>
    </row>
    <row r="9137" spans="28:29" x14ac:dyDescent="0.15">
      <c r="AB9137" s="28"/>
      <c r="AC9137" s="28"/>
    </row>
    <row r="9138" spans="28:29" x14ac:dyDescent="0.15">
      <c r="AB9138" s="28"/>
      <c r="AC9138" s="28"/>
    </row>
    <row r="9139" spans="28:29" x14ac:dyDescent="0.15">
      <c r="AB9139" s="28"/>
      <c r="AC9139" s="28"/>
    </row>
    <row r="9140" spans="28:29" x14ac:dyDescent="0.15">
      <c r="AB9140" s="28"/>
      <c r="AC9140" s="28"/>
    </row>
    <row r="9141" spans="28:29" x14ac:dyDescent="0.15">
      <c r="AB9141" s="28"/>
      <c r="AC9141" s="28"/>
    </row>
    <row r="9142" spans="28:29" x14ac:dyDescent="0.15">
      <c r="AB9142" s="28"/>
      <c r="AC9142" s="28"/>
    </row>
    <row r="9143" spans="28:29" x14ac:dyDescent="0.15">
      <c r="AB9143" s="28"/>
      <c r="AC9143" s="28"/>
    </row>
    <row r="9144" spans="28:29" x14ac:dyDescent="0.15">
      <c r="AB9144" s="28"/>
      <c r="AC9144" s="28"/>
    </row>
    <row r="9145" spans="28:29" x14ac:dyDescent="0.15">
      <c r="AB9145" s="28"/>
      <c r="AC9145" s="28"/>
    </row>
    <row r="9146" spans="28:29" x14ac:dyDescent="0.15">
      <c r="AB9146" s="28"/>
      <c r="AC9146" s="28"/>
    </row>
    <row r="9147" spans="28:29" x14ac:dyDescent="0.15">
      <c r="AB9147" s="28"/>
      <c r="AC9147" s="28"/>
    </row>
    <row r="9148" spans="28:29" x14ac:dyDescent="0.15">
      <c r="AB9148" s="28"/>
      <c r="AC9148" s="28"/>
    </row>
    <row r="9149" spans="28:29" x14ac:dyDescent="0.15">
      <c r="AB9149" s="28"/>
      <c r="AC9149" s="28"/>
    </row>
    <row r="9150" spans="28:29" x14ac:dyDescent="0.15">
      <c r="AB9150" s="28"/>
      <c r="AC9150" s="28"/>
    </row>
    <row r="9151" spans="28:29" x14ac:dyDescent="0.15">
      <c r="AB9151" s="28"/>
      <c r="AC9151" s="28"/>
    </row>
    <row r="9152" spans="28:29" x14ac:dyDescent="0.15">
      <c r="AB9152" s="28"/>
      <c r="AC9152" s="28"/>
    </row>
    <row r="9153" spans="28:29" x14ac:dyDescent="0.15">
      <c r="AB9153" s="28"/>
      <c r="AC9153" s="28"/>
    </row>
    <row r="9154" spans="28:29" x14ac:dyDescent="0.15">
      <c r="AB9154" s="28"/>
      <c r="AC9154" s="28"/>
    </row>
    <row r="9155" spans="28:29" x14ac:dyDescent="0.15">
      <c r="AB9155" s="28"/>
      <c r="AC9155" s="28"/>
    </row>
    <row r="9156" spans="28:29" x14ac:dyDescent="0.15">
      <c r="AB9156" s="28"/>
      <c r="AC9156" s="28"/>
    </row>
    <row r="9157" spans="28:29" x14ac:dyDescent="0.15">
      <c r="AB9157" s="28"/>
      <c r="AC9157" s="28"/>
    </row>
    <row r="9158" spans="28:29" x14ac:dyDescent="0.15">
      <c r="AB9158" s="28"/>
      <c r="AC9158" s="28"/>
    </row>
    <row r="9159" spans="28:29" x14ac:dyDescent="0.15">
      <c r="AB9159" s="28"/>
      <c r="AC9159" s="28"/>
    </row>
    <row r="9160" spans="28:29" x14ac:dyDescent="0.15">
      <c r="AB9160" s="28"/>
      <c r="AC9160" s="28"/>
    </row>
    <row r="9161" spans="28:29" x14ac:dyDescent="0.15">
      <c r="AB9161" s="28"/>
      <c r="AC9161" s="28"/>
    </row>
    <row r="9162" spans="28:29" x14ac:dyDescent="0.15">
      <c r="AB9162" s="28"/>
      <c r="AC9162" s="28"/>
    </row>
    <row r="9163" spans="28:29" x14ac:dyDescent="0.15">
      <c r="AB9163" s="28"/>
      <c r="AC9163" s="28"/>
    </row>
    <row r="9164" spans="28:29" x14ac:dyDescent="0.15">
      <c r="AB9164" s="28"/>
      <c r="AC9164" s="28"/>
    </row>
    <row r="9165" spans="28:29" x14ac:dyDescent="0.15">
      <c r="AB9165" s="28"/>
      <c r="AC9165" s="28"/>
    </row>
    <row r="9166" spans="28:29" x14ac:dyDescent="0.15">
      <c r="AB9166" s="28"/>
      <c r="AC9166" s="28"/>
    </row>
    <row r="9167" spans="28:29" x14ac:dyDescent="0.15">
      <c r="AB9167" s="28"/>
      <c r="AC9167" s="28"/>
    </row>
    <row r="9168" spans="28:29" x14ac:dyDescent="0.15">
      <c r="AB9168" s="28"/>
      <c r="AC9168" s="28"/>
    </row>
    <row r="9169" spans="28:29" x14ac:dyDescent="0.15">
      <c r="AB9169" s="28"/>
      <c r="AC9169" s="28"/>
    </row>
    <row r="9170" spans="28:29" x14ac:dyDescent="0.15">
      <c r="AB9170" s="28"/>
      <c r="AC9170" s="28"/>
    </row>
    <row r="9171" spans="28:29" x14ac:dyDescent="0.15">
      <c r="AB9171" s="28"/>
      <c r="AC9171" s="28"/>
    </row>
    <row r="9172" spans="28:29" x14ac:dyDescent="0.15">
      <c r="AB9172" s="28"/>
      <c r="AC9172" s="28"/>
    </row>
    <row r="9173" spans="28:29" x14ac:dyDescent="0.15">
      <c r="AB9173" s="28"/>
      <c r="AC9173" s="28"/>
    </row>
    <row r="9174" spans="28:29" x14ac:dyDescent="0.15">
      <c r="AB9174" s="28"/>
      <c r="AC9174" s="28"/>
    </row>
    <row r="9175" spans="28:29" x14ac:dyDescent="0.15">
      <c r="AB9175" s="28"/>
      <c r="AC9175" s="28"/>
    </row>
    <row r="9176" spans="28:29" x14ac:dyDescent="0.15">
      <c r="AB9176" s="28"/>
      <c r="AC9176" s="28"/>
    </row>
    <row r="9177" spans="28:29" x14ac:dyDescent="0.15">
      <c r="AB9177" s="28"/>
      <c r="AC9177" s="28"/>
    </row>
    <row r="9178" spans="28:29" x14ac:dyDescent="0.15">
      <c r="AB9178" s="28"/>
      <c r="AC9178" s="28"/>
    </row>
    <row r="9179" spans="28:29" x14ac:dyDescent="0.15">
      <c r="AB9179" s="28"/>
      <c r="AC9179" s="28"/>
    </row>
    <row r="9180" spans="28:29" x14ac:dyDescent="0.15">
      <c r="AB9180" s="28"/>
      <c r="AC9180" s="28"/>
    </row>
    <row r="9181" spans="28:29" x14ac:dyDescent="0.15">
      <c r="AB9181" s="28"/>
      <c r="AC9181" s="28"/>
    </row>
    <row r="9182" spans="28:29" x14ac:dyDescent="0.15">
      <c r="AB9182" s="28"/>
      <c r="AC9182" s="28"/>
    </row>
    <row r="9183" spans="28:29" x14ac:dyDescent="0.15">
      <c r="AB9183" s="28"/>
      <c r="AC9183" s="28"/>
    </row>
    <row r="9184" spans="28:29" x14ac:dyDescent="0.15">
      <c r="AB9184" s="28"/>
      <c r="AC9184" s="28"/>
    </row>
    <row r="9185" spans="28:29" x14ac:dyDescent="0.15">
      <c r="AB9185" s="28"/>
      <c r="AC9185" s="28"/>
    </row>
    <row r="9186" spans="28:29" x14ac:dyDescent="0.15">
      <c r="AB9186" s="28"/>
      <c r="AC9186" s="28"/>
    </row>
    <row r="9187" spans="28:29" x14ac:dyDescent="0.15">
      <c r="AB9187" s="28"/>
      <c r="AC9187" s="28"/>
    </row>
    <row r="9188" spans="28:29" x14ac:dyDescent="0.15">
      <c r="AB9188" s="28"/>
      <c r="AC9188" s="28"/>
    </row>
    <row r="9189" spans="28:29" x14ac:dyDescent="0.15">
      <c r="AB9189" s="28"/>
      <c r="AC9189" s="28"/>
    </row>
    <row r="9190" spans="28:29" x14ac:dyDescent="0.15">
      <c r="AB9190" s="28"/>
      <c r="AC9190" s="28"/>
    </row>
    <row r="9191" spans="28:29" x14ac:dyDescent="0.15">
      <c r="AB9191" s="28"/>
      <c r="AC9191" s="28"/>
    </row>
    <row r="9192" spans="28:29" x14ac:dyDescent="0.15">
      <c r="AB9192" s="28"/>
      <c r="AC9192" s="28"/>
    </row>
    <row r="9193" spans="28:29" x14ac:dyDescent="0.15">
      <c r="AB9193" s="28"/>
      <c r="AC9193" s="28"/>
    </row>
    <row r="9194" spans="28:29" x14ac:dyDescent="0.15">
      <c r="AB9194" s="28"/>
      <c r="AC9194" s="28"/>
    </row>
    <row r="9195" spans="28:29" x14ac:dyDescent="0.15">
      <c r="AB9195" s="28"/>
      <c r="AC9195" s="28"/>
    </row>
    <row r="9196" spans="28:29" x14ac:dyDescent="0.15">
      <c r="AB9196" s="28"/>
      <c r="AC9196" s="28"/>
    </row>
    <row r="9197" spans="28:29" x14ac:dyDescent="0.15">
      <c r="AB9197" s="28"/>
      <c r="AC9197" s="28"/>
    </row>
    <row r="9198" spans="28:29" x14ac:dyDescent="0.15">
      <c r="AB9198" s="28"/>
      <c r="AC9198" s="28"/>
    </row>
    <row r="9199" spans="28:29" x14ac:dyDescent="0.15">
      <c r="AB9199" s="28"/>
      <c r="AC9199" s="28"/>
    </row>
    <row r="9200" spans="28:29" x14ac:dyDescent="0.15">
      <c r="AB9200" s="28"/>
      <c r="AC9200" s="28"/>
    </row>
    <row r="9201" spans="28:29" x14ac:dyDescent="0.15">
      <c r="AB9201" s="28"/>
      <c r="AC9201" s="28"/>
    </row>
    <row r="9202" spans="28:29" x14ac:dyDescent="0.15">
      <c r="AB9202" s="28"/>
      <c r="AC9202" s="28"/>
    </row>
    <row r="9203" spans="28:29" x14ac:dyDescent="0.15">
      <c r="AB9203" s="28"/>
      <c r="AC9203" s="28"/>
    </row>
    <row r="9204" spans="28:29" x14ac:dyDescent="0.15">
      <c r="AB9204" s="28"/>
      <c r="AC9204" s="28"/>
    </row>
    <row r="9205" spans="28:29" x14ac:dyDescent="0.15">
      <c r="AB9205" s="28"/>
      <c r="AC9205" s="28"/>
    </row>
    <row r="9206" spans="28:29" x14ac:dyDescent="0.15">
      <c r="AB9206" s="28"/>
      <c r="AC9206" s="28"/>
    </row>
    <row r="9207" spans="28:29" x14ac:dyDescent="0.15">
      <c r="AB9207" s="28"/>
      <c r="AC9207" s="28"/>
    </row>
    <row r="9208" spans="28:29" x14ac:dyDescent="0.15">
      <c r="AB9208" s="28"/>
      <c r="AC9208" s="28"/>
    </row>
    <row r="9209" spans="28:29" x14ac:dyDescent="0.15">
      <c r="AB9209" s="28"/>
      <c r="AC9209" s="28"/>
    </row>
    <row r="9210" spans="28:29" x14ac:dyDescent="0.15">
      <c r="AB9210" s="28"/>
      <c r="AC9210" s="28"/>
    </row>
    <row r="9211" spans="28:29" x14ac:dyDescent="0.15">
      <c r="AB9211" s="28"/>
      <c r="AC9211" s="28"/>
    </row>
    <row r="9212" spans="28:29" x14ac:dyDescent="0.15">
      <c r="AB9212" s="28"/>
      <c r="AC9212" s="28"/>
    </row>
    <row r="9213" spans="28:29" x14ac:dyDescent="0.15">
      <c r="AB9213" s="28"/>
      <c r="AC9213" s="28"/>
    </row>
    <row r="9214" spans="28:29" x14ac:dyDescent="0.15">
      <c r="AB9214" s="28"/>
      <c r="AC9214" s="28"/>
    </row>
    <row r="9215" spans="28:29" x14ac:dyDescent="0.15">
      <c r="AB9215" s="28"/>
      <c r="AC9215" s="28"/>
    </row>
    <row r="9216" spans="28:29" x14ac:dyDescent="0.15">
      <c r="AB9216" s="28"/>
      <c r="AC9216" s="28"/>
    </row>
    <row r="9217" spans="28:29" x14ac:dyDescent="0.15">
      <c r="AB9217" s="28"/>
      <c r="AC9217" s="28"/>
    </row>
    <row r="9218" spans="28:29" x14ac:dyDescent="0.15">
      <c r="AB9218" s="28"/>
      <c r="AC9218" s="28"/>
    </row>
    <row r="9219" spans="28:29" x14ac:dyDescent="0.15">
      <c r="AB9219" s="28"/>
      <c r="AC9219" s="28"/>
    </row>
    <row r="9220" spans="28:29" x14ac:dyDescent="0.15">
      <c r="AB9220" s="28"/>
      <c r="AC9220" s="28"/>
    </row>
    <row r="9221" spans="28:29" x14ac:dyDescent="0.15">
      <c r="AB9221" s="28"/>
      <c r="AC9221" s="28"/>
    </row>
    <row r="9222" spans="28:29" x14ac:dyDescent="0.15">
      <c r="AB9222" s="28"/>
      <c r="AC9222" s="28"/>
    </row>
    <row r="9223" spans="28:29" x14ac:dyDescent="0.15">
      <c r="AB9223" s="28"/>
      <c r="AC9223" s="28"/>
    </row>
    <row r="9224" spans="28:29" x14ac:dyDescent="0.15">
      <c r="AB9224" s="28"/>
      <c r="AC9224" s="28"/>
    </row>
    <row r="9225" spans="28:29" x14ac:dyDescent="0.15">
      <c r="AB9225" s="28"/>
      <c r="AC9225" s="28"/>
    </row>
    <row r="9226" spans="28:29" x14ac:dyDescent="0.15">
      <c r="AB9226" s="28"/>
      <c r="AC9226" s="28"/>
    </row>
    <row r="9227" spans="28:29" x14ac:dyDescent="0.15">
      <c r="AB9227" s="28"/>
      <c r="AC9227" s="28"/>
    </row>
    <row r="9228" spans="28:29" x14ac:dyDescent="0.15">
      <c r="AB9228" s="28"/>
      <c r="AC9228" s="28"/>
    </row>
    <row r="9229" spans="28:29" x14ac:dyDescent="0.15">
      <c r="AB9229" s="28"/>
      <c r="AC9229" s="28"/>
    </row>
    <row r="9230" spans="28:29" x14ac:dyDescent="0.15">
      <c r="AB9230" s="28"/>
      <c r="AC9230" s="28"/>
    </row>
    <row r="9231" spans="28:29" x14ac:dyDescent="0.15">
      <c r="AB9231" s="28"/>
      <c r="AC9231" s="28"/>
    </row>
    <row r="9232" spans="28:29" x14ac:dyDescent="0.15">
      <c r="AB9232" s="28"/>
      <c r="AC9232" s="28"/>
    </row>
    <row r="9233" spans="28:29" x14ac:dyDescent="0.15">
      <c r="AB9233" s="28"/>
      <c r="AC9233" s="28"/>
    </row>
    <row r="9234" spans="28:29" x14ac:dyDescent="0.15">
      <c r="AB9234" s="28"/>
      <c r="AC9234" s="28"/>
    </row>
    <row r="9235" spans="28:29" x14ac:dyDescent="0.15">
      <c r="AB9235" s="28"/>
      <c r="AC9235" s="28"/>
    </row>
    <row r="9236" spans="28:29" x14ac:dyDescent="0.15">
      <c r="AB9236" s="28"/>
      <c r="AC9236" s="28"/>
    </row>
    <row r="9237" spans="28:29" x14ac:dyDescent="0.15">
      <c r="AB9237" s="28"/>
      <c r="AC9237" s="28"/>
    </row>
    <row r="9238" spans="28:29" x14ac:dyDescent="0.15">
      <c r="AB9238" s="28"/>
      <c r="AC9238" s="28"/>
    </row>
    <row r="9239" spans="28:29" x14ac:dyDescent="0.15">
      <c r="AB9239" s="28"/>
      <c r="AC9239" s="28"/>
    </row>
    <row r="9240" spans="28:29" x14ac:dyDescent="0.15">
      <c r="AB9240" s="28"/>
      <c r="AC9240" s="28"/>
    </row>
    <row r="9241" spans="28:29" x14ac:dyDescent="0.15">
      <c r="AB9241" s="28"/>
      <c r="AC9241" s="28"/>
    </row>
    <row r="9242" spans="28:29" x14ac:dyDescent="0.15">
      <c r="AB9242" s="28"/>
      <c r="AC9242" s="28"/>
    </row>
    <row r="9243" spans="28:29" x14ac:dyDescent="0.15">
      <c r="AB9243" s="28"/>
      <c r="AC9243" s="28"/>
    </row>
    <row r="9244" spans="28:29" x14ac:dyDescent="0.15">
      <c r="AB9244" s="28"/>
      <c r="AC9244" s="28"/>
    </row>
    <row r="9245" spans="28:29" x14ac:dyDescent="0.15">
      <c r="AB9245" s="28"/>
      <c r="AC9245" s="28"/>
    </row>
    <row r="9246" spans="28:29" x14ac:dyDescent="0.15">
      <c r="AB9246" s="28"/>
      <c r="AC9246" s="28"/>
    </row>
    <row r="9247" spans="28:29" x14ac:dyDescent="0.15">
      <c r="AB9247" s="28"/>
      <c r="AC9247" s="28"/>
    </row>
    <row r="9248" spans="28:29" x14ac:dyDescent="0.15">
      <c r="AB9248" s="28"/>
      <c r="AC9248" s="28"/>
    </row>
    <row r="9249" spans="28:29" x14ac:dyDescent="0.15">
      <c r="AB9249" s="28"/>
      <c r="AC9249" s="28"/>
    </row>
    <row r="9250" spans="28:29" x14ac:dyDescent="0.15">
      <c r="AB9250" s="28"/>
      <c r="AC9250" s="28"/>
    </row>
    <row r="9251" spans="28:29" x14ac:dyDescent="0.15">
      <c r="AB9251" s="28"/>
      <c r="AC9251" s="28"/>
    </row>
    <row r="9252" spans="28:29" x14ac:dyDescent="0.15">
      <c r="AB9252" s="28"/>
      <c r="AC9252" s="28"/>
    </row>
    <row r="9253" spans="28:29" x14ac:dyDescent="0.15">
      <c r="AB9253" s="28"/>
      <c r="AC9253" s="28"/>
    </row>
    <row r="9254" spans="28:29" x14ac:dyDescent="0.15">
      <c r="AB9254" s="28"/>
      <c r="AC9254" s="28"/>
    </row>
    <row r="9255" spans="28:29" x14ac:dyDescent="0.15">
      <c r="AB9255" s="28"/>
      <c r="AC9255" s="28"/>
    </row>
    <row r="9256" spans="28:29" x14ac:dyDescent="0.15">
      <c r="AB9256" s="28"/>
      <c r="AC9256" s="28"/>
    </row>
    <row r="9257" spans="28:29" x14ac:dyDescent="0.15">
      <c r="AB9257" s="28"/>
      <c r="AC9257" s="28"/>
    </row>
    <row r="9258" spans="28:29" x14ac:dyDescent="0.15">
      <c r="AB9258" s="28"/>
      <c r="AC9258" s="28"/>
    </row>
    <row r="9259" spans="28:29" x14ac:dyDescent="0.15">
      <c r="AB9259" s="28"/>
      <c r="AC9259" s="28"/>
    </row>
    <row r="9260" spans="28:29" x14ac:dyDescent="0.15">
      <c r="AB9260" s="28"/>
      <c r="AC9260" s="28"/>
    </row>
    <row r="9261" spans="28:29" x14ac:dyDescent="0.15">
      <c r="AB9261" s="28"/>
      <c r="AC9261" s="28"/>
    </row>
    <row r="9262" spans="28:29" x14ac:dyDescent="0.15">
      <c r="AB9262" s="28"/>
      <c r="AC9262" s="28"/>
    </row>
    <row r="9263" spans="28:29" x14ac:dyDescent="0.15">
      <c r="AB9263" s="28"/>
      <c r="AC9263" s="28"/>
    </row>
    <row r="9264" spans="28:29" x14ac:dyDescent="0.15">
      <c r="AB9264" s="28"/>
      <c r="AC9264" s="28"/>
    </row>
    <row r="9265" spans="28:29" x14ac:dyDescent="0.15">
      <c r="AB9265" s="28"/>
      <c r="AC9265" s="28"/>
    </row>
    <row r="9266" spans="28:29" x14ac:dyDescent="0.15">
      <c r="AB9266" s="28"/>
      <c r="AC9266" s="28"/>
    </row>
    <row r="9267" spans="28:29" x14ac:dyDescent="0.15">
      <c r="AB9267" s="28"/>
      <c r="AC9267" s="28"/>
    </row>
    <row r="9268" spans="28:29" x14ac:dyDescent="0.15">
      <c r="AB9268" s="28"/>
      <c r="AC9268" s="28"/>
    </row>
    <row r="9269" spans="28:29" x14ac:dyDescent="0.15">
      <c r="AB9269" s="28"/>
      <c r="AC9269" s="28"/>
    </row>
    <row r="9270" spans="28:29" x14ac:dyDescent="0.15">
      <c r="AB9270" s="28"/>
      <c r="AC9270" s="28"/>
    </row>
    <row r="9271" spans="28:29" x14ac:dyDescent="0.15">
      <c r="AB9271" s="28"/>
      <c r="AC9271" s="28"/>
    </row>
    <row r="9272" spans="28:29" x14ac:dyDescent="0.15">
      <c r="AB9272" s="28"/>
      <c r="AC9272" s="28"/>
    </row>
    <row r="9273" spans="28:29" x14ac:dyDescent="0.15">
      <c r="AB9273" s="28"/>
      <c r="AC9273" s="28"/>
    </row>
    <row r="9274" spans="28:29" x14ac:dyDescent="0.15">
      <c r="AB9274" s="28"/>
      <c r="AC9274" s="28"/>
    </row>
    <row r="9275" spans="28:29" x14ac:dyDescent="0.15">
      <c r="AB9275" s="28"/>
      <c r="AC9275" s="28"/>
    </row>
    <row r="9276" spans="28:29" x14ac:dyDescent="0.15">
      <c r="AB9276" s="28"/>
      <c r="AC9276" s="28"/>
    </row>
    <row r="9277" spans="28:29" x14ac:dyDescent="0.15">
      <c r="AB9277" s="28"/>
      <c r="AC9277" s="28"/>
    </row>
    <row r="9278" spans="28:29" x14ac:dyDescent="0.15">
      <c r="AB9278" s="28"/>
      <c r="AC9278" s="28"/>
    </row>
    <row r="9279" spans="28:29" x14ac:dyDescent="0.15">
      <c r="AB9279" s="28"/>
      <c r="AC9279" s="28"/>
    </row>
    <row r="9280" spans="28:29" x14ac:dyDescent="0.15">
      <c r="AB9280" s="28"/>
      <c r="AC9280" s="28"/>
    </row>
    <row r="9281" spans="28:29" x14ac:dyDescent="0.15">
      <c r="AB9281" s="28"/>
      <c r="AC9281" s="28"/>
    </row>
    <row r="9282" spans="28:29" x14ac:dyDescent="0.15">
      <c r="AB9282" s="28"/>
      <c r="AC9282" s="28"/>
    </row>
    <row r="9283" spans="28:29" x14ac:dyDescent="0.15">
      <c r="AB9283" s="28"/>
      <c r="AC9283" s="28"/>
    </row>
    <row r="9284" spans="28:29" x14ac:dyDescent="0.15">
      <c r="AB9284" s="28"/>
      <c r="AC9284" s="28"/>
    </row>
    <row r="9285" spans="28:29" x14ac:dyDescent="0.15">
      <c r="AB9285" s="28"/>
      <c r="AC9285" s="28"/>
    </row>
    <row r="9286" spans="28:29" x14ac:dyDescent="0.15">
      <c r="AB9286" s="28"/>
      <c r="AC9286" s="28"/>
    </row>
    <row r="9287" spans="28:29" x14ac:dyDescent="0.15">
      <c r="AB9287" s="28"/>
      <c r="AC9287" s="28"/>
    </row>
    <row r="9288" spans="28:29" x14ac:dyDescent="0.15">
      <c r="AB9288" s="28"/>
      <c r="AC9288" s="28"/>
    </row>
    <row r="9289" spans="28:29" x14ac:dyDescent="0.15">
      <c r="AB9289" s="28"/>
      <c r="AC9289" s="28"/>
    </row>
    <row r="9290" spans="28:29" x14ac:dyDescent="0.15">
      <c r="AB9290" s="28"/>
      <c r="AC9290" s="28"/>
    </row>
    <row r="9291" spans="28:29" x14ac:dyDescent="0.15">
      <c r="AB9291" s="28"/>
      <c r="AC9291" s="28"/>
    </row>
    <row r="9292" spans="28:29" x14ac:dyDescent="0.15">
      <c r="AB9292" s="28"/>
      <c r="AC9292" s="28"/>
    </row>
    <row r="9293" spans="28:29" x14ac:dyDescent="0.15">
      <c r="AB9293" s="28"/>
      <c r="AC9293" s="28"/>
    </row>
    <row r="9294" spans="28:29" x14ac:dyDescent="0.15">
      <c r="AB9294" s="28"/>
      <c r="AC9294" s="28"/>
    </row>
    <row r="9295" spans="28:29" x14ac:dyDescent="0.15">
      <c r="AB9295" s="28"/>
      <c r="AC9295" s="28"/>
    </row>
    <row r="9296" spans="28:29" x14ac:dyDescent="0.15">
      <c r="AB9296" s="28"/>
      <c r="AC9296" s="28"/>
    </row>
    <row r="9297" spans="28:29" x14ac:dyDescent="0.15">
      <c r="AB9297" s="28"/>
      <c r="AC9297" s="28"/>
    </row>
    <row r="9298" spans="28:29" x14ac:dyDescent="0.15">
      <c r="AB9298" s="28"/>
      <c r="AC9298" s="28"/>
    </row>
    <row r="9299" spans="28:29" x14ac:dyDescent="0.15">
      <c r="AB9299" s="28"/>
      <c r="AC9299" s="28"/>
    </row>
    <row r="9300" spans="28:29" x14ac:dyDescent="0.15">
      <c r="AB9300" s="28"/>
      <c r="AC9300" s="28"/>
    </row>
    <row r="9301" spans="28:29" x14ac:dyDescent="0.15">
      <c r="AB9301" s="28"/>
      <c r="AC9301" s="28"/>
    </row>
    <row r="9302" spans="28:29" x14ac:dyDescent="0.15">
      <c r="AB9302" s="28"/>
      <c r="AC9302" s="28"/>
    </row>
    <row r="9303" spans="28:29" x14ac:dyDescent="0.15">
      <c r="AB9303" s="28"/>
      <c r="AC9303" s="28"/>
    </row>
    <row r="9304" spans="28:29" x14ac:dyDescent="0.15">
      <c r="AB9304" s="28"/>
      <c r="AC9304" s="28"/>
    </row>
    <row r="9305" spans="28:29" x14ac:dyDescent="0.15">
      <c r="AB9305" s="28"/>
      <c r="AC9305" s="28"/>
    </row>
    <row r="9306" spans="28:29" x14ac:dyDescent="0.15">
      <c r="AB9306" s="28"/>
      <c r="AC9306" s="28"/>
    </row>
    <row r="9307" spans="28:29" x14ac:dyDescent="0.15">
      <c r="AB9307" s="28"/>
      <c r="AC9307" s="28"/>
    </row>
    <row r="9308" spans="28:29" x14ac:dyDescent="0.15">
      <c r="AB9308" s="28"/>
      <c r="AC9308" s="28"/>
    </row>
    <row r="9309" spans="28:29" x14ac:dyDescent="0.15">
      <c r="AB9309" s="28"/>
      <c r="AC9309" s="28"/>
    </row>
    <row r="9310" spans="28:29" x14ac:dyDescent="0.15">
      <c r="AB9310" s="28"/>
      <c r="AC9310" s="28"/>
    </row>
    <row r="9311" spans="28:29" x14ac:dyDescent="0.15">
      <c r="AB9311" s="28"/>
      <c r="AC9311" s="28"/>
    </row>
    <row r="9312" spans="28:29" x14ac:dyDescent="0.15">
      <c r="AB9312" s="28"/>
      <c r="AC9312" s="28"/>
    </row>
    <row r="9313" spans="28:29" x14ac:dyDescent="0.15">
      <c r="AB9313" s="28"/>
      <c r="AC9313" s="28"/>
    </row>
    <row r="9314" spans="28:29" x14ac:dyDescent="0.15">
      <c r="AB9314" s="28"/>
      <c r="AC9314" s="28"/>
    </row>
    <row r="9315" spans="28:29" x14ac:dyDescent="0.15">
      <c r="AB9315" s="28"/>
      <c r="AC9315" s="28"/>
    </row>
    <row r="9316" spans="28:29" x14ac:dyDescent="0.15">
      <c r="AB9316" s="28"/>
      <c r="AC9316" s="28"/>
    </row>
    <row r="9317" spans="28:29" x14ac:dyDescent="0.15">
      <c r="AB9317" s="28"/>
      <c r="AC9317" s="28"/>
    </row>
    <row r="9318" spans="28:29" x14ac:dyDescent="0.15">
      <c r="AB9318" s="28"/>
      <c r="AC9318" s="28"/>
    </row>
    <row r="9319" spans="28:29" x14ac:dyDescent="0.15">
      <c r="AB9319" s="28"/>
      <c r="AC9319" s="28"/>
    </row>
    <row r="9320" spans="28:29" x14ac:dyDescent="0.15">
      <c r="AB9320" s="28"/>
      <c r="AC9320" s="28"/>
    </row>
    <row r="9321" spans="28:29" x14ac:dyDescent="0.15">
      <c r="AB9321" s="28"/>
      <c r="AC9321" s="28"/>
    </row>
    <row r="9322" spans="28:29" x14ac:dyDescent="0.15">
      <c r="AB9322" s="28"/>
      <c r="AC9322" s="28"/>
    </row>
    <row r="9323" spans="28:29" x14ac:dyDescent="0.15">
      <c r="AB9323" s="28"/>
      <c r="AC9323" s="28"/>
    </row>
    <row r="9324" spans="28:29" x14ac:dyDescent="0.15">
      <c r="AB9324" s="28"/>
      <c r="AC9324" s="28"/>
    </row>
    <row r="9325" spans="28:29" x14ac:dyDescent="0.15">
      <c r="AB9325" s="28"/>
      <c r="AC9325" s="28"/>
    </row>
    <row r="9326" spans="28:29" x14ac:dyDescent="0.15">
      <c r="AB9326" s="28"/>
      <c r="AC9326" s="28"/>
    </row>
    <row r="9327" spans="28:29" x14ac:dyDescent="0.15">
      <c r="AB9327" s="28"/>
      <c r="AC9327" s="28"/>
    </row>
    <row r="9328" spans="28:29" x14ac:dyDescent="0.15">
      <c r="AB9328" s="28"/>
      <c r="AC9328" s="28"/>
    </row>
    <row r="9329" spans="28:29" x14ac:dyDescent="0.15">
      <c r="AB9329" s="28"/>
      <c r="AC9329" s="28"/>
    </row>
    <row r="9330" spans="28:29" x14ac:dyDescent="0.15">
      <c r="AB9330" s="28"/>
      <c r="AC9330" s="28"/>
    </row>
    <row r="9331" spans="28:29" x14ac:dyDescent="0.15">
      <c r="AB9331" s="28"/>
      <c r="AC9331" s="28"/>
    </row>
    <row r="9332" spans="28:29" x14ac:dyDescent="0.15">
      <c r="AB9332" s="28"/>
      <c r="AC9332" s="28"/>
    </row>
    <row r="9333" spans="28:29" x14ac:dyDescent="0.15">
      <c r="AB9333" s="28"/>
      <c r="AC9333" s="28"/>
    </row>
    <row r="9334" spans="28:29" x14ac:dyDescent="0.15">
      <c r="AB9334" s="28"/>
      <c r="AC9334" s="28"/>
    </row>
    <row r="9335" spans="28:29" x14ac:dyDescent="0.15">
      <c r="AB9335" s="28"/>
      <c r="AC9335" s="28"/>
    </row>
    <row r="9336" spans="28:29" x14ac:dyDescent="0.15">
      <c r="AB9336" s="28"/>
      <c r="AC9336" s="28"/>
    </row>
    <row r="9337" spans="28:29" x14ac:dyDescent="0.15">
      <c r="AB9337" s="28"/>
      <c r="AC9337" s="28"/>
    </row>
    <row r="9338" spans="28:29" x14ac:dyDescent="0.15">
      <c r="AB9338" s="28"/>
      <c r="AC9338" s="28"/>
    </row>
    <row r="9339" spans="28:29" x14ac:dyDescent="0.15">
      <c r="AB9339" s="28"/>
      <c r="AC9339" s="28"/>
    </row>
    <row r="9340" spans="28:29" x14ac:dyDescent="0.15">
      <c r="AB9340" s="28"/>
      <c r="AC9340" s="28"/>
    </row>
    <row r="9341" spans="28:29" x14ac:dyDescent="0.15">
      <c r="AB9341" s="28"/>
      <c r="AC9341" s="28"/>
    </row>
    <row r="9342" spans="28:29" x14ac:dyDescent="0.15">
      <c r="AB9342" s="28"/>
      <c r="AC9342" s="28"/>
    </row>
    <row r="9343" spans="28:29" x14ac:dyDescent="0.15">
      <c r="AB9343" s="28"/>
      <c r="AC9343" s="28"/>
    </row>
    <row r="9344" spans="28:29" x14ac:dyDescent="0.15">
      <c r="AB9344" s="28"/>
      <c r="AC9344" s="28"/>
    </row>
    <row r="9345" spans="28:29" x14ac:dyDescent="0.15">
      <c r="AB9345" s="28"/>
      <c r="AC9345" s="28"/>
    </row>
    <row r="9346" spans="28:29" x14ac:dyDescent="0.15">
      <c r="AB9346" s="28"/>
      <c r="AC9346" s="28"/>
    </row>
    <row r="9347" spans="28:29" x14ac:dyDescent="0.15">
      <c r="AB9347" s="28"/>
      <c r="AC9347" s="28"/>
    </row>
    <row r="9348" spans="28:29" x14ac:dyDescent="0.15">
      <c r="AB9348" s="28"/>
      <c r="AC9348" s="28"/>
    </row>
    <row r="9349" spans="28:29" x14ac:dyDescent="0.15">
      <c r="AB9349" s="28"/>
      <c r="AC9349" s="28"/>
    </row>
    <row r="9350" spans="28:29" x14ac:dyDescent="0.15">
      <c r="AB9350" s="28"/>
      <c r="AC9350" s="28"/>
    </row>
    <row r="9351" spans="28:29" x14ac:dyDescent="0.15">
      <c r="AB9351" s="28"/>
      <c r="AC9351" s="28"/>
    </row>
    <row r="9352" spans="28:29" x14ac:dyDescent="0.15">
      <c r="AB9352" s="28"/>
      <c r="AC9352" s="28"/>
    </row>
    <row r="9353" spans="28:29" x14ac:dyDescent="0.15">
      <c r="AB9353" s="28"/>
      <c r="AC9353" s="28"/>
    </row>
    <row r="9354" spans="28:29" x14ac:dyDescent="0.15">
      <c r="AB9354" s="28"/>
      <c r="AC9354" s="28"/>
    </row>
    <row r="9355" spans="28:29" x14ac:dyDescent="0.15">
      <c r="AB9355" s="28"/>
      <c r="AC9355" s="28"/>
    </row>
    <row r="9356" spans="28:29" x14ac:dyDescent="0.15">
      <c r="AB9356" s="28"/>
      <c r="AC9356" s="28"/>
    </row>
    <row r="9357" spans="28:29" x14ac:dyDescent="0.15">
      <c r="AB9357" s="28"/>
      <c r="AC9357" s="28"/>
    </row>
    <row r="9358" spans="28:29" x14ac:dyDescent="0.15">
      <c r="AB9358" s="28"/>
      <c r="AC9358" s="28"/>
    </row>
    <row r="9359" spans="28:29" x14ac:dyDescent="0.15">
      <c r="AB9359" s="28"/>
      <c r="AC9359" s="28"/>
    </row>
    <row r="9360" spans="28:29" x14ac:dyDescent="0.15">
      <c r="AB9360" s="28"/>
      <c r="AC9360" s="28"/>
    </row>
    <row r="9361" spans="28:29" x14ac:dyDescent="0.15">
      <c r="AB9361" s="28"/>
      <c r="AC9361" s="28"/>
    </row>
    <row r="9362" spans="28:29" x14ac:dyDescent="0.15">
      <c r="AB9362" s="28"/>
      <c r="AC9362" s="28"/>
    </row>
    <row r="9363" spans="28:29" x14ac:dyDescent="0.15">
      <c r="AB9363" s="28"/>
      <c r="AC9363" s="28"/>
    </row>
    <row r="9364" spans="28:29" x14ac:dyDescent="0.15">
      <c r="AB9364" s="28"/>
      <c r="AC9364" s="28"/>
    </row>
    <row r="9365" spans="28:29" x14ac:dyDescent="0.15">
      <c r="AB9365" s="28"/>
      <c r="AC9365" s="28"/>
    </row>
    <row r="9366" spans="28:29" x14ac:dyDescent="0.15">
      <c r="AB9366" s="28"/>
      <c r="AC9366" s="28"/>
    </row>
    <row r="9367" spans="28:29" x14ac:dyDescent="0.15">
      <c r="AB9367" s="28"/>
      <c r="AC9367" s="28"/>
    </row>
    <row r="9368" spans="28:29" x14ac:dyDescent="0.15">
      <c r="AB9368" s="28"/>
      <c r="AC9368" s="28"/>
    </row>
    <row r="9369" spans="28:29" x14ac:dyDescent="0.15">
      <c r="AB9369" s="28"/>
      <c r="AC9369" s="28"/>
    </row>
    <row r="9370" spans="28:29" x14ac:dyDescent="0.15">
      <c r="AB9370" s="28"/>
      <c r="AC9370" s="28"/>
    </row>
    <row r="9371" spans="28:29" x14ac:dyDescent="0.15">
      <c r="AB9371" s="28"/>
      <c r="AC9371" s="28"/>
    </row>
    <row r="9372" spans="28:29" x14ac:dyDescent="0.15">
      <c r="AB9372" s="28"/>
      <c r="AC9372" s="28"/>
    </row>
    <row r="9373" spans="28:29" x14ac:dyDescent="0.15">
      <c r="AB9373" s="28"/>
      <c r="AC9373" s="28"/>
    </row>
    <row r="9374" spans="28:29" x14ac:dyDescent="0.15">
      <c r="AB9374" s="28"/>
      <c r="AC9374" s="28"/>
    </row>
    <row r="9375" spans="28:29" x14ac:dyDescent="0.15">
      <c r="AB9375" s="28"/>
      <c r="AC9375" s="28"/>
    </row>
    <row r="9376" spans="28:29" x14ac:dyDescent="0.15">
      <c r="AB9376" s="28"/>
      <c r="AC9376" s="28"/>
    </row>
    <row r="9377" spans="28:29" x14ac:dyDescent="0.15">
      <c r="AB9377" s="28"/>
      <c r="AC9377" s="28"/>
    </row>
    <row r="9378" spans="28:29" x14ac:dyDescent="0.15">
      <c r="AB9378" s="28"/>
      <c r="AC9378" s="28"/>
    </row>
    <row r="9379" spans="28:29" x14ac:dyDescent="0.15">
      <c r="AB9379" s="28"/>
      <c r="AC9379" s="28"/>
    </row>
    <row r="9380" spans="28:29" x14ac:dyDescent="0.15">
      <c r="AB9380" s="28"/>
      <c r="AC9380" s="28"/>
    </row>
    <row r="9381" spans="28:29" x14ac:dyDescent="0.15">
      <c r="AB9381" s="28"/>
      <c r="AC9381" s="28"/>
    </row>
    <row r="9382" spans="28:29" x14ac:dyDescent="0.15">
      <c r="AB9382" s="28"/>
      <c r="AC9382" s="28"/>
    </row>
    <row r="9383" spans="28:29" x14ac:dyDescent="0.15">
      <c r="AB9383" s="28"/>
      <c r="AC9383" s="28"/>
    </row>
    <row r="9384" spans="28:29" x14ac:dyDescent="0.15">
      <c r="AB9384" s="28"/>
      <c r="AC9384" s="28"/>
    </row>
    <row r="9385" spans="28:29" x14ac:dyDescent="0.15">
      <c r="AB9385" s="28"/>
      <c r="AC9385" s="28"/>
    </row>
    <row r="9386" spans="28:29" x14ac:dyDescent="0.15">
      <c r="AB9386" s="28"/>
      <c r="AC9386" s="28"/>
    </row>
    <row r="9387" spans="28:29" x14ac:dyDescent="0.15">
      <c r="AB9387" s="28"/>
      <c r="AC9387" s="28"/>
    </row>
    <row r="9388" spans="28:29" x14ac:dyDescent="0.15">
      <c r="AB9388" s="28"/>
      <c r="AC9388" s="28"/>
    </row>
    <row r="9389" spans="28:29" x14ac:dyDescent="0.15">
      <c r="AB9389" s="28"/>
      <c r="AC9389" s="28"/>
    </row>
    <row r="9390" spans="28:29" x14ac:dyDescent="0.15">
      <c r="AB9390" s="28"/>
      <c r="AC9390" s="28"/>
    </row>
    <row r="9391" spans="28:29" x14ac:dyDescent="0.15">
      <c r="AB9391" s="28"/>
      <c r="AC9391" s="28"/>
    </row>
    <row r="9392" spans="28:29" x14ac:dyDescent="0.15">
      <c r="AB9392" s="28"/>
      <c r="AC9392" s="28"/>
    </row>
    <row r="9393" spans="28:29" x14ac:dyDescent="0.15">
      <c r="AB9393" s="28"/>
      <c r="AC9393" s="28"/>
    </row>
    <row r="9394" spans="28:29" x14ac:dyDescent="0.15">
      <c r="AB9394" s="28"/>
      <c r="AC9394" s="28"/>
    </row>
    <row r="9395" spans="28:29" x14ac:dyDescent="0.15">
      <c r="AB9395" s="28"/>
      <c r="AC9395" s="28"/>
    </row>
    <row r="9396" spans="28:29" x14ac:dyDescent="0.15">
      <c r="AB9396" s="28"/>
      <c r="AC9396" s="28"/>
    </row>
    <row r="9397" spans="28:29" x14ac:dyDescent="0.15">
      <c r="AB9397" s="28"/>
      <c r="AC9397" s="28"/>
    </row>
    <row r="9398" spans="28:29" x14ac:dyDescent="0.15">
      <c r="AB9398" s="28"/>
      <c r="AC9398" s="28"/>
    </row>
    <row r="9399" spans="28:29" x14ac:dyDescent="0.15">
      <c r="AB9399" s="28"/>
      <c r="AC9399" s="28"/>
    </row>
    <row r="9400" spans="28:29" x14ac:dyDescent="0.15">
      <c r="AB9400" s="28"/>
      <c r="AC9400" s="28"/>
    </row>
    <row r="9401" spans="28:29" x14ac:dyDescent="0.15">
      <c r="AB9401" s="28"/>
      <c r="AC9401" s="28"/>
    </row>
    <row r="9402" spans="28:29" x14ac:dyDescent="0.15">
      <c r="AB9402" s="28"/>
      <c r="AC9402" s="28"/>
    </row>
    <row r="9403" spans="28:29" x14ac:dyDescent="0.15">
      <c r="AB9403" s="28"/>
      <c r="AC9403" s="28"/>
    </row>
    <row r="9404" spans="28:29" x14ac:dyDescent="0.15">
      <c r="AB9404" s="28"/>
      <c r="AC9404" s="28"/>
    </row>
    <row r="9405" spans="28:29" x14ac:dyDescent="0.15">
      <c r="AB9405" s="28"/>
      <c r="AC9405" s="28"/>
    </row>
    <row r="9406" spans="28:29" x14ac:dyDescent="0.15">
      <c r="AB9406" s="28"/>
      <c r="AC9406" s="28"/>
    </row>
    <row r="9407" spans="28:29" x14ac:dyDescent="0.15">
      <c r="AB9407" s="28"/>
      <c r="AC9407" s="28"/>
    </row>
    <row r="9408" spans="28:29" x14ac:dyDescent="0.15">
      <c r="AB9408" s="28"/>
      <c r="AC9408" s="28"/>
    </row>
    <row r="9409" spans="28:29" x14ac:dyDescent="0.15">
      <c r="AB9409" s="28"/>
      <c r="AC9409" s="28"/>
    </row>
    <row r="9410" spans="28:29" x14ac:dyDescent="0.15">
      <c r="AB9410" s="28"/>
      <c r="AC9410" s="28"/>
    </row>
    <row r="9411" spans="28:29" x14ac:dyDescent="0.15">
      <c r="AB9411" s="28"/>
      <c r="AC9411" s="28"/>
    </row>
    <row r="9412" spans="28:29" x14ac:dyDescent="0.15">
      <c r="AB9412" s="28"/>
      <c r="AC9412" s="28"/>
    </row>
    <row r="9413" spans="28:29" x14ac:dyDescent="0.15">
      <c r="AB9413" s="28"/>
      <c r="AC9413" s="28"/>
    </row>
    <row r="9414" spans="28:29" x14ac:dyDescent="0.15">
      <c r="AB9414" s="28"/>
      <c r="AC9414" s="28"/>
    </row>
    <row r="9415" spans="28:29" x14ac:dyDescent="0.15">
      <c r="AB9415" s="28"/>
      <c r="AC9415" s="28"/>
    </row>
    <row r="9416" spans="28:29" x14ac:dyDescent="0.15">
      <c r="AB9416" s="28"/>
      <c r="AC9416" s="28"/>
    </row>
    <row r="9417" spans="28:29" x14ac:dyDescent="0.15">
      <c r="AB9417" s="28"/>
      <c r="AC9417" s="28"/>
    </row>
    <row r="9418" spans="28:29" x14ac:dyDescent="0.15">
      <c r="AB9418" s="28"/>
      <c r="AC9418" s="28"/>
    </row>
    <row r="9419" spans="28:29" x14ac:dyDescent="0.15">
      <c r="AB9419" s="28"/>
      <c r="AC9419" s="28"/>
    </row>
    <row r="9420" spans="28:29" x14ac:dyDescent="0.15">
      <c r="AB9420" s="28"/>
      <c r="AC9420" s="28"/>
    </row>
    <row r="9421" spans="28:29" x14ac:dyDescent="0.15">
      <c r="AB9421" s="28"/>
      <c r="AC9421" s="28"/>
    </row>
    <row r="9422" spans="28:29" x14ac:dyDescent="0.15">
      <c r="AB9422" s="28"/>
      <c r="AC9422" s="28"/>
    </row>
    <row r="9423" spans="28:29" x14ac:dyDescent="0.15">
      <c r="AB9423" s="28"/>
      <c r="AC9423" s="28"/>
    </row>
    <row r="9424" spans="28:29" x14ac:dyDescent="0.15">
      <c r="AB9424" s="28"/>
      <c r="AC9424" s="28"/>
    </row>
    <row r="9425" spans="28:29" x14ac:dyDescent="0.15">
      <c r="AB9425" s="28"/>
      <c r="AC9425" s="28"/>
    </row>
    <row r="9426" spans="28:29" x14ac:dyDescent="0.15">
      <c r="AB9426" s="28"/>
      <c r="AC9426" s="28"/>
    </row>
    <row r="9427" spans="28:29" x14ac:dyDescent="0.15">
      <c r="AB9427" s="28"/>
      <c r="AC9427" s="28"/>
    </row>
    <row r="9428" spans="28:29" x14ac:dyDescent="0.15">
      <c r="AB9428" s="28"/>
      <c r="AC9428" s="28"/>
    </row>
    <row r="9429" spans="28:29" x14ac:dyDescent="0.15">
      <c r="AB9429" s="28"/>
      <c r="AC9429" s="28"/>
    </row>
    <row r="9430" spans="28:29" x14ac:dyDescent="0.15">
      <c r="AB9430" s="28"/>
      <c r="AC9430" s="28"/>
    </row>
    <row r="9431" spans="28:29" x14ac:dyDescent="0.15">
      <c r="AB9431" s="28"/>
      <c r="AC9431" s="28"/>
    </row>
    <row r="9432" spans="28:29" x14ac:dyDescent="0.15">
      <c r="AB9432" s="28"/>
      <c r="AC9432" s="28"/>
    </row>
    <row r="9433" spans="28:29" x14ac:dyDescent="0.15">
      <c r="AB9433" s="28"/>
      <c r="AC9433" s="28"/>
    </row>
    <row r="9434" spans="28:29" x14ac:dyDescent="0.15">
      <c r="AB9434" s="28"/>
      <c r="AC9434" s="28"/>
    </row>
    <row r="9435" spans="28:29" x14ac:dyDescent="0.15">
      <c r="AB9435" s="28"/>
      <c r="AC9435" s="28"/>
    </row>
    <row r="9436" spans="28:29" x14ac:dyDescent="0.15">
      <c r="AB9436" s="28"/>
      <c r="AC9436" s="28"/>
    </row>
    <row r="9437" spans="28:29" x14ac:dyDescent="0.15">
      <c r="AB9437" s="28"/>
      <c r="AC9437" s="28"/>
    </row>
    <row r="9438" spans="28:29" x14ac:dyDescent="0.15">
      <c r="AB9438" s="28"/>
      <c r="AC9438" s="28"/>
    </row>
    <row r="9439" spans="28:29" x14ac:dyDescent="0.15">
      <c r="AB9439" s="28"/>
      <c r="AC9439" s="28"/>
    </row>
    <row r="9440" spans="28:29" x14ac:dyDescent="0.15">
      <c r="AB9440" s="28"/>
      <c r="AC9440" s="28"/>
    </row>
    <row r="9441" spans="28:29" x14ac:dyDescent="0.15">
      <c r="AB9441" s="28"/>
      <c r="AC9441" s="28"/>
    </row>
    <row r="9442" spans="28:29" x14ac:dyDescent="0.15">
      <c r="AB9442" s="28"/>
      <c r="AC9442" s="28"/>
    </row>
    <row r="9443" spans="28:29" x14ac:dyDescent="0.15">
      <c r="AB9443" s="28"/>
      <c r="AC9443" s="28"/>
    </row>
    <row r="9444" spans="28:29" x14ac:dyDescent="0.15">
      <c r="AB9444" s="28"/>
      <c r="AC9444" s="28"/>
    </row>
    <row r="9445" spans="28:29" x14ac:dyDescent="0.15">
      <c r="AB9445" s="28"/>
      <c r="AC9445" s="28"/>
    </row>
    <row r="9446" spans="28:29" x14ac:dyDescent="0.15">
      <c r="AB9446" s="28"/>
      <c r="AC9446" s="28"/>
    </row>
    <row r="9447" spans="28:29" x14ac:dyDescent="0.15">
      <c r="AB9447" s="28"/>
      <c r="AC9447" s="28"/>
    </row>
    <row r="9448" spans="28:29" x14ac:dyDescent="0.15">
      <c r="AB9448" s="28"/>
      <c r="AC9448" s="28"/>
    </row>
    <row r="9449" spans="28:29" x14ac:dyDescent="0.15">
      <c r="AB9449" s="28"/>
      <c r="AC9449" s="28"/>
    </row>
    <row r="9450" spans="28:29" x14ac:dyDescent="0.15">
      <c r="AB9450" s="28"/>
      <c r="AC9450" s="28"/>
    </row>
    <row r="9451" spans="28:29" x14ac:dyDescent="0.15">
      <c r="AB9451" s="28"/>
      <c r="AC9451" s="28"/>
    </row>
    <row r="9452" spans="28:29" x14ac:dyDescent="0.15">
      <c r="AB9452" s="28"/>
      <c r="AC9452" s="28"/>
    </row>
    <row r="9453" spans="28:29" x14ac:dyDescent="0.15">
      <c r="AB9453" s="28"/>
      <c r="AC9453" s="28"/>
    </row>
    <row r="9454" spans="28:29" x14ac:dyDescent="0.15">
      <c r="AB9454" s="28"/>
      <c r="AC9454" s="28"/>
    </row>
    <row r="9455" spans="28:29" x14ac:dyDescent="0.15">
      <c r="AB9455" s="28"/>
      <c r="AC9455" s="28"/>
    </row>
    <row r="9456" spans="28:29" x14ac:dyDescent="0.15">
      <c r="AB9456" s="28"/>
      <c r="AC9456" s="28"/>
    </row>
    <row r="9457" spans="28:29" x14ac:dyDescent="0.15">
      <c r="AB9457" s="28"/>
      <c r="AC9457" s="28"/>
    </row>
    <row r="9458" spans="28:29" x14ac:dyDescent="0.15">
      <c r="AB9458" s="28"/>
      <c r="AC9458" s="28"/>
    </row>
    <row r="9459" spans="28:29" x14ac:dyDescent="0.15">
      <c r="AB9459" s="28"/>
      <c r="AC9459" s="28"/>
    </row>
    <row r="9460" spans="28:29" x14ac:dyDescent="0.15">
      <c r="AB9460" s="28"/>
      <c r="AC9460" s="28"/>
    </row>
    <row r="9461" spans="28:29" x14ac:dyDescent="0.15">
      <c r="AB9461" s="28"/>
      <c r="AC9461" s="28"/>
    </row>
    <row r="9462" spans="28:29" x14ac:dyDescent="0.15">
      <c r="AB9462" s="28"/>
      <c r="AC9462" s="28"/>
    </row>
    <row r="9463" spans="28:29" x14ac:dyDescent="0.15">
      <c r="AB9463" s="28"/>
      <c r="AC9463" s="28"/>
    </row>
    <row r="9464" spans="28:29" x14ac:dyDescent="0.15">
      <c r="AB9464" s="28"/>
      <c r="AC9464" s="28"/>
    </row>
    <row r="9465" spans="28:29" x14ac:dyDescent="0.15">
      <c r="AB9465" s="28"/>
      <c r="AC9465" s="28"/>
    </row>
    <row r="9466" spans="28:29" x14ac:dyDescent="0.15">
      <c r="AB9466" s="28"/>
      <c r="AC9466" s="28"/>
    </row>
    <row r="9467" spans="28:29" x14ac:dyDescent="0.15">
      <c r="AB9467" s="28"/>
      <c r="AC9467" s="28"/>
    </row>
    <row r="9468" spans="28:29" x14ac:dyDescent="0.15">
      <c r="AB9468" s="28"/>
      <c r="AC9468" s="28"/>
    </row>
    <row r="9469" spans="28:29" x14ac:dyDescent="0.15">
      <c r="AB9469" s="28"/>
      <c r="AC9469" s="28"/>
    </row>
    <row r="9470" spans="28:29" x14ac:dyDescent="0.15">
      <c r="AB9470" s="28"/>
      <c r="AC9470" s="28"/>
    </row>
    <row r="9471" spans="28:29" x14ac:dyDescent="0.15">
      <c r="AB9471" s="28"/>
      <c r="AC9471" s="28"/>
    </row>
    <row r="9472" spans="28:29" x14ac:dyDescent="0.15">
      <c r="AB9472" s="28"/>
      <c r="AC9472" s="28"/>
    </row>
    <row r="9473" spans="28:29" x14ac:dyDescent="0.15">
      <c r="AB9473" s="28"/>
      <c r="AC9473" s="28"/>
    </row>
    <row r="9474" spans="28:29" x14ac:dyDescent="0.15">
      <c r="AB9474" s="28"/>
      <c r="AC9474" s="28"/>
    </row>
    <row r="9475" spans="28:29" x14ac:dyDescent="0.15">
      <c r="AB9475" s="28"/>
      <c r="AC9475" s="28"/>
    </row>
    <row r="9476" spans="28:29" x14ac:dyDescent="0.15">
      <c r="AB9476" s="28"/>
      <c r="AC9476" s="28"/>
    </row>
    <row r="9477" spans="28:29" x14ac:dyDescent="0.15">
      <c r="AB9477" s="28"/>
      <c r="AC9477" s="28"/>
    </row>
    <row r="9478" spans="28:29" x14ac:dyDescent="0.15">
      <c r="AB9478" s="28"/>
      <c r="AC9478" s="28"/>
    </row>
    <row r="9479" spans="28:29" x14ac:dyDescent="0.15">
      <c r="AB9479" s="28"/>
      <c r="AC9479" s="28"/>
    </row>
    <row r="9480" spans="28:29" x14ac:dyDescent="0.15">
      <c r="AB9480" s="28"/>
      <c r="AC9480" s="28"/>
    </row>
    <row r="9481" spans="28:29" x14ac:dyDescent="0.15">
      <c r="AB9481" s="28"/>
      <c r="AC9481" s="28"/>
    </row>
    <row r="9482" spans="28:29" x14ac:dyDescent="0.15">
      <c r="AB9482" s="28"/>
      <c r="AC9482" s="28"/>
    </row>
    <row r="9483" spans="28:29" x14ac:dyDescent="0.15">
      <c r="AB9483" s="28"/>
      <c r="AC9483" s="28"/>
    </row>
    <row r="9484" spans="28:29" x14ac:dyDescent="0.15">
      <c r="AB9484" s="28"/>
      <c r="AC9484" s="28"/>
    </row>
    <row r="9485" spans="28:29" x14ac:dyDescent="0.15">
      <c r="AB9485" s="28"/>
      <c r="AC9485" s="28"/>
    </row>
    <row r="9486" spans="28:29" x14ac:dyDescent="0.15">
      <c r="AB9486" s="28"/>
      <c r="AC9486" s="28"/>
    </row>
    <row r="9487" spans="28:29" x14ac:dyDescent="0.15">
      <c r="AB9487" s="28"/>
      <c r="AC9487" s="28"/>
    </row>
    <row r="9488" spans="28:29" x14ac:dyDescent="0.15">
      <c r="AB9488" s="28"/>
      <c r="AC9488" s="28"/>
    </row>
    <row r="9489" spans="28:29" x14ac:dyDescent="0.15">
      <c r="AB9489" s="28"/>
      <c r="AC9489" s="28"/>
    </row>
    <row r="9490" spans="28:29" x14ac:dyDescent="0.15">
      <c r="AB9490" s="28"/>
      <c r="AC9490" s="28"/>
    </row>
    <row r="9491" spans="28:29" x14ac:dyDescent="0.15">
      <c r="AB9491" s="28"/>
      <c r="AC9491" s="28"/>
    </row>
    <row r="9492" spans="28:29" x14ac:dyDescent="0.15">
      <c r="AB9492" s="28"/>
      <c r="AC9492" s="28"/>
    </row>
    <row r="9493" spans="28:29" x14ac:dyDescent="0.15">
      <c r="AB9493" s="28"/>
      <c r="AC9493" s="28"/>
    </row>
    <row r="9494" spans="28:29" x14ac:dyDescent="0.15">
      <c r="AB9494" s="28"/>
      <c r="AC9494" s="28"/>
    </row>
    <row r="9495" spans="28:29" x14ac:dyDescent="0.15">
      <c r="AB9495" s="28"/>
      <c r="AC9495" s="28"/>
    </row>
    <row r="9496" spans="28:29" x14ac:dyDescent="0.15">
      <c r="AB9496" s="28"/>
      <c r="AC9496" s="28"/>
    </row>
    <row r="9497" spans="28:29" x14ac:dyDescent="0.15">
      <c r="AB9497" s="28"/>
      <c r="AC9497" s="28"/>
    </row>
    <row r="9498" spans="28:29" x14ac:dyDescent="0.15">
      <c r="AB9498" s="28"/>
      <c r="AC9498" s="28"/>
    </row>
    <row r="9499" spans="28:29" x14ac:dyDescent="0.15">
      <c r="AB9499" s="28"/>
      <c r="AC9499" s="28"/>
    </row>
    <row r="9500" spans="28:29" x14ac:dyDescent="0.15">
      <c r="AB9500" s="28"/>
      <c r="AC9500" s="28"/>
    </row>
    <row r="9501" spans="28:29" x14ac:dyDescent="0.15">
      <c r="AB9501" s="28"/>
      <c r="AC9501" s="28"/>
    </row>
    <row r="9502" spans="28:29" x14ac:dyDescent="0.15">
      <c r="AB9502" s="28"/>
      <c r="AC9502" s="28"/>
    </row>
    <row r="9503" spans="28:29" x14ac:dyDescent="0.15">
      <c r="AB9503" s="28"/>
      <c r="AC9503" s="28"/>
    </row>
    <row r="9504" spans="28:29" x14ac:dyDescent="0.15">
      <c r="AB9504" s="28"/>
      <c r="AC9504" s="28"/>
    </row>
    <row r="9505" spans="28:29" x14ac:dyDescent="0.15">
      <c r="AB9505" s="28"/>
      <c r="AC9505" s="28"/>
    </row>
    <row r="9506" spans="28:29" x14ac:dyDescent="0.15">
      <c r="AB9506" s="28"/>
      <c r="AC9506" s="28"/>
    </row>
    <row r="9507" spans="28:29" x14ac:dyDescent="0.15">
      <c r="AB9507" s="28"/>
      <c r="AC9507" s="28"/>
    </row>
    <row r="9508" spans="28:29" x14ac:dyDescent="0.15">
      <c r="AB9508" s="28"/>
      <c r="AC9508" s="28"/>
    </row>
    <row r="9509" spans="28:29" x14ac:dyDescent="0.15">
      <c r="AB9509" s="28"/>
      <c r="AC9509" s="28"/>
    </row>
    <row r="9510" spans="28:29" x14ac:dyDescent="0.15">
      <c r="AB9510" s="28"/>
      <c r="AC9510" s="28"/>
    </row>
    <row r="9511" spans="28:29" x14ac:dyDescent="0.15">
      <c r="AB9511" s="28"/>
      <c r="AC9511" s="28"/>
    </row>
    <row r="9512" spans="28:29" x14ac:dyDescent="0.15">
      <c r="AB9512" s="28"/>
      <c r="AC9512" s="28"/>
    </row>
    <row r="9513" spans="28:29" x14ac:dyDescent="0.15">
      <c r="AB9513" s="28"/>
      <c r="AC9513" s="28"/>
    </row>
    <row r="9514" spans="28:29" x14ac:dyDescent="0.15">
      <c r="AB9514" s="28"/>
      <c r="AC9514" s="28"/>
    </row>
    <row r="9515" spans="28:29" x14ac:dyDescent="0.15">
      <c r="AB9515" s="28"/>
      <c r="AC9515" s="28"/>
    </row>
    <row r="9516" spans="28:29" x14ac:dyDescent="0.15">
      <c r="AB9516" s="28"/>
      <c r="AC9516" s="28"/>
    </row>
    <row r="9517" spans="28:29" x14ac:dyDescent="0.15">
      <c r="AB9517" s="28"/>
      <c r="AC9517" s="28"/>
    </row>
    <row r="9518" spans="28:29" x14ac:dyDescent="0.15">
      <c r="AB9518" s="28"/>
      <c r="AC9518" s="28"/>
    </row>
    <row r="9519" spans="28:29" x14ac:dyDescent="0.15">
      <c r="AB9519" s="28"/>
      <c r="AC9519" s="28"/>
    </row>
    <row r="9520" spans="28:29" x14ac:dyDescent="0.15">
      <c r="AB9520" s="28"/>
      <c r="AC9520" s="28"/>
    </row>
    <row r="9521" spans="28:29" x14ac:dyDescent="0.15">
      <c r="AB9521" s="28"/>
      <c r="AC9521" s="28"/>
    </row>
    <row r="9522" spans="28:29" x14ac:dyDescent="0.15">
      <c r="AB9522" s="28"/>
      <c r="AC9522" s="28"/>
    </row>
    <row r="9523" spans="28:29" x14ac:dyDescent="0.15">
      <c r="AB9523" s="28"/>
      <c r="AC9523" s="28"/>
    </row>
    <row r="9524" spans="28:29" x14ac:dyDescent="0.15">
      <c r="AB9524" s="28"/>
      <c r="AC9524" s="28"/>
    </row>
    <row r="9525" spans="28:29" x14ac:dyDescent="0.15">
      <c r="AB9525" s="28"/>
      <c r="AC9525" s="28"/>
    </row>
    <row r="9526" spans="28:29" x14ac:dyDescent="0.15">
      <c r="AB9526" s="28"/>
      <c r="AC9526" s="28"/>
    </row>
    <row r="9527" spans="28:29" x14ac:dyDescent="0.15">
      <c r="AB9527" s="28"/>
      <c r="AC9527" s="28"/>
    </row>
    <row r="9528" spans="28:29" x14ac:dyDescent="0.15">
      <c r="AB9528" s="28"/>
      <c r="AC9528" s="28"/>
    </row>
    <row r="9529" spans="28:29" x14ac:dyDescent="0.15">
      <c r="AB9529" s="28"/>
      <c r="AC9529" s="28"/>
    </row>
    <row r="9530" spans="28:29" x14ac:dyDescent="0.15">
      <c r="AB9530" s="28"/>
      <c r="AC9530" s="28"/>
    </row>
    <row r="9531" spans="28:29" x14ac:dyDescent="0.15">
      <c r="AB9531" s="28"/>
      <c r="AC9531" s="28"/>
    </row>
    <row r="9532" spans="28:29" x14ac:dyDescent="0.15">
      <c r="AB9532" s="28"/>
      <c r="AC9532" s="28"/>
    </row>
    <row r="9533" spans="28:29" x14ac:dyDescent="0.15">
      <c r="AB9533" s="28"/>
      <c r="AC9533" s="28"/>
    </row>
    <row r="9534" spans="28:29" x14ac:dyDescent="0.15">
      <c r="AB9534" s="28"/>
      <c r="AC9534" s="28"/>
    </row>
    <row r="9535" spans="28:29" x14ac:dyDescent="0.15">
      <c r="AB9535" s="28"/>
      <c r="AC9535" s="28"/>
    </row>
    <row r="9536" spans="28:29" x14ac:dyDescent="0.15">
      <c r="AB9536" s="28"/>
      <c r="AC9536" s="28"/>
    </row>
    <row r="9537" spans="28:29" x14ac:dyDescent="0.15">
      <c r="AB9537" s="28"/>
      <c r="AC9537" s="28"/>
    </row>
    <row r="9538" spans="28:29" x14ac:dyDescent="0.15">
      <c r="AB9538" s="28"/>
      <c r="AC9538" s="28"/>
    </row>
    <row r="9539" spans="28:29" x14ac:dyDescent="0.15">
      <c r="AB9539" s="28"/>
      <c r="AC9539" s="28"/>
    </row>
    <row r="9540" spans="28:29" x14ac:dyDescent="0.15">
      <c r="AB9540" s="28"/>
      <c r="AC9540" s="28"/>
    </row>
    <row r="9541" spans="28:29" x14ac:dyDescent="0.15">
      <c r="AB9541" s="28"/>
      <c r="AC9541" s="28"/>
    </row>
    <row r="9542" spans="28:29" x14ac:dyDescent="0.15">
      <c r="AB9542" s="28"/>
      <c r="AC9542" s="28"/>
    </row>
    <row r="9543" spans="28:29" x14ac:dyDescent="0.15">
      <c r="AB9543" s="28"/>
      <c r="AC9543" s="28"/>
    </row>
    <row r="9544" spans="28:29" x14ac:dyDescent="0.15">
      <c r="AB9544" s="28"/>
      <c r="AC9544" s="28"/>
    </row>
    <row r="9545" spans="28:29" x14ac:dyDescent="0.15">
      <c r="AB9545" s="28"/>
      <c r="AC9545" s="28"/>
    </row>
    <row r="9546" spans="28:29" x14ac:dyDescent="0.15">
      <c r="AB9546" s="28"/>
      <c r="AC9546" s="28"/>
    </row>
    <row r="9547" spans="28:29" x14ac:dyDescent="0.15">
      <c r="AB9547" s="28"/>
      <c r="AC9547" s="28"/>
    </row>
    <row r="9548" spans="28:29" x14ac:dyDescent="0.15">
      <c r="AB9548" s="28"/>
      <c r="AC9548" s="28"/>
    </row>
    <row r="9549" spans="28:29" x14ac:dyDescent="0.15">
      <c r="AB9549" s="28"/>
      <c r="AC9549" s="28"/>
    </row>
    <row r="9550" spans="28:29" x14ac:dyDescent="0.15">
      <c r="AB9550" s="28"/>
      <c r="AC9550" s="28"/>
    </row>
    <row r="9551" spans="28:29" x14ac:dyDescent="0.15">
      <c r="AB9551" s="28"/>
      <c r="AC9551" s="28"/>
    </row>
    <row r="9552" spans="28:29" x14ac:dyDescent="0.15">
      <c r="AB9552" s="28"/>
      <c r="AC9552" s="28"/>
    </row>
    <row r="9553" spans="28:29" x14ac:dyDescent="0.15">
      <c r="AB9553" s="28"/>
      <c r="AC9553" s="28"/>
    </row>
    <row r="9554" spans="28:29" x14ac:dyDescent="0.15">
      <c r="AB9554" s="28"/>
      <c r="AC9554" s="28"/>
    </row>
    <row r="9555" spans="28:29" x14ac:dyDescent="0.15">
      <c r="AB9555" s="28"/>
      <c r="AC9555" s="28"/>
    </row>
    <row r="9556" spans="28:29" x14ac:dyDescent="0.15">
      <c r="AB9556" s="28"/>
      <c r="AC9556" s="28"/>
    </row>
    <row r="9557" spans="28:29" x14ac:dyDescent="0.15">
      <c r="AB9557" s="28"/>
      <c r="AC9557" s="28"/>
    </row>
    <row r="9558" spans="28:29" x14ac:dyDescent="0.15">
      <c r="AB9558" s="28"/>
      <c r="AC9558" s="28"/>
    </row>
    <row r="9559" spans="28:29" x14ac:dyDescent="0.15">
      <c r="AB9559" s="28"/>
      <c r="AC9559" s="28"/>
    </row>
    <row r="9560" spans="28:29" x14ac:dyDescent="0.15">
      <c r="AB9560" s="28"/>
      <c r="AC9560" s="28"/>
    </row>
    <row r="9561" spans="28:29" x14ac:dyDescent="0.15">
      <c r="AB9561" s="28"/>
      <c r="AC9561" s="28"/>
    </row>
    <row r="9562" spans="28:29" x14ac:dyDescent="0.15">
      <c r="AB9562" s="28"/>
      <c r="AC9562" s="28"/>
    </row>
    <row r="9563" spans="28:29" x14ac:dyDescent="0.15">
      <c r="AB9563" s="28"/>
      <c r="AC9563" s="28"/>
    </row>
    <row r="9564" spans="28:29" x14ac:dyDescent="0.15">
      <c r="AB9564" s="28"/>
      <c r="AC9564" s="28"/>
    </row>
    <row r="9565" spans="28:29" x14ac:dyDescent="0.15">
      <c r="AB9565" s="28"/>
      <c r="AC9565" s="28"/>
    </row>
    <row r="9566" spans="28:29" x14ac:dyDescent="0.15">
      <c r="AB9566" s="28"/>
      <c r="AC9566" s="28"/>
    </row>
    <row r="9567" spans="28:29" x14ac:dyDescent="0.15">
      <c r="AB9567" s="28"/>
      <c r="AC9567" s="28"/>
    </row>
    <row r="9568" spans="28:29" x14ac:dyDescent="0.15">
      <c r="AB9568" s="28"/>
      <c r="AC9568" s="28"/>
    </row>
    <row r="9569" spans="28:29" x14ac:dyDescent="0.15">
      <c r="AB9569" s="28"/>
      <c r="AC9569" s="28"/>
    </row>
    <row r="9570" spans="28:29" x14ac:dyDescent="0.15">
      <c r="AB9570" s="28"/>
      <c r="AC9570" s="28"/>
    </row>
    <row r="9571" spans="28:29" x14ac:dyDescent="0.15">
      <c r="AB9571" s="28"/>
      <c r="AC9571" s="28"/>
    </row>
    <row r="9572" spans="28:29" x14ac:dyDescent="0.15">
      <c r="AB9572" s="28"/>
      <c r="AC9572" s="28"/>
    </row>
    <row r="9573" spans="28:29" x14ac:dyDescent="0.15">
      <c r="AB9573" s="28"/>
      <c r="AC9573" s="28"/>
    </row>
    <row r="9574" spans="28:29" x14ac:dyDescent="0.15">
      <c r="AB9574" s="28"/>
      <c r="AC9574" s="28"/>
    </row>
    <row r="9575" spans="28:29" x14ac:dyDescent="0.15">
      <c r="AB9575" s="28"/>
      <c r="AC9575" s="28"/>
    </row>
    <row r="9576" spans="28:29" x14ac:dyDescent="0.15">
      <c r="AB9576" s="28"/>
      <c r="AC9576" s="28"/>
    </row>
    <row r="9577" spans="28:29" x14ac:dyDescent="0.15">
      <c r="AB9577" s="28"/>
      <c r="AC9577" s="28"/>
    </row>
    <row r="9578" spans="28:29" x14ac:dyDescent="0.15">
      <c r="AB9578" s="28"/>
      <c r="AC9578" s="28"/>
    </row>
    <row r="9579" spans="28:29" x14ac:dyDescent="0.15">
      <c r="AB9579" s="28"/>
      <c r="AC9579" s="28"/>
    </row>
    <row r="9580" spans="28:29" x14ac:dyDescent="0.15">
      <c r="AB9580" s="28"/>
      <c r="AC9580" s="28"/>
    </row>
    <row r="9581" spans="28:29" x14ac:dyDescent="0.15">
      <c r="AB9581" s="28"/>
      <c r="AC9581" s="28"/>
    </row>
    <row r="9582" spans="28:29" x14ac:dyDescent="0.15">
      <c r="AB9582" s="28"/>
      <c r="AC9582" s="28"/>
    </row>
    <row r="9583" spans="28:29" x14ac:dyDescent="0.15">
      <c r="AB9583" s="28"/>
      <c r="AC9583" s="28"/>
    </row>
    <row r="9584" spans="28:29" x14ac:dyDescent="0.15">
      <c r="AB9584" s="28"/>
      <c r="AC9584" s="28"/>
    </row>
    <row r="9585" spans="28:29" x14ac:dyDescent="0.15">
      <c r="AB9585" s="28"/>
      <c r="AC9585" s="28"/>
    </row>
    <row r="9586" spans="28:29" x14ac:dyDescent="0.15">
      <c r="AB9586" s="28"/>
      <c r="AC9586" s="28"/>
    </row>
    <row r="9587" spans="28:29" x14ac:dyDescent="0.15">
      <c r="AB9587" s="28"/>
      <c r="AC9587" s="28"/>
    </row>
    <row r="9588" spans="28:29" x14ac:dyDescent="0.15">
      <c r="AB9588" s="28"/>
      <c r="AC9588" s="28"/>
    </row>
    <row r="9589" spans="28:29" x14ac:dyDescent="0.15">
      <c r="AB9589" s="28"/>
      <c r="AC9589" s="28"/>
    </row>
    <row r="9590" spans="28:29" x14ac:dyDescent="0.15">
      <c r="AB9590" s="28"/>
      <c r="AC9590" s="28"/>
    </row>
    <row r="9591" spans="28:29" x14ac:dyDescent="0.15">
      <c r="AB9591" s="28"/>
      <c r="AC9591" s="28"/>
    </row>
    <row r="9592" spans="28:29" x14ac:dyDescent="0.15">
      <c r="AB9592" s="28"/>
      <c r="AC9592" s="28"/>
    </row>
    <row r="9593" spans="28:29" x14ac:dyDescent="0.15">
      <c r="AB9593" s="28"/>
      <c r="AC9593" s="28"/>
    </row>
    <row r="9594" spans="28:29" x14ac:dyDescent="0.15">
      <c r="AB9594" s="28"/>
      <c r="AC9594" s="28"/>
    </row>
    <row r="9595" spans="28:29" x14ac:dyDescent="0.15">
      <c r="AB9595" s="28"/>
      <c r="AC9595" s="28"/>
    </row>
    <row r="9596" spans="28:29" x14ac:dyDescent="0.15">
      <c r="AB9596" s="28"/>
      <c r="AC9596" s="28"/>
    </row>
    <row r="9597" spans="28:29" x14ac:dyDescent="0.15">
      <c r="AB9597" s="28"/>
      <c r="AC9597" s="28"/>
    </row>
    <row r="9598" spans="28:29" x14ac:dyDescent="0.15">
      <c r="AB9598" s="28"/>
      <c r="AC9598" s="28"/>
    </row>
    <row r="9599" spans="28:29" x14ac:dyDescent="0.15">
      <c r="AB9599" s="28"/>
      <c r="AC9599" s="28"/>
    </row>
    <row r="9600" spans="28:29" x14ac:dyDescent="0.15">
      <c r="AB9600" s="28"/>
      <c r="AC9600" s="28"/>
    </row>
    <row r="9601" spans="28:29" x14ac:dyDescent="0.15">
      <c r="AB9601" s="28"/>
      <c r="AC9601" s="28"/>
    </row>
    <row r="9602" spans="28:29" x14ac:dyDescent="0.15">
      <c r="AB9602" s="28"/>
      <c r="AC9602" s="28"/>
    </row>
    <row r="9603" spans="28:29" x14ac:dyDescent="0.15">
      <c r="AB9603" s="28"/>
      <c r="AC9603" s="28"/>
    </row>
    <row r="9604" spans="28:29" x14ac:dyDescent="0.15">
      <c r="AB9604" s="28"/>
      <c r="AC9604" s="28"/>
    </row>
    <row r="9605" spans="28:29" x14ac:dyDescent="0.15">
      <c r="AB9605" s="28"/>
      <c r="AC9605" s="28"/>
    </row>
    <row r="9606" spans="28:29" x14ac:dyDescent="0.15">
      <c r="AB9606" s="28"/>
      <c r="AC9606" s="28"/>
    </row>
    <row r="9607" spans="28:29" x14ac:dyDescent="0.15">
      <c r="AB9607" s="28"/>
      <c r="AC9607" s="28"/>
    </row>
    <row r="9608" spans="28:29" x14ac:dyDescent="0.15">
      <c r="AB9608" s="28"/>
      <c r="AC9608" s="28"/>
    </row>
    <row r="9609" spans="28:29" x14ac:dyDescent="0.15">
      <c r="AB9609" s="28"/>
      <c r="AC9609" s="28"/>
    </row>
    <row r="9610" spans="28:29" x14ac:dyDescent="0.15">
      <c r="AB9610" s="28"/>
      <c r="AC9610" s="28"/>
    </row>
    <row r="9611" spans="28:29" x14ac:dyDescent="0.15">
      <c r="AB9611" s="28"/>
      <c r="AC9611" s="28"/>
    </row>
    <row r="9612" spans="28:29" x14ac:dyDescent="0.15">
      <c r="AB9612" s="28"/>
      <c r="AC9612" s="28"/>
    </row>
    <row r="9613" spans="28:29" x14ac:dyDescent="0.15">
      <c r="AB9613" s="28"/>
      <c r="AC9613" s="28"/>
    </row>
    <row r="9614" spans="28:29" x14ac:dyDescent="0.15">
      <c r="AB9614" s="28"/>
      <c r="AC9614" s="28"/>
    </row>
    <row r="9615" spans="28:29" x14ac:dyDescent="0.15">
      <c r="AB9615" s="28"/>
      <c r="AC9615" s="28"/>
    </row>
    <row r="9616" spans="28:29" x14ac:dyDescent="0.15">
      <c r="AB9616" s="28"/>
      <c r="AC9616" s="28"/>
    </row>
    <row r="9617" spans="28:29" x14ac:dyDescent="0.15">
      <c r="AB9617" s="28"/>
      <c r="AC9617" s="28"/>
    </row>
    <row r="9618" spans="28:29" x14ac:dyDescent="0.15">
      <c r="AB9618" s="28"/>
      <c r="AC9618" s="28"/>
    </row>
    <row r="9619" spans="28:29" x14ac:dyDescent="0.15">
      <c r="AB9619" s="28"/>
      <c r="AC9619" s="28"/>
    </row>
    <row r="9620" spans="28:29" x14ac:dyDescent="0.15">
      <c r="AB9620" s="28"/>
      <c r="AC9620" s="28"/>
    </row>
    <row r="9621" spans="28:29" x14ac:dyDescent="0.15">
      <c r="AB9621" s="28"/>
      <c r="AC9621" s="28"/>
    </row>
    <row r="9622" spans="28:29" x14ac:dyDescent="0.15">
      <c r="AB9622" s="28"/>
      <c r="AC9622" s="28"/>
    </row>
    <row r="9623" spans="28:29" x14ac:dyDescent="0.15">
      <c r="AB9623" s="28"/>
      <c r="AC9623" s="28"/>
    </row>
    <row r="9624" spans="28:29" x14ac:dyDescent="0.15">
      <c r="AB9624" s="28"/>
      <c r="AC9624" s="28"/>
    </row>
    <row r="9625" spans="28:29" x14ac:dyDescent="0.15">
      <c r="AB9625" s="28"/>
      <c r="AC9625" s="28"/>
    </row>
    <row r="9626" spans="28:29" x14ac:dyDescent="0.15">
      <c r="AB9626" s="28"/>
      <c r="AC9626" s="28"/>
    </row>
    <row r="9627" spans="28:29" x14ac:dyDescent="0.15">
      <c r="AB9627" s="28"/>
      <c r="AC9627" s="28"/>
    </row>
    <row r="9628" spans="28:29" x14ac:dyDescent="0.15">
      <c r="AB9628" s="28"/>
      <c r="AC9628" s="28"/>
    </row>
    <row r="9629" spans="28:29" x14ac:dyDescent="0.15">
      <c r="AB9629" s="28"/>
      <c r="AC9629" s="28"/>
    </row>
    <row r="9630" spans="28:29" x14ac:dyDescent="0.15">
      <c r="AB9630" s="28"/>
      <c r="AC9630" s="28"/>
    </row>
    <row r="9631" spans="28:29" x14ac:dyDescent="0.15">
      <c r="AB9631" s="28"/>
      <c r="AC9631" s="28"/>
    </row>
    <row r="9632" spans="28:29" x14ac:dyDescent="0.15">
      <c r="AB9632" s="28"/>
      <c r="AC9632" s="28"/>
    </row>
    <row r="9633" spans="28:29" x14ac:dyDescent="0.15">
      <c r="AB9633" s="28"/>
      <c r="AC9633" s="28"/>
    </row>
    <row r="9634" spans="28:29" x14ac:dyDescent="0.15">
      <c r="AB9634" s="28"/>
      <c r="AC9634" s="28"/>
    </row>
    <row r="9635" spans="28:29" x14ac:dyDescent="0.15">
      <c r="AB9635" s="28"/>
      <c r="AC9635" s="28"/>
    </row>
    <row r="9636" spans="28:29" x14ac:dyDescent="0.15">
      <c r="AB9636" s="28"/>
      <c r="AC9636" s="28"/>
    </row>
    <row r="9637" spans="28:29" x14ac:dyDescent="0.15">
      <c r="AB9637" s="28"/>
      <c r="AC9637" s="28"/>
    </row>
    <row r="9638" spans="28:29" x14ac:dyDescent="0.15">
      <c r="AB9638" s="28"/>
      <c r="AC9638" s="28"/>
    </row>
    <row r="9639" spans="28:29" x14ac:dyDescent="0.15">
      <c r="AB9639" s="28"/>
      <c r="AC9639" s="28"/>
    </row>
    <row r="9640" spans="28:29" x14ac:dyDescent="0.15">
      <c r="AB9640" s="28"/>
      <c r="AC9640" s="28"/>
    </row>
    <row r="9641" spans="28:29" x14ac:dyDescent="0.15">
      <c r="AB9641" s="28"/>
      <c r="AC9641" s="28"/>
    </row>
    <row r="9642" spans="28:29" x14ac:dyDescent="0.15">
      <c r="AB9642" s="28"/>
      <c r="AC9642" s="28"/>
    </row>
    <row r="9643" spans="28:29" x14ac:dyDescent="0.15">
      <c r="AB9643" s="28"/>
      <c r="AC9643" s="28"/>
    </row>
    <row r="9644" spans="28:29" x14ac:dyDescent="0.15">
      <c r="AB9644" s="28"/>
      <c r="AC9644" s="28"/>
    </row>
    <row r="9645" spans="28:29" x14ac:dyDescent="0.15">
      <c r="AB9645" s="28"/>
      <c r="AC9645" s="28"/>
    </row>
    <row r="9646" spans="28:29" x14ac:dyDescent="0.15">
      <c r="AB9646" s="28"/>
      <c r="AC9646" s="28"/>
    </row>
    <row r="9647" spans="28:29" x14ac:dyDescent="0.15">
      <c r="AB9647" s="28"/>
      <c r="AC9647" s="28"/>
    </row>
    <row r="9648" spans="28:29" x14ac:dyDescent="0.15">
      <c r="AB9648" s="28"/>
      <c r="AC9648" s="28"/>
    </row>
    <row r="9649" spans="28:29" x14ac:dyDescent="0.15">
      <c r="AB9649" s="28"/>
      <c r="AC9649" s="28"/>
    </row>
    <row r="9650" spans="28:29" x14ac:dyDescent="0.15">
      <c r="AB9650" s="28"/>
      <c r="AC9650" s="28"/>
    </row>
    <row r="9651" spans="28:29" x14ac:dyDescent="0.15">
      <c r="AB9651" s="28"/>
      <c r="AC9651" s="28"/>
    </row>
    <row r="9652" spans="28:29" x14ac:dyDescent="0.15">
      <c r="AB9652" s="28"/>
      <c r="AC9652" s="28"/>
    </row>
    <row r="9653" spans="28:29" x14ac:dyDescent="0.15">
      <c r="AB9653" s="28"/>
      <c r="AC9653" s="28"/>
    </row>
    <row r="9654" spans="28:29" x14ac:dyDescent="0.15">
      <c r="AB9654" s="28"/>
      <c r="AC9654" s="28"/>
    </row>
    <row r="9655" spans="28:29" x14ac:dyDescent="0.15">
      <c r="AB9655" s="28"/>
      <c r="AC9655" s="28"/>
    </row>
    <row r="9656" spans="28:29" x14ac:dyDescent="0.15">
      <c r="AB9656" s="28"/>
      <c r="AC9656" s="28"/>
    </row>
    <row r="9657" spans="28:29" x14ac:dyDescent="0.15">
      <c r="AB9657" s="28"/>
      <c r="AC9657" s="28"/>
    </row>
    <row r="9658" spans="28:29" x14ac:dyDescent="0.15">
      <c r="AB9658" s="28"/>
      <c r="AC9658" s="28"/>
    </row>
    <row r="9659" spans="28:29" x14ac:dyDescent="0.15">
      <c r="AB9659" s="28"/>
      <c r="AC9659" s="28"/>
    </row>
    <row r="9660" spans="28:29" x14ac:dyDescent="0.15">
      <c r="AB9660" s="28"/>
      <c r="AC9660" s="28"/>
    </row>
    <row r="9661" spans="28:29" x14ac:dyDescent="0.15">
      <c r="AB9661" s="28"/>
      <c r="AC9661" s="28"/>
    </row>
    <row r="9662" spans="28:29" x14ac:dyDescent="0.15">
      <c r="AB9662" s="28"/>
      <c r="AC9662" s="28"/>
    </row>
    <row r="9663" spans="28:29" x14ac:dyDescent="0.15">
      <c r="AB9663" s="28"/>
      <c r="AC9663" s="28"/>
    </row>
    <row r="9664" spans="28:29" x14ac:dyDescent="0.15">
      <c r="AB9664" s="28"/>
      <c r="AC9664" s="28"/>
    </row>
    <row r="9665" spans="28:29" x14ac:dyDescent="0.15">
      <c r="AB9665" s="28"/>
      <c r="AC9665" s="28"/>
    </row>
    <row r="9666" spans="28:29" x14ac:dyDescent="0.15">
      <c r="AB9666" s="28"/>
      <c r="AC9666" s="28"/>
    </row>
    <row r="9667" spans="28:29" x14ac:dyDescent="0.15">
      <c r="AB9667" s="28"/>
      <c r="AC9667" s="28"/>
    </row>
    <row r="9668" spans="28:29" x14ac:dyDescent="0.15">
      <c r="AB9668" s="28"/>
      <c r="AC9668" s="28"/>
    </row>
    <row r="9669" spans="28:29" x14ac:dyDescent="0.15">
      <c r="AB9669" s="28"/>
      <c r="AC9669" s="28"/>
    </row>
    <row r="9670" spans="28:29" x14ac:dyDescent="0.15">
      <c r="AB9670" s="28"/>
      <c r="AC9670" s="28"/>
    </row>
    <row r="9671" spans="28:29" x14ac:dyDescent="0.15">
      <c r="AB9671" s="28"/>
      <c r="AC9671" s="28"/>
    </row>
    <row r="9672" spans="28:29" x14ac:dyDescent="0.15">
      <c r="AB9672" s="28"/>
      <c r="AC9672" s="28"/>
    </row>
    <row r="9673" spans="28:29" x14ac:dyDescent="0.15">
      <c r="AB9673" s="28"/>
      <c r="AC9673" s="28"/>
    </row>
    <row r="9674" spans="28:29" x14ac:dyDescent="0.15">
      <c r="AB9674" s="28"/>
      <c r="AC9674" s="28"/>
    </row>
    <row r="9675" spans="28:29" x14ac:dyDescent="0.15">
      <c r="AB9675" s="28"/>
      <c r="AC9675" s="28"/>
    </row>
    <row r="9676" spans="28:29" x14ac:dyDescent="0.15">
      <c r="AB9676" s="28"/>
      <c r="AC9676" s="28"/>
    </row>
    <row r="9677" spans="28:29" x14ac:dyDescent="0.15">
      <c r="AB9677" s="28"/>
      <c r="AC9677" s="28"/>
    </row>
    <row r="9678" spans="28:29" x14ac:dyDescent="0.15">
      <c r="AB9678" s="28"/>
      <c r="AC9678" s="28"/>
    </row>
    <row r="9679" spans="28:29" x14ac:dyDescent="0.15">
      <c r="AB9679" s="28"/>
      <c r="AC9679" s="28"/>
    </row>
    <row r="9680" spans="28:29" x14ac:dyDescent="0.15">
      <c r="AB9680" s="28"/>
      <c r="AC9680" s="28"/>
    </row>
    <row r="9681" spans="28:29" x14ac:dyDescent="0.15">
      <c r="AB9681" s="28"/>
      <c r="AC9681" s="28"/>
    </row>
    <row r="9682" spans="28:29" x14ac:dyDescent="0.15">
      <c r="AB9682" s="28"/>
      <c r="AC9682" s="28"/>
    </row>
    <row r="9683" spans="28:29" x14ac:dyDescent="0.15">
      <c r="AB9683" s="28"/>
      <c r="AC9683" s="28"/>
    </row>
    <row r="9684" spans="28:29" x14ac:dyDescent="0.15">
      <c r="AB9684" s="28"/>
      <c r="AC9684" s="28"/>
    </row>
    <row r="9685" spans="28:29" x14ac:dyDescent="0.15">
      <c r="AB9685" s="28"/>
      <c r="AC9685" s="28"/>
    </row>
    <row r="9686" spans="28:29" x14ac:dyDescent="0.15">
      <c r="AB9686" s="28"/>
      <c r="AC9686" s="28"/>
    </row>
    <row r="9687" spans="28:29" x14ac:dyDescent="0.15">
      <c r="AB9687" s="28"/>
      <c r="AC9687" s="28"/>
    </row>
    <row r="9688" spans="28:29" x14ac:dyDescent="0.15">
      <c r="AB9688" s="28"/>
      <c r="AC9688" s="28"/>
    </row>
    <row r="9689" spans="28:29" x14ac:dyDescent="0.15">
      <c r="AB9689" s="28"/>
      <c r="AC9689" s="28"/>
    </row>
    <row r="9690" spans="28:29" x14ac:dyDescent="0.15">
      <c r="AB9690" s="28"/>
      <c r="AC9690" s="28"/>
    </row>
    <row r="9691" spans="28:29" x14ac:dyDescent="0.15">
      <c r="AB9691" s="28"/>
      <c r="AC9691" s="28"/>
    </row>
    <row r="9692" spans="28:29" x14ac:dyDescent="0.15">
      <c r="AB9692" s="28"/>
      <c r="AC9692" s="28"/>
    </row>
    <row r="9693" spans="28:29" x14ac:dyDescent="0.15">
      <c r="AB9693" s="28"/>
      <c r="AC9693" s="28"/>
    </row>
    <row r="9694" spans="28:29" x14ac:dyDescent="0.15">
      <c r="AB9694" s="28"/>
      <c r="AC9694" s="28"/>
    </row>
    <row r="9695" spans="28:29" x14ac:dyDescent="0.15">
      <c r="AB9695" s="28"/>
      <c r="AC9695" s="28"/>
    </row>
    <row r="9696" spans="28:29" x14ac:dyDescent="0.15">
      <c r="AB9696" s="28"/>
      <c r="AC9696" s="28"/>
    </row>
    <row r="9697" spans="28:29" x14ac:dyDescent="0.15">
      <c r="AB9697" s="28"/>
      <c r="AC9697" s="28"/>
    </row>
    <row r="9698" spans="28:29" x14ac:dyDescent="0.15">
      <c r="AB9698" s="28"/>
      <c r="AC9698" s="28"/>
    </row>
    <row r="9699" spans="28:29" x14ac:dyDescent="0.15">
      <c r="AB9699" s="28"/>
      <c r="AC9699" s="28"/>
    </row>
    <row r="9700" spans="28:29" x14ac:dyDescent="0.15">
      <c r="AB9700" s="28"/>
      <c r="AC9700" s="28"/>
    </row>
    <row r="9701" spans="28:29" x14ac:dyDescent="0.15">
      <c r="AB9701" s="28"/>
      <c r="AC9701" s="28"/>
    </row>
    <row r="9702" spans="28:29" x14ac:dyDescent="0.15">
      <c r="AB9702" s="28"/>
      <c r="AC9702" s="28"/>
    </row>
    <row r="9703" spans="28:29" x14ac:dyDescent="0.15">
      <c r="AB9703" s="28"/>
      <c r="AC9703" s="28"/>
    </row>
    <row r="9704" spans="28:29" x14ac:dyDescent="0.15">
      <c r="AB9704" s="28"/>
      <c r="AC9704" s="28"/>
    </row>
    <row r="9705" spans="28:29" x14ac:dyDescent="0.15">
      <c r="AB9705" s="28"/>
      <c r="AC9705" s="28"/>
    </row>
    <row r="9706" spans="28:29" x14ac:dyDescent="0.15">
      <c r="AB9706" s="28"/>
      <c r="AC9706" s="28"/>
    </row>
    <row r="9707" spans="28:29" x14ac:dyDescent="0.15">
      <c r="AB9707" s="28"/>
      <c r="AC9707" s="28"/>
    </row>
    <row r="9708" spans="28:29" x14ac:dyDescent="0.15">
      <c r="AB9708" s="28"/>
      <c r="AC9708" s="28"/>
    </row>
    <row r="9709" spans="28:29" x14ac:dyDescent="0.15">
      <c r="AB9709" s="28"/>
      <c r="AC9709" s="28"/>
    </row>
    <row r="9710" spans="28:29" x14ac:dyDescent="0.15">
      <c r="AB9710" s="28"/>
      <c r="AC9710" s="28"/>
    </row>
    <row r="9711" spans="28:29" x14ac:dyDescent="0.15">
      <c r="AB9711" s="28"/>
      <c r="AC9711" s="28"/>
    </row>
    <row r="9712" spans="28:29" x14ac:dyDescent="0.15">
      <c r="AB9712" s="28"/>
      <c r="AC9712" s="28"/>
    </row>
    <row r="9713" spans="28:29" x14ac:dyDescent="0.15">
      <c r="AB9713" s="28"/>
      <c r="AC9713" s="28"/>
    </row>
    <row r="9714" spans="28:29" x14ac:dyDescent="0.15">
      <c r="AB9714" s="28"/>
      <c r="AC9714" s="28"/>
    </row>
    <row r="9715" spans="28:29" x14ac:dyDescent="0.15">
      <c r="AB9715" s="28"/>
      <c r="AC9715" s="28"/>
    </row>
    <row r="9716" spans="28:29" x14ac:dyDescent="0.15">
      <c r="AB9716" s="28"/>
      <c r="AC9716" s="28"/>
    </row>
    <row r="9717" spans="28:29" x14ac:dyDescent="0.15">
      <c r="AB9717" s="28"/>
      <c r="AC9717" s="28"/>
    </row>
    <row r="9718" spans="28:29" x14ac:dyDescent="0.15">
      <c r="AB9718" s="28"/>
      <c r="AC9718" s="28"/>
    </row>
    <row r="9719" spans="28:29" x14ac:dyDescent="0.15">
      <c r="AB9719" s="28"/>
      <c r="AC9719" s="28"/>
    </row>
    <row r="9720" spans="28:29" x14ac:dyDescent="0.15">
      <c r="AB9720" s="28"/>
      <c r="AC9720" s="28"/>
    </row>
    <row r="9721" spans="28:29" x14ac:dyDescent="0.15">
      <c r="AB9721" s="28"/>
      <c r="AC9721" s="28"/>
    </row>
    <row r="9722" spans="28:29" x14ac:dyDescent="0.15">
      <c r="AB9722" s="28"/>
      <c r="AC9722" s="28"/>
    </row>
    <row r="9723" spans="28:29" x14ac:dyDescent="0.15">
      <c r="AB9723" s="28"/>
      <c r="AC9723" s="28"/>
    </row>
    <row r="9724" spans="28:29" x14ac:dyDescent="0.15">
      <c r="AB9724" s="28"/>
      <c r="AC9724" s="28"/>
    </row>
    <row r="9725" spans="28:29" x14ac:dyDescent="0.15">
      <c r="AB9725" s="28"/>
      <c r="AC9725" s="28"/>
    </row>
    <row r="9726" spans="28:29" x14ac:dyDescent="0.15">
      <c r="AB9726" s="28"/>
      <c r="AC9726" s="28"/>
    </row>
    <row r="9727" spans="28:29" x14ac:dyDescent="0.15">
      <c r="AB9727" s="28"/>
      <c r="AC9727" s="28"/>
    </row>
    <row r="9728" spans="28:29" x14ac:dyDescent="0.15">
      <c r="AB9728" s="28"/>
      <c r="AC9728" s="28"/>
    </row>
    <row r="9729" spans="28:29" x14ac:dyDescent="0.15">
      <c r="AB9729" s="28"/>
      <c r="AC9729" s="28"/>
    </row>
    <row r="9730" spans="28:29" x14ac:dyDescent="0.15">
      <c r="AB9730" s="28"/>
      <c r="AC9730" s="28"/>
    </row>
    <row r="9731" spans="28:29" x14ac:dyDescent="0.15">
      <c r="AB9731" s="28"/>
      <c r="AC9731" s="28"/>
    </row>
    <row r="9732" spans="28:29" x14ac:dyDescent="0.15">
      <c r="AB9732" s="28"/>
      <c r="AC9732" s="28"/>
    </row>
    <row r="9733" spans="28:29" x14ac:dyDescent="0.15">
      <c r="AB9733" s="28"/>
      <c r="AC9733" s="28"/>
    </row>
    <row r="9734" spans="28:29" x14ac:dyDescent="0.15">
      <c r="AB9734" s="28"/>
      <c r="AC9734" s="28"/>
    </row>
    <row r="9735" spans="28:29" x14ac:dyDescent="0.15">
      <c r="AB9735" s="28"/>
      <c r="AC9735" s="28"/>
    </row>
    <row r="9736" spans="28:29" x14ac:dyDescent="0.15">
      <c r="AB9736" s="28"/>
      <c r="AC9736" s="28"/>
    </row>
    <row r="9737" spans="28:29" x14ac:dyDescent="0.15">
      <c r="AB9737" s="28"/>
      <c r="AC9737" s="28"/>
    </row>
    <row r="9738" spans="28:29" x14ac:dyDescent="0.15">
      <c r="AB9738" s="28"/>
      <c r="AC9738" s="28"/>
    </row>
    <row r="9739" spans="28:29" x14ac:dyDescent="0.15">
      <c r="AB9739" s="28"/>
      <c r="AC9739" s="28"/>
    </row>
    <row r="9740" spans="28:29" x14ac:dyDescent="0.15">
      <c r="AB9740" s="28"/>
      <c r="AC9740" s="28"/>
    </row>
    <row r="9741" spans="28:29" x14ac:dyDescent="0.15">
      <c r="AB9741" s="28"/>
      <c r="AC9741" s="28"/>
    </row>
    <row r="9742" spans="28:29" x14ac:dyDescent="0.15">
      <c r="AB9742" s="28"/>
      <c r="AC9742" s="28"/>
    </row>
    <row r="9743" spans="28:29" x14ac:dyDescent="0.15">
      <c r="AB9743" s="28"/>
      <c r="AC9743" s="28"/>
    </row>
    <row r="9744" spans="28:29" x14ac:dyDescent="0.15">
      <c r="AB9744" s="28"/>
      <c r="AC9744" s="28"/>
    </row>
    <row r="9745" spans="28:29" x14ac:dyDescent="0.15">
      <c r="AB9745" s="28"/>
      <c r="AC9745" s="28"/>
    </row>
    <row r="9746" spans="28:29" x14ac:dyDescent="0.15">
      <c r="AB9746" s="28"/>
      <c r="AC9746" s="28"/>
    </row>
    <row r="9747" spans="28:29" x14ac:dyDescent="0.15">
      <c r="AB9747" s="28"/>
      <c r="AC9747" s="28"/>
    </row>
    <row r="9748" spans="28:29" x14ac:dyDescent="0.15">
      <c r="AB9748" s="28"/>
      <c r="AC9748" s="28"/>
    </row>
    <row r="9749" spans="28:29" x14ac:dyDescent="0.15">
      <c r="AB9749" s="28"/>
      <c r="AC9749" s="28"/>
    </row>
    <row r="9750" spans="28:29" x14ac:dyDescent="0.15">
      <c r="AB9750" s="28"/>
      <c r="AC9750" s="28"/>
    </row>
    <row r="9751" spans="28:29" x14ac:dyDescent="0.15">
      <c r="AB9751" s="28"/>
      <c r="AC9751" s="28"/>
    </row>
    <row r="9752" spans="28:29" x14ac:dyDescent="0.15">
      <c r="AB9752" s="28"/>
      <c r="AC9752" s="28"/>
    </row>
    <row r="9753" spans="28:29" x14ac:dyDescent="0.15">
      <c r="AB9753" s="28"/>
      <c r="AC9753" s="28"/>
    </row>
    <row r="9754" spans="28:29" x14ac:dyDescent="0.15">
      <c r="AB9754" s="28"/>
      <c r="AC9754" s="28"/>
    </row>
    <row r="9755" spans="28:29" x14ac:dyDescent="0.15">
      <c r="AB9755" s="28"/>
      <c r="AC9755" s="28"/>
    </row>
    <row r="9756" spans="28:29" x14ac:dyDescent="0.15">
      <c r="AB9756" s="28"/>
      <c r="AC9756" s="28"/>
    </row>
    <row r="9757" spans="28:29" x14ac:dyDescent="0.15">
      <c r="AB9757" s="28"/>
      <c r="AC9757" s="28"/>
    </row>
    <row r="9758" spans="28:29" x14ac:dyDescent="0.15">
      <c r="AB9758" s="28"/>
      <c r="AC9758" s="28"/>
    </row>
    <row r="9759" spans="28:29" x14ac:dyDescent="0.15">
      <c r="AB9759" s="28"/>
      <c r="AC9759" s="28"/>
    </row>
    <row r="9760" spans="28:29" x14ac:dyDescent="0.15">
      <c r="AB9760" s="28"/>
      <c r="AC9760" s="28"/>
    </row>
    <row r="9761" spans="28:29" x14ac:dyDescent="0.15">
      <c r="AB9761" s="28"/>
      <c r="AC9761" s="28"/>
    </row>
    <row r="9762" spans="28:29" x14ac:dyDescent="0.15">
      <c r="AB9762" s="28"/>
      <c r="AC9762" s="28"/>
    </row>
    <row r="9763" spans="28:29" x14ac:dyDescent="0.15">
      <c r="AB9763" s="28"/>
      <c r="AC9763" s="28"/>
    </row>
    <row r="9764" spans="28:29" x14ac:dyDescent="0.15">
      <c r="AB9764" s="28"/>
      <c r="AC9764" s="28"/>
    </row>
    <row r="9765" spans="28:29" x14ac:dyDescent="0.15">
      <c r="AB9765" s="28"/>
      <c r="AC9765" s="28"/>
    </row>
    <row r="9766" spans="28:29" x14ac:dyDescent="0.15">
      <c r="AB9766" s="28"/>
      <c r="AC9766" s="28"/>
    </row>
    <row r="9767" spans="28:29" x14ac:dyDescent="0.15">
      <c r="AB9767" s="28"/>
      <c r="AC9767" s="28"/>
    </row>
    <row r="9768" spans="28:29" x14ac:dyDescent="0.15">
      <c r="AB9768" s="28"/>
      <c r="AC9768" s="28"/>
    </row>
    <row r="9769" spans="28:29" x14ac:dyDescent="0.15">
      <c r="AB9769" s="28"/>
      <c r="AC9769" s="28"/>
    </row>
    <row r="9770" spans="28:29" x14ac:dyDescent="0.15">
      <c r="AB9770" s="28"/>
      <c r="AC9770" s="28"/>
    </row>
    <row r="9771" spans="28:29" x14ac:dyDescent="0.15">
      <c r="AB9771" s="28"/>
      <c r="AC9771" s="28"/>
    </row>
    <row r="9772" spans="28:29" x14ac:dyDescent="0.15">
      <c r="AB9772" s="28"/>
      <c r="AC9772" s="28"/>
    </row>
    <row r="9773" spans="28:29" x14ac:dyDescent="0.15">
      <c r="AB9773" s="28"/>
      <c r="AC9773" s="28"/>
    </row>
    <row r="9774" spans="28:29" x14ac:dyDescent="0.15">
      <c r="AB9774" s="28"/>
      <c r="AC9774" s="28"/>
    </row>
    <row r="9775" spans="28:29" x14ac:dyDescent="0.15">
      <c r="AB9775" s="28"/>
      <c r="AC9775" s="28"/>
    </row>
    <row r="9776" spans="28:29" x14ac:dyDescent="0.15">
      <c r="AB9776" s="28"/>
      <c r="AC9776" s="28"/>
    </row>
    <row r="9777" spans="28:29" x14ac:dyDescent="0.15">
      <c r="AB9777" s="28"/>
      <c r="AC9777" s="28"/>
    </row>
    <row r="9778" spans="28:29" x14ac:dyDescent="0.15">
      <c r="AB9778" s="28"/>
      <c r="AC9778" s="28"/>
    </row>
    <row r="9779" spans="28:29" x14ac:dyDescent="0.15">
      <c r="AB9779" s="28"/>
      <c r="AC9779" s="28"/>
    </row>
    <row r="9780" spans="28:29" x14ac:dyDescent="0.15">
      <c r="AB9780" s="28"/>
      <c r="AC9780" s="28"/>
    </row>
    <row r="9781" spans="28:29" x14ac:dyDescent="0.15">
      <c r="AB9781" s="28"/>
      <c r="AC9781" s="28"/>
    </row>
    <row r="9782" spans="28:29" x14ac:dyDescent="0.15">
      <c r="AB9782" s="28"/>
      <c r="AC9782" s="28"/>
    </row>
    <row r="9783" spans="28:29" x14ac:dyDescent="0.15">
      <c r="AB9783" s="28"/>
      <c r="AC9783" s="28"/>
    </row>
    <row r="9784" spans="28:29" x14ac:dyDescent="0.15">
      <c r="AB9784" s="28"/>
      <c r="AC9784" s="28"/>
    </row>
    <row r="9785" spans="28:29" x14ac:dyDescent="0.15">
      <c r="AB9785" s="28"/>
      <c r="AC9785" s="28"/>
    </row>
    <row r="9786" spans="28:29" x14ac:dyDescent="0.15">
      <c r="AB9786" s="28"/>
      <c r="AC9786" s="28"/>
    </row>
    <row r="9787" spans="28:29" x14ac:dyDescent="0.15">
      <c r="AB9787" s="28"/>
      <c r="AC9787" s="28"/>
    </row>
    <row r="9788" spans="28:29" x14ac:dyDescent="0.15">
      <c r="AB9788" s="28"/>
      <c r="AC9788" s="28"/>
    </row>
    <row r="9789" spans="28:29" x14ac:dyDescent="0.15">
      <c r="AB9789" s="28"/>
      <c r="AC9789" s="28"/>
    </row>
    <row r="9790" spans="28:29" x14ac:dyDescent="0.15">
      <c r="AB9790" s="28"/>
      <c r="AC9790" s="28"/>
    </row>
    <row r="9791" spans="28:29" x14ac:dyDescent="0.15">
      <c r="AB9791" s="28"/>
      <c r="AC9791" s="28"/>
    </row>
    <row r="9792" spans="28:29" x14ac:dyDescent="0.15">
      <c r="AB9792" s="28"/>
      <c r="AC9792" s="28"/>
    </row>
    <row r="9793" spans="28:29" x14ac:dyDescent="0.15">
      <c r="AB9793" s="28"/>
      <c r="AC9793" s="28"/>
    </row>
    <row r="9794" spans="28:29" x14ac:dyDescent="0.15">
      <c r="AB9794" s="28"/>
      <c r="AC9794" s="28"/>
    </row>
    <row r="9795" spans="28:29" x14ac:dyDescent="0.15">
      <c r="AB9795" s="28"/>
      <c r="AC9795" s="28"/>
    </row>
    <row r="9796" spans="28:29" x14ac:dyDescent="0.15">
      <c r="AB9796" s="28"/>
      <c r="AC9796" s="28"/>
    </row>
    <row r="9797" spans="28:29" x14ac:dyDescent="0.15">
      <c r="AB9797" s="28"/>
      <c r="AC9797" s="28"/>
    </row>
    <row r="9798" spans="28:29" x14ac:dyDescent="0.15">
      <c r="AB9798" s="28"/>
      <c r="AC9798" s="28"/>
    </row>
    <row r="9799" spans="28:29" x14ac:dyDescent="0.15">
      <c r="AB9799" s="28"/>
      <c r="AC9799" s="28"/>
    </row>
    <row r="9800" spans="28:29" x14ac:dyDescent="0.15">
      <c r="AB9800" s="28"/>
      <c r="AC9800" s="28"/>
    </row>
    <row r="9801" spans="28:29" x14ac:dyDescent="0.15">
      <c r="AB9801" s="28"/>
      <c r="AC9801" s="28"/>
    </row>
    <row r="9802" spans="28:29" x14ac:dyDescent="0.15">
      <c r="AB9802" s="28"/>
      <c r="AC9802" s="28"/>
    </row>
    <row r="9803" spans="28:29" x14ac:dyDescent="0.15">
      <c r="AB9803" s="28"/>
      <c r="AC9803" s="28"/>
    </row>
    <row r="9804" spans="28:29" x14ac:dyDescent="0.15">
      <c r="AB9804" s="28"/>
      <c r="AC9804" s="28"/>
    </row>
    <row r="9805" spans="28:29" x14ac:dyDescent="0.15">
      <c r="AB9805" s="28"/>
      <c r="AC9805" s="28"/>
    </row>
    <row r="9806" spans="28:29" x14ac:dyDescent="0.15">
      <c r="AB9806" s="28"/>
      <c r="AC9806" s="28"/>
    </row>
    <row r="9807" spans="28:29" x14ac:dyDescent="0.15">
      <c r="AB9807" s="28"/>
      <c r="AC9807" s="28"/>
    </row>
    <row r="9808" spans="28:29" x14ac:dyDescent="0.15">
      <c r="AB9808" s="28"/>
      <c r="AC9808" s="28"/>
    </row>
    <row r="9809" spans="28:29" x14ac:dyDescent="0.15">
      <c r="AB9809" s="28"/>
      <c r="AC9809" s="28"/>
    </row>
    <row r="9810" spans="28:29" x14ac:dyDescent="0.15">
      <c r="AB9810" s="28"/>
      <c r="AC9810" s="28"/>
    </row>
    <row r="9811" spans="28:29" x14ac:dyDescent="0.15">
      <c r="AB9811" s="28"/>
      <c r="AC9811" s="28"/>
    </row>
    <row r="9812" spans="28:29" x14ac:dyDescent="0.15">
      <c r="AB9812" s="28"/>
      <c r="AC9812" s="28"/>
    </row>
    <row r="9813" spans="28:29" x14ac:dyDescent="0.15">
      <c r="AB9813" s="28"/>
      <c r="AC9813" s="28"/>
    </row>
    <row r="9814" spans="28:29" x14ac:dyDescent="0.15">
      <c r="AB9814" s="28"/>
      <c r="AC9814" s="28"/>
    </row>
    <row r="9815" spans="28:29" x14ac:dyDescent="0.15">
      <c r="AB9815" s="28"/>
      <c r="AC9815" s="28"/>
    </row>
    <row r="9816" spans="28:29" x14ac:dyDescent="0.15">
      <c r="AB9816" s="28"/>
      <c r="AC9816" s="28"/>
    </row>
    <row r="9817" spans="28:29" x14ac:dyDescent="0.15">
      <c r="AB9817" s="28"/>
      <c r="AC9817" s="28"/>
    </row>
    <row r="9818" spans="28:29" x14ac:dyDescent="0.15">
      <c r="AB9818" s="28"/>
      <c r="AC9818" s="28"/>
    </row>
    <row r="9819" spans="28:29" x14ac:dyDescent="0.15">
      <c r="AB9819" s="28"/>
      <c r="AC9819" s="28"/>
    </row>
    <row r="9820" spans="28:29" x14ac:dyDescent="0.15">
      <c r="AB9820" s="28"/>
      <c r="AC9820" s="28"/>
    </row>
    <row r="9821" spans="28:29" x14ac:dyDescent="0.15">
      <c r="AB9821" s="28"/>
      <c r="AC9821" s="28"/>
    </row>
    <row r="9822" spans="28:29" x14ac:dyDescent="0.15">
      <c r="AB9822" s="28"/>
      <c r="AC9822" s="28"/>
    </row>
    <row r="9823" spans="28:29" x14ac:dyDescent="0.15">
      <c r="AB9823" s="28"/>
      <c r="AC9823" s="28"/>
    </row>
    <row r="9824" spans="28:29" x14ac:dyDescent="0.15">
      <c r="AB9824" s="28"/>
      <c r="AC9824" s="28"/>
    </row>
    <row r="9825" spans="28:29" x14ac:dyDescent="0.15">
      <c r="AB9825" s="28"/>
      <c r="AC9825" s="28"/>
    </row>
    <row r="9826" spans="28:29" x14ac:dyDescent="0.15">
      <c r="AB9826" s="28"/>
      <c r="AC9826" s="28"/>
    </row>
    <row r="9827" spans="28:29" x14ac:dyDescent="0.15">
      <c r="AB9827" s="28"/>
      <c r="AC9827" s="28"/>
    </row>
    <row r="9828" spans="28:29" x14ac:dyDescent="0.15">
      <c r="AB9828" s="28"/>
      <c r="AC9828" s="28"/>
    </row>
    <row r="9829" spans="28:29" x14ac:dyDescent="0.15">
      <c r="AB9829" s="28"/>
      <c r="AC9829" s="28"/>
    </row>
    <row r="9830" spans="28:29" x14ac:dyDescent="0.15">
      <c r="AB9830" s="28"/>
      <c r="AC9830" s="28"/>
    </row>
    <row r="9831" spans="28:29" x14ac:dyDescent="0.15">
      <c r="AB9831" s="28"/>
      <c r="AC9831" s="28"/>
    </row>
    <row r="9832" spans="28:29" x14ac:dyDescent="0.15">
      <c r="AB9832" s="28"/>
      <c r="AC9832" s="28"/>
    </row>
    <row r="9833" spans="28:29" x14ac:dyDescent="0.15">
      <c r="AB9833" s="28"/>
      <c r="AC9833" s="28"/>
    </row>
    <row r="9834" spans="28:29" x14ac:dyDescent="0.15">
      <c r="AB9834" s="28"/>
      <c r="AC9834" s="28"/>
    </row>
    <row r="9835" spans="28:29" x14ac:dyDescent="0.15">
      <c r="AB9835" s="28"/>
      <c r="AC9835" s="28"/>
    </row>
    <row r="9836" spans="28:29" x14ac:dyDescent="0.15">
      <c r="AB9836" s="28"/>
      <c r="AC9836" s="28"/>
    </row>
    <row r="9837" spans="28:29" x14ac:dyDescent="0.15">
      <c r="AB9837" s="28"/>
      <c r="AC9837" s="28"/>
    </row>
    <row r="9838" spans="28:29" x14ac:dyDescent="0.15">
      <c r="AB9838" s="28"/>
      <c r="AC9838" s="28"/>
    </row>
    <row r="9839" spans="28:29" x14ac:dyDescent="0.15">
      <c r="AB9839" s="28"/>
      <c r="AC9839" s="28"/>
    </row>
    <row r="9840" spans="28:29" x14ac:dyDescent="0.15">
      <c r="AB9840" s="28"/>
      <c r="AC9840" s="28"/>
    </row>
    <row r="9841" spans="28:29" x14ac:dyDescent="0.15">
      <c r="AB9841" s="28"/>
      <c r="AC9841" s="28"/>
    </row>
    <row r="9842" spans="28:29" x14ac:dyDescent="0.15">
      <c r="AB9842" s="28"/>
      <c r="AC9842" s="28"/>
    </row>
    <row r="9843" spans="28:29" x14ac:dyDescent="0.15">
      <c r="AB9843" s="28"/>
      <c r="AC9843" s="28"/>
    </row>
    <row r="9844" spans="28:29" x14ac:dyDescent="0.15">
      <c r="AB9844" s="28"/>
      <c r="AC9844" s="28"/>
    </row>
    <row r="9845" spans="28:29" x14ac:dyDescent="0.15">
      <c r="AB9845" s="28"/>
      <c r="AC9845" s="28"/>
    </row>
    <row r="9846" spans="28:29" x14ac:dyDescent="0.15">
      <c r="AB9846" s="28"/>
      <c r="AC9846" s="28"/>
    </row>
    <row r="9847" spans="28:29" x14ac:dyDescent="0.15">
      <c r="AB9847" s="28"/>
      <c r="AC9847" s="28"/>
    </row>
    <row r="9848" spans="28:29" x14ac:dyDescent="0.15">
      <c r="AB9848" s="28"/>
      <c r="AC9848" s="28"/>
    </row>
    <row r="9849" spans="28:29" x14ac:dyDescent="0.15">
      <c r="AB9849" s="28"/>
      <c r="AC9849" s="28"/>
    </row>
    <row r="9850" spans="28:29" x14ac:dyDescent="0.15">
      <c r="AB9850" s="28"/>
      <c r="AC9850" s="28"/>
    </row>
    <row r="9851" spans="28:29" x14ac:dyDescent="0.15">
      <c r="AB9851" s="28"/>
      <c r="AC9851" s="28"/>
    </row>
    <row r="9852" spans="28:29" x14ac:dyDescent="0.15">
      <c r="AB9852" s="28"/>
      <c r="AC9852" s="28"/>
    </row>
    <row r="9853" spans="28:29" x14ac:dyDescent="0.15">
      <c r="AB9853" s="28"/>
      <c r="AC9853" s="28"/>
    </row>
    <row r="9854" spans="28:29" x14ac:dyDescent="0.15">
      <c r="AB9854" s="28"/>
      <c r="AC9854" s="28"/>
    </row>
    <row r="9855" spans="28:29" x14ac:dyDescent="0.15">
      <c r="AB9855" s="28"/>
      <c r="AC9855" s="28"/>
    </row>
    <row r="9856" spans="28:29" x14ac:dyDescent="0.15">
      <c r="AB9856" s="28"/>
      <c r="AC9856" s="28"/>
    </row>
    <row r="9857" spans="28:29" x14ac:dyDescent="0.15">
      <c r="AB9857" s="28"/>
      <c r="AC9857" s="28"/>
    </row>
    <row r="9858" spans="28:29" x14ac:dyDescent="0.15">
      <c r="AB9858" s="28"/>
      <c r="AC9858" s="28"/>
    </row>
    <row r="9859" spans="28:29" x14ac:dyDescent="0.15">
      <c r="AB9859" s="28"/>
      <c r="AC9859" s="28"/>
    </row>
    <row r="9860" spans="28:29" x14ac:dyDescent="0.15">
      <c r="AB9860" s="28"/>
      <c r="AC9860" s="28"/>
    </row>
    <row r="9861" spans="28:29" x14ac:dyDescent="0.15">
      <c r="AB9861" s="28"/>
      <c r="AC9861" s="28"/>
    </row>
    <row r="9862" spans="28:29" x14ac:dyDescent="0.15">
      <c r="AB9862" s="28"/>
      <c r="AC9862" s="28"/>
    </row>
    <row r="9863" spans="28:29" x14ac:dyDescent="0.15">
      <c r="AB9863" s="28"/>
      <c r="AC9863" s="28"/>
    </row>
    <row r="9864" spans="28:29" x14ac:dyDescent="0.15">
      <c r="AB9864" s="28"/>
      <c r="AC9864" s="28"/>
    </row>
    <row r="9865" spans="28:29" x14ac:dyDescent="0.15">
      <c r="AB9865" s="28"/>
      <c r="AC9865" s="28"/>
    </row>
    <row r="9866" spans="28:29" x14ac:dyDescent="0.15">
      <c r="AB9866" s="28"/>
      <c r="AC9866" s="28"/>
    </row>
    <row r="9867" spans="28:29" x14ac:dyDescent="0.15">
      <c r="AB9867" s="28"/>
      <c r="AC9867" s="28"/>
    </row>
    <row r="9868" spans="28:29" x14ac:dyDescent="0.15">
      <c r="AB9868" s="28"/>
      <c r="AC9868" s="28"/>
    </row>
    <row r="9869" spans="28:29" x14ac:dyDescent="0.15">
      <c r="AB9869" s="28"/>
      <c r="AC9869" s="28"/>
    </row>
    <row r="9870" spans="28:29" x14ac:dyDescent="0.15">
      <c r="AB9870" s="28"/>
      <c r="AC9870" s="28"/>
    </row>
    <row r="9871" spans="28:29" x14ac:dyDescent="0.15">
      <c r="AB9871" s="28"/>
      <c r="AC9871" s="28"/>
    </row>
    <row r="9872" spans="28:29" x14ac:dyDescent="0.15">
      <c r="AB9872" s="28"/>
      <c r="AC9872" s="28"/>
    </row>
    <row r="9873" spans="28:29" x14ac:dyDescent="0.15">
      <c r="AB9873" s="28"/>
      <c r="AC9873" s="28"/>
    </row>
    <row r="9874" spans="28:29" x14ac:dyDescent="0.15">
      <c r="AB9874" s="28"/>
      <c r="AC9874" s="28"/>
    </row>
    <row r="9875" spans="28:29" x14ac:dyDescent="0.15">
      <c r="AB9875" s="28"/>
      <c r="AC9875" s="28"/>
    </row>
    <row r="9876" spans="28:29" x14ac:dyDescent="0.15">
      <c r="AB9876" s="28"/>
      <c r="AC9876" s="28"/>
    </row>
    <row r="9877" spans="28:29" x14ac:dyDescent="0.15">
      <c r="AB9877" s="28"/>
      <c r="AC9877" s="28"/>
    </row>
    <row r="9878" spans="28:29" x14ac:dyDescent="0.15">
      <c r="AB9878" s="28"/>
      <c r="AC9878" s="28"/>
    </row>
    <row r="9879" spans="28:29" x14ac:dyDescent="0.15">
      <c r="AB9879" s="28"/>
      <c r="AC9879" s="28"/>
    </row>
    <row r="9880" spans="28:29" x14ac:dyDescent="0.15">
      <c r="AB9880" s="28"/>
      <c r="AC9880" s="28"/>
    </row>
    <row r="9881" spans="28:29" x14ac:dyDescent="0.15">
      <c r="AB9881" s="28"/>
      <c r="AC9881" s="28"/>
    </row>
    <row r="9882" spans="28:29" x14ac:dyDescent="0.15">
      <c r="AB9882" s="28"/>
      <c r="AC9882" s="28"/>
    </row>
    <row r="9883" spans="28:29" x14ac:dyDescent="0.15">
      <c r="AB9883" s="28"/>
      <c r="AC9883" s="28"/>
    </row>
    <row r="9884" spans="28:29" x14ac:dyDescent="0.15">
      <c r="AB9884" s="28"/>
      <c r="AC9884" s="28"/>
    </row>
    <row r="9885" spans="28:29" x14ac:dyDescent="0.15">
      <c r="AB9885" s="28"/>
      <c r="AC9885" s="28"/>
    </row>
    <row r="9886" spans="28:29" x14ac:dyDescent="0.15">
      <c r="AB9886" s="28"/>
      <c r="AC9886" s="28"/>
    </row>
    <row r="9887" spans="28:29" x14ac:dyDescent="0.15">
      <c r="AB9887" s="28"/>
      <c r="AC9887" s="28"/>
    </row>
    <row r="9888" spans="28:29" x14ac:dyDescent="0.15">
      <c r="AB9888" s="28"/>
      <c r="AC9888" s="28"/>
    </row>
    <row r="9889" spans="28:29" x14ac:dyDescent="0.15">
      <c r="AB9889" s="28"/>
      <c r="AC9889" s="28"/>
    </row>
    <row r="9890" spans="28:29" x14ac:dyDescent="0.15">
      <c r="AB9890" s="28"/>
      <c r="AC9890" s="28"/>
    </row>
    <row r="9891" spans="28:29" x14ac:dyDescent="0.15">
      <c r="AB9891" s="28"/>
      <c r="AC9891" s="28"/>
    </row>
    <row r="9892" spans="28:29" x14ac:dyDescent="0.15">
      <c r="AB9892" s="28"/>
      <c r="AC9892" s="28"/>
    </row>
    <row r="9893" spans="28:29" x14ac:dyDescent="0.15">
      <c r="AB9893" s="28"/>
      <c r="AC9893" s="28"/>
    </row>
    <row r="9894" spans="28:29" x14ac:dyDescent="0.15">
      <c r="AB9894" s="28"/>
      <c r="AC9894" s="28"/>
    </row>
    <row r="9895" spans="28:29" x14ac:dyDescent="0.15">
      <c r="AB9895" s="28"/>
      <c r="AC9895" s="28"/>
    </row>
    <row r="9896" spans="28:29" x14ac:dyDescent="0.15">
      <c r="AB9896" s="28"/>
      <c r="AC9896" s="28"/>
    </row>
    <row r="9897" spans="28:29" x14ac:dyDescent="0.15">
      <c r="AB9897" s="28"/>
      <c r="AC9897" s="28"/>
    </row>
    <row r="9898" spans="28:29" x14ac:dyDescent="0.15">
      <c r="AB9898" s="28"/>
      <c r="AC9898" s="28"/>
    </row>
    <row r="9899" spans="28:29" x14ac:dyDescent="0.15">
      <c r="AB9899" s="28"/>
      <c r="AC9899" s="28"/>
    </row>
    <row r="9900" spans="28:29" x14ac:dyDescent="0.15">
      <c r="AB9900" s="28"/>
      <c r="AC9900" s="28"/>
    </row>
    <row r="9901" spans="28:29" x14ac:dyDescent="0.15">
      <c r="AB9901" s="28"/>
      <c r="AC9901" s="28"/>
    </row>
    <row r="9902" spans="28:29" x14ac:dyDescent="0.15">
      <c r="AB9902" s="28"/>
      <c r="AC9902" s="28"/>
    </row>
    <row r="9903" spans="28:29" x14ac:dyDescent="0.15">
      <c r="AB9903" s="28"/>
      <c r="AC9903" s="28"/>
    </row>
    <row r="9904" spans="28:29" x14ac:dyDescent="0.15">
      <c r="AB9904" s="28"/>
      <c r="AC9904" s="28"/>
    </row>
    <row r="9905" spans="28:29" x14ac:dyDescent="0.15">
      <c r="AB9905" s="28"/>
      <c r="AC9905" s="28"/>
    </row>
    <row r="9906" spans="28:29" x14ac:dyDescent="0.15">
      <c r="AB9906" s="28"/>
      <c r="AC9906" s="28"/>
    </row>
    <row r="9907" spans="28:29" x14ac:dyDescent="0.15">
      <c r="AB9907" s="28"/>
      <c r="AC9907" s="28"/>
    </row>
    <row r="9908" spans="28:29" x14ac:dyDescent="0.15">
      <c r="AB9908" s="28"/>
      <c r="AC9908" s="28"/>
    </row>
    <row r="9909" spans="28:29" x14ac:dyDescent="0.15">
      <c r="AB9909" s="28"/>
      <c r="AC9909" s="28"/>
    </row>
    <row r="9910" spans="28:29" x14ac:dyDescent="0.15">
      <c r="AB9910" s="28"/>
      <c r="AC9910" s="28"/>
    </row>
    <row r="9911" spans="28:29" x14ac:dyDescent="0.15">
      <c r="AB9911" s="28"/>
      <c r="AC9911" s="28"/>
    </row>
    <row r="9912" spans="28:29" x14ac:dyDescent="0.15">
      <c r="AB9912" s="28"/>
      <c r="AC9912" s="28"/>
    </row>
    <row r="9913" spans="28:29" x14ac:dyDescent="0.15">
      <c r="AB9913" s="28"/>
      <c r="AC9913" s="28"/>
    </row>
    <row r="9914" spans="28:29" x14ac:dyDescent="0.15">
      <c r="AB9914" s="28"/>
      <c r="AC9914" s="28"/>
    </row>
    <row r="9915" spans="28:29" x14ac:dyDescent="0.15">
      <c r="AB9915" s="28"/>
      <c r="AC9915" s="28"/>
    </row>
    <row r="9916" spans="28:29" x14ac:dyDescent="0.15">
      <c r="AB9916" s="28"/>
      <c r="AC9916" s="28"/>
    </row>
    <row r="9917" spans="28:29" x14ac:dyDescent="0.15">
      <c r="AB9917" s="28"/>
      <c r="AC9917" s="28"/>
    </row>
    <row r="9918" spans="28:29" x14ac:dyDescent="0.15">
      <c r="AB9918" s="28"/>
      <c r="AC9918" s="28"/>
    </row>
    <row r="9919" spans="28:29" x14ac:dyDescent="0.15">
      <c r="AB9919" s="28"/>
      <c r="AC9919" s="28"/>
    </row>
    <row r="9920" spans="28:29" x14ac:dyDescent="0.15">
      <c r="AB9920" s="28"/>
      <c r="AC9920" s="28"/>
    </row>
    <row r="9921" spans="28:29" x14ac:dyDescent="0.15">
      <c r="AB9921" s="28"/>
      <c r="AC9921" s="28"/>
    </row>
    <row r="9922" spans="28:29" x14ac:dyDescent="0.15">
      <c r="AB9922" s="28"/>
      <c r="AC9922" s="28"/>
    </row>
    <row r="9923" spans="28:29" x14ac:dyDescent="0.15">
      <c r="AB9923" s="28"/>
      <c r="AC9923" s="28"/>
    </row>
    <row r="9924" spans="28:29" x14ac:dyDescent="0.15">
      <c r="AB9924" s="28"/>
      <c r="AC9924" s="28"/>
    </row>
    <row r="9925" spans="28:29" x14ac:dyDescent="0.15">
      <c r="AB9925" s="28"/>
      <c r="AC9925" s="28"/>
    </row>
    <row r="9926" spans="28:29" x14ac:dyDescent="0.15">
      <c r="AB9926" s="28"/>
      <c r="AC9926" s="28"/>
    </row>
    <row r="9927" spans="28:29" x14ac:dyDescent="0.15">
      <c r="AB9927" s="28"/>
      <c r="AC9927" s="28"/>
    </row>
    <row r="9928" spans="28:29" x14ac:dyDescent="0.15">
      <c r="AB9928" s="28"/>
      <c r="AC9928" s="28"/>
    </row>
    <row r="9929" spans="28:29" x14ac:dyDescent="0.15">
      <c r="AB9929" s="28"/>
      <c r="AC9929" s="28"/>
    </row>
    <row r="9930" spans="28:29" x14ac:dyDescent="0.15">
      <c r="AB9930" s="28"/>
      <c r="AC9930" s="28"/>
    </row>
    <row r="9931" spans="28:29" x14ac:dyDescent="0.15">
      <c r="AB9931" s="28"/>
      <c r="AC9931" s="28"/>
    </row>
    <row r="9932" spans="28:29" x14ac:dyDescent="0.15">
      <c r="AB9932" s="28"/>
      <c r="AC9932" s="28"/>
    </row>
    <row r="9933" spans="28:29" x14ac:dyDescent="0.15">
      <c r="AB9933" s="28"/>
      <c r="AC9933" s="28"/>
    </row>
    <row r="9934" spans="28:29" x14ac:dyDescent="0.15">
      <c r="AB9934" s="28"/>
      <c r="AC9934" s="28"/>
    </row>
    <row r="9935" spans="28:29" x14ac:dyDescent="0.15">
      <c r="AB9935" s="28"/>
      <c r="AC9935" s="28"/>
    </row>
    <row r="9936" spans="28:29" x14ac:dyDescent="0.15">
      <c r="AB9936" s="28"/>
      <c r="AC9936" s="28"/>
    </row>
    <row r="9937" spans="28:29" x14ac:dyDescent="0.15">
      <c r="AB9937" s="28"/>
      <c r="AC9937" s="28"/>
    </row>
    <row r="9938" spans="28:29" x14ac:dyDescent="0.15">
      <c r="AB9938" s="28"/>
      <c r="AC9938" s="28"/>
    </row>
    <row r="9939" spans="28:29" x14ac:dyDescent="0.15">
      <c r="AB9939" s="28"/>
      <c r="AC9939" s="28"/>
    </row>
    <row r="9940" spans="28:29" x14ac:dyDescent="0.15">
      <c r="AB9940" s="28"/>
      <c r="AC9940" s="28"/>
    </row>
    <row r="9941" spans="28:29" x14ac:dyDescent="0.15">
      <c r="AB9941" s="28"/>
      <c r="AC9941" s="28"/>
    </row>
    <row r="9942" spans="28:29" x14ac:dyDescent="0.15">
      <c r="AB9942" s="28"/>
      <c r="AC9942" s="28"/>
    </row>
    <row r="9943" spans="28:29" x14ac:dyDescent="0.15">
      <c r="AB9943" s="28"/>
      <c r="AC9943" s="28"/>
    </row>
    <row r="9944" spans="28:29" x14ac:dyDescent="0.15">
      <c r="AB9944" s="28"/>
      <c r="AC9944" s="28"/>
    </row>
    <row r="9945" spans="28:29" x14ac:dyDescent="0.15">
      <c r="AB9945" s="28"/>
      <c r="AC9945" s="28"/>
    </row>
    <row r="9946" spans="28:29" x14ac:dyDescent="0.15">
      <c r="AB9946" s="28"/>
      <c r="AC9946" s="28"/>
    </row>
    <row r="9947" spans="28:29" x14ac:dyDescent="0.15">
      <c r="AB9947" s="28"/>
      <c r="AC9947" s="28"/>
    </row>
    <row r="9948" spans="28:29" x14ac:dyDescent="0.15">
      <c r="AB9948" s="28"/>
      <c r="AC9948" s="28"/>
    </row>
    <row r="9949" spans="28:29" x14ac:dyDescent="0.15">
      <c r="AB9949" s="28"/>
      <c r="AC9949" s="28"/>
    </row>
    <row r="9950" spans="28:29" x14ac:dyDescent="0.15">
      <c r="AB9950" s="28"/>
      <c r="AC9950" s="28"/>
    </row>
    <row r="9951" spans="28:29" x14ac:dyDescent="0.15">
      <c r="AB9951" s="28"/>
      <c r="AC9951" s="28"/>
    </row>
    <row r="9952" spans="28:29" x14ac:dyDescent="0.15">
      <c r="AB9952" s="28"/>
      <c r="AC9952" s="28"/>
    </row>
    <row r="9953" spans="28:29" x14ac:dyDescent="0.15">
      <c r="AB9953" s="28"/>
      <c r="AC9953" s="28"/>
    </row>
    <row r="9954" spans="28:29" x14ac:dyDescent="0.15">
      <c r="AB9954" s="28"/>
      <c r="AC9954" s="28"/>
    </row>
    <row r="9955" spans="28:29" x14ac:dyDescent="0.15">
      <c r="AB9955" s="28"/>
      <c r="AC9955" s="28"/>
    </row>
    <row r="9956" spans="28:29" x14ac:dyDescent="0.15">
      <c r="AB9956" s="28"/>
      <c r="AC9956" s="28"/>
    </row>
    <row r="9957" spans="28:29" x14ac:dyDescent="0.15">
      <c r="AB9957" s="28"/>
      <c r="AC9957" s="28"/>
    </row>
    <row r="9958" spans="28:29" x14ac:dyDescent="0.15">
      <c r="AB9958" s="28"/>
      <c r="AC9958" s="28"/>
    </row>
    <row r="9959" spans="28:29" x14ac:dyDescent="0.15">
      <c r="AB9959" s="28"/>
      <c r="AC9959" s="28"/>
    </row>
    <row r="9960" spans="28:29" x14ac:dyDescent="0.15">
      <c r="AB9960" s="28"/>
      <c r="AC9960" s="28"/>
    </row>
    <row r="9961" spans="28:29" x14ac:dyDescent="0.15">
      <c r="AB9961" s="28"/>
      <c r="AC9961" s="28"/>
    </row>
    <row r="9962" spans="28:29" x14ac:dyDescent="0.15">
      <c r="AB9962" s="28"/>
      <c r="AC9962" s="28"/>
    </row>
    <row r="9963" spans="28:29" x14ac:dyDescent="0.15">
      <c r="AB9963" s="28"/>
      <c r="AC9963" s="28"/>
    </row>
    <row r="9964" spans="28:29" x14ac:dyDescent="0.15">
      <c r="AB9964" s="28"/>
      <c r="AC9964" s="28"/>
    </row>
    <row r="9965" spans="28:29" x14ac:dyDescent="0.15">
      <c r="AB9965" s="28"/>
      <c r="AC9965" s="28"/>
    </row>
    <row r="9966" spans="28:29" x14ac:dyDescent="0.15">
      <c r="AB9966" s="28"/>
      <c r="AC9966" s="28"/>
    </row>
    <row r="9967" spans="28:29" x14ac:dyDescent="0.15">
      <c r="AB9967" s="28"/>
      <c r="AC9967" s="28"/>
    </row>
    <row r="9968" spans="28:29" x14ac:dyDescent="0.15">
      <c r="AB9968" s="28"/>
      <c r="AC9968" s="28"/>
    </row>
    <row r="9969" spans="28:29" x14ac:dyDescent="0.15">
      <c r="AB9969" s="28"/>
      <c r="AC9969" s="28"/>
    </row>
    <row r="9970" spans="28:29" x14ac:dyDescent="0.15">
      <c r="AB9970" s="28"/>
      <c r="AC9970" s="28"/>
    </row>
    <row r="9971" spans="28:29" x14ac:dyDescent="0.15">
      <c r="AB9971" s="28"/>
      <c r="AC9971" s="28"/>
    </row>
    <row r="9972" spans="28:29" x14ac:dyDescent="0.15">
      <c r="AB9972" s="28"/>
      <c r="AC9972" s="28"/>
    </row>
    <row r="9973" spans="28:29" x14ac:dyDescent="0.15">
      <c r="AB9973" s="28"/>
      <c r="AC9973" s="28"/>
    </row>
    <row r="9974" spans="28:29" x14ac:dyDescent="0.15">
      <c r="AB9974" s="28"/>
      <c r="AC9974" s="28"/>
    </row>
    <row r="9975" spans="28:29" x14ac:dyDescent="0.15">
      <c r="AB9975" s="28"/>
      <c r="AC9975" s="28"/>
    </row>
    <row r="9976" spans="28:29" x14ac:dyDescent="0.15">
      <c r="AB9976" s="28"/>
      <c r="AC9976" s="28"/>
    </row>
    <row r="9977" spans="28:29" x14ac:dyDescent="0.15">
      <c r="AB9977" s="28"/>
      <c r="AC9977" s="28"/>
    </row>
    <row r="9978" spans="28:29" x14ac:dyDescent="0.15">
      <c r="AB9978" s="28"/>
      <c r="AC9978" s="28"/>
    </row>
    <row r="9979" spans="28:29" x14ac:dyDescent="0.15">
      <c r="AB9979" s="28"/>
      <c r="AC9979" s="28"/>
    </row>
    <row r="9980" spans="28:29" x14ac:dyDescent="0.15">
      <c r="AB9980" s="28"/>
      <c r="AC9980" s="28"/>
    </row>
    <row r="9981" spans="28:29" x14ac:dyDescent="0.15">
      <c r="AB9981" s="28"/>
      <c r="AC9981" s="28"/>
    </row>
    <row r="9982" spans="28:29" x14ac:dyDescent="0.15">
      <c r="AB9982" s="28"/>
      <c r="AC9982" s="28"/>
    </row>
    <row r="9983" spans="28:29" x14ac:dyDescent="0.15">
      <c r="AB9983" s="28"/>
      <c r="AC9983" s="28"/>
    </row>
    <row r="9984" spans="28:29" x14ac:dyDescent="0.15">
      <c r="AB9984" s="28"/>
      <c r="AC9984" s="28"/>
    </row>
    <row r="9985" spans="28:29" x14ac:dyDescent="0.15">
      <c r="AB9985" s="28"/>
      <c r="AC9985" s="28"/>
    </row>
    <row r="9986" spans="28:29" x14ac:dyDescent="0.15">
      <c r="AB9986" s="28"/>
      <c r="AC9986" s="28"/>
    </row>
    <row r="9987" spans="28:29" x14ac:dyDescent="0.15">
      <c r="AB9987" s="28"/>
      <c r="AC9987" s="28"/>
    </row>
    <row r="9988" spans="28:29" x14ac:dyDescent="0.15">
      <c r="AB9988" s="28"/>
      <c r="AC9988" s="28"/>
    </row>
    <row r="9989" spans="28:29" x14ac:dyDescent="0.15">
      <c r="AB9989" s="28"/>
      <c r="AC9989" s="28"/>
    </row>
    <row r="9990" spans="28:29" x14ac:dyDescent="0.15">
      <c r="AB9990" s="28"/>
      <c r="AC9990" s="28"/>
    </row>
    <row r="9991" spans="28:29" x14ac:dyDescent="0.15">
      <c r="AB9991" s="28"/>
      <c r="AC9991" s="28"/>
    </row>
    <row r="9992" spans="28:29" x14ac:dyDescent="0.15">
      <c r="AB9992" s="28"/>
      <c r="AC9992" s="28"/>
    </row>
    <row r="9993" spans="28:29" x14ac:dyDescent="0.15">
      <c r="AB9993" s="28"/>
      <c r="AC9993" s="28"/>
    </row>
    <row r="9994" spans="28:29" x14ac:dyDescent="0.15">
      <c r="AB9994" s="28"/>
      <c r="AC9994" s="28"/>
    </row>
    <row r="9995" spans="28:29" x14ac:dyDescent="0.15">
      <c r="AB9995" s="28"/>
      <c r="AC9995" s="28"/>
    </row>
    <row r="9996" spans="28:29" x14ac:dyDescent="0.15">
      <c r="AB9996" s="28"/>
      <c r="AC9996" s="28"/>
    </row>
    <row r="9997" spans="28:29" x14ac:dyDescent="0.15">
      <c r="AB9997" s="28"/>
      <c r="AC9997" s="28"/>
    </row>
    <row r="9998" spans="28:29" x14ac:dyDescent="0.15">
      <c r="AB9998" s="28"/>
      <c r="AC9998" s="28"/>
    </row>
    <row r="9999" spans="28:29" x14ac:dyDescent="0.15">
      <c r="AB9999" s="28"/>
      <c r="AC9999" s="28"/>
    </row>
    <row r="10000" spans="28:29" x14ac:dyDescent="0.15">
      <c r="AB10000" s="28"/>
      <c r="AC10000" s="28"/>
    </row>
    <row r="10001" spans="28:29" x14ac:dyDescent="0.15">
      <c r="AB10001" s="28"/>
      <c r="AC10001" s="28"/>
    </row>
    <row r="10002" spans="28:29" x14ac:dyDescent="0.15">
      <c r="AB10002" s="28"/>
      <c r="AC10002" s="28"/>
    </row>
    <row r="10003" spans="28:29" x14ac:dyDescent="0.15">
      <c r="AB10003" s="28"/>
      <c r="AC10003" s="28"/>
    </row>
    <row r="10004" spans="28:29" x14ac:dyDescent="0.15">
      <c r="AB10004" s="28"/>
      <c r="AC10004" s="28"/>
    </row>
    <row r="10005" spans="28:29" x14ac:dyDescent="0.15">
      <c r="AB10005" s="28"/>
      <c r="AC10005" s="28"/>
    </row>
    <row r="10006" spans="28:29" x14ac:dyDescent="0.15">
      <c r="AB10006" s="28"/>
      <c r="AC10006" s="28"/>
    </row>
    <row r="10007" spans="28:29" x14ac:dyDescent="0.15">
      <c r="AB10007" s="28"/>
      <c r="AC10007" s="28"/>
    </row>
    <row r="10008" spans="28:29" x14ac:dyDescent="0.15">
      <c r="AB10008" s="28"/>
      <c r="AC10008" s="28"/>
    </row>
    <row r="10009" spans="28:29" x14ac:dyDescent="0.15">
      <c r="AB10009" s="28"/>
      <c r="AC10009" s="28"/>
    </row>
    <row r="10010" spans="28:29" x14ac:dyDescent="0.15">
      <c r="AB10010" s="28"/>
      <c r="AC10010" s="28"/>
    </row>
    <row r="10011" spans="28:29" x14ac:dyDescent="0.15">
      <c r="AB10011" s="28"/>
      <c r="AC10011" s="28"/>
    </row>
    <row r="10012" spans="28:29" x14ac:dyDescent="0.15">
      <c r="AB10012" s="28"/>
      <c r="AC10012" s="28"/>
    </row>
    <row r="10013" spans="28:29" x14ac:dyDescent="0.15">
      <c r="AB10013" s="28"/>
      <c r="AC10013" s="28"/>
    </row>
    <row r="10014" spans="28:29" x14ac:dyDescent="0.15">
      <c r="AB10014" s="28"/>
      <c r="AC10014" s="28"/>
    </row>
    <row r="10015" spans="28:29" x14ac:dyDescent="0.15">
      <c r="AB10015" s="28"/>
      <c r="AC10015" s="28"/>
    </row>
    <row r="10016" spans="28:29" x14ac:dyDescent="0.15">
      <c r="AB10016" s="28"/>
      <c r="AC10016" s="28"/>
    </row>
    <row r="10017" spans="28:29" x14ac:dyDescent="0.15">
      <c r="AB10017" s="28"/>
      <c r="AC10017" s="28"/>
    </row>
    <row r="10018" spans="28:29" x14ac:dyDescent="0.15">
      <c r="AB10018" s="28"/>
      <c r="AC10018" s="28"/>
    </row>
    <row r="10019" spans="28:29" x14ac:dyDescent="0.15">
      <c r="AB10019" s="28"/>
      <c r="AC10019" s="28"/>
    </row>
    <row r="10020" spans="28:29" x14ac:dyDescent="0.15">
      <c r="AB10020" s="28"/>
      <c r="AC10020" s="28"/>
    </row>
    <row r="10021" spans="28:29" x14ac:dyDescent="0.15">
      <c r="AB10021" s="28"/>
      <c r="AC10021" s="28"/>
    </row>
    <row r="10022" spans="28:29" x14ac:dyDescent="0.15">
      <c r="AB10022" s="28"/>
      <c r="AC10022" s="28"/>
    </row>
    <row r="10023" spans="28:29" x14ac:dyDescent="0.15">
      <c r="AB10023" s="28"/>
      <c r="AC10023" s="28"/>
    </row>
    <row r="10024" spans="28:29" x14ac:dyDescent="0.15">
      <c r="AB10024" s="28"/>
      <c r="AC10024" s="28"/>
    </row>
    <row r="10025" spans="28:29" x14ac:dyDescent="0.15">
      <c r="AB10025" s="28"/>
      <c r="AC10025" s="28"/>
    </row>
    <row r="10026" spans="28:29" x14ac:dyDescent="0.15">
      <c r="AB10026" s="28"/>
      <c r="AC10026" s="28"/>
    </row>
    <row r="10027" spans="28:29" x14ac:dyDescent="0.15">
      <c r="AB10027" s="28"/>
      <c r="AC10027" s="28"/>
    </row>
    <row r="10028" spans="28:29" x14ac:dyDescent="0.15">
      <c r="AB10028" s="28"/>
      <c r="AC10028" s="28"/>
    </row>
    <row r="10029" spans="28:29" x14ac:dyDescent="0.15">
      <c r="AB10029" s="28"/>
      <c r="AC10029" s="28"/>
    </row>
    <row r="10030" spans="28:29" x14ac:dyDescent="0.15">
      <c r="AB10030" s="28"/>
      <c r="AC10030" s="28"/>
    </row>
    <row r="10031" spans="28:29" x14ac:dyDescent="0.15">
      <c r="AB10031" s="28"/>
      <c r="AC10031" s="28"/>
    </row>
    <row r="10032" spans="28:29" x14ac:dyDescent="0.15">
      <c r="AB10032" s="28"/>
      <c r="AC10032" s="28"/>
    </row>
    <row r="10033" spans="28:29" x14ac:dyDescent="0.15">
      <c r="AB10033" s="28"/>
      <c r="AC10033" s="28"/>
    </row>
    <row r="10034" spans="28:29" x14ac:dyDescent="0.15">
      <c r="AB10034" s="28"/>
      <c r="AC10034" s="28"/>
    </row>
    <row r="10035" spans="28:29" x14ac:dyDescent="0.15">
      <c r="AB10035" s="28"/>
      <c r="AC10035" s="28"/>
    </row>
    <row r="10036" spans="28:29" x14ac:dyDescent="0.15">
      <c r="AB10036" s="28"/>
      <c r="AC10036" s="28"/>
    </row>
    <row r="10037" spans="28:29" x14ac:dyDescent="0.15">
      <c r="AB10037" s="28"/>
      <c r="AC10037" s="28"/>
    </row>
    <row r="10038" spans="28:29" x14ac:dyDescent="0.15">
      <c r="AB10038" s="28"/>
      <c r="AC10038" s="28"/>
    </row>
    <row r="10039" spans="28:29" x14ac:dyDescent="0.15">
      <c r="AB10039" s="28"/>
      <c r="AC10039" s="28"/>
    </row>
    <row r="10040" spans="28:29" x14ac:dyDescent="0.15">
      <c r="AB10040" s="28"/>
      <c r="AC10040" s="28"/>
    </row>
    <row r="10041" spans="28:29" x14ac:dyDescent="0.15">
      <c r="AB10041" s="28"/>
      <c r="AC10041" s="28"/>
    </row>
    <row r="10042" spans="28:29" x14ac:dyDescent="0.15">
      <c r="AB10042" s="28"/>
      <c r="AC10042" s="28"/>
    </row>
    <row r="10043" spans="28:29" x14ac:dyDescent="0.15">
      <c r="AB10043" s="28"/>
      <c r="AC10043" s="28"/>
    </row>
    <row r="10044" spans="28:29" x14ac:dyDescent="0.15">
      <c r="AB10044" s="28"/>
      <c r="AC10044" s="28"/>
    </row>
    <row r="10045" spans="28:29" x14ac:dyDescent="0.15">
      <c r="AB10045" s="28"/>
      <c r="AC10045" s="28"/>
    </row>
    <row r="10046" spans="28:29" x14ac:dyDescent="0.15">
      <c r="AB10046" s="28"/>
      <c r="AC10046" s="28"/>
    </row>
    <row r="10047" spans="28:29" x14ac:dyDescent="0.15">
      <c r="AB10047" s="28"/>
      <c r="AC10047" s="28"/>
    </row>
    <row r="10048" spans="28:29" x14ac:dyDescent="0.15">
      <c r="AB10048" s="28"/>
      <c r="AC10048" s="28"/>
    </row>
    <row r="10049" spans="28:29" x14ac:dyDescent="0.15">
      <c r="AB10049" s="28"/>
      <c r="AC10049" s="28"/>
    </row>
    <row r="10050" spans="28:29" x14ac:dyDescent="0.15">
      <c r="AB10050" s="28"/>
      <c r="AC10050" s="28"/>
    </row>
    <row r="10051" spans="28:29" x14ac:dyDescent="0.15">
      <c r="AB10051" s="28"/>
      <c r="AC10051" s="28"/>
    </row>
    <row r="10052" spans="28:29" x14ac:dyDescent="0.15">
      <c r="AB10052" s="28"/>
      <c r="AC10052" s="28"/>
    </row>
    <row r="10053" spans="28:29" x14ac:dyDescent="0.15">
      <c r="AB10053" s="28"/>
      <c r="AC10053" s="28"/>
    </row>
    <row r="10054" spans="28:29" x14ac:dyDescent="0.15">
      <c r="AB10054" s="28"/>
      <c r="AC10054" s="28"/>
    </row>
    <row r="10055" spans="28:29" x14ac:dyDescent="0.15">
      <c r="AB10055" s="28"/>
      <c r="AC10055" s="28"/>
    </row>
    <row r="10056" spans="28:29" x14ac:dyDescent="0.15">
      <c r="AB10056" s="28"/>
      <c r="AC10056" s="28"/>
    </row>
    <row r="10057" spans="28:29" x14ac:dyDescent="0.15">
      <c r="AB10057" s="28"/>
      <c r="AC10057" s="28"/>
    </row>
    <row r="10058" spans="28:29" x14ac:dyDescent="0.15">
      <c r="AB10058" s="28"/>
      <c r="AC10058" s="28"/>
    </row>
    <row r="10059" spans="28:29" x14ac:dyDescent="0.15">
      <c r="AB10059" s="28"/>
      <c r="AC10059" s="28"/>
    </row>
    <row r="10060" spans="28:29" x14ac:dyDescent="0.15">
      <c r="AB10060" s="28"/>
      <c r="AC10060" s="28"/>
    </row>
    <row r="10061" spans="28:29" x14ac:dyDescent="0.15">
      <c r="AB10061" s="28"/>
      <c r="AC10061" s="28"/>
    </row>
    <row r="10062" spans="28:29" x14ac:dyDescent="0.15">
      <c r="AB10062" s="28"/>
      <c r="AC10062" s="28"/>
    </row>
    <row r="10063" spans="28:29" x14ac:dyDescent="0.15">
      <c r="AB10063" s="28"/>
      <c r="AC10063" s="28"/>
    </row>
    <row r="10064" spans="28:29" x14ac:dyDescent="0.15">
      <c r="AB10064" s="28"/>
      <c r="AC10064" s="28"/>
    </row>
    <row r="10065" spans="28:29" x14ac:dyDescent="0.15">
      <c r="AB10065" s="28"/>
      <c r="AC10065" s="28"/>
    </row>
    <row r="10066" spans="28:29" x14ac:dyDescent="0.15">
      <c r="AB10066" s="28"/>
      <c r="AC10066" s="28"/>
    </row>
    <row r="10067" spans="28:29" x14ac:dyDescent="0.15">
      <c r="AB10067" s="28"/>
      <c r="AC10067" s="28"/>
    </row>
    <row r="10068" spans="28:29" x14ac:dyDescent="0.15">
      <c r="AB10068" s="28"/>
      <c r="AC10068" s="28"/>
    </row>
    <row r="10069" spans="28:29" x14ac:dyDescent="0.15">
      <c r="AB10069" s="28"/>
      <c r="AC10069" s="28"/>
    </row>
    <row r="10070" spans="28:29" x14ac:dyDescent="0.15">
      <c r="AB10070" s="28"/>
      <c r="AC10070" s="28"/>
    </row>
    <row r="10071" spans="28:29" x14ac:dyDescent="0.15">
      <c r="AB10071" s="28"/>
      <c r="AC10071" s="28"/>
    </row>
    <row r="10072" spans="28:29" x14ac:dyDescent="0.15">
      <c r="AB10072" s="28"/>
      <c r="AC10072" s="28"/>
    </row>
    <row r="10073" spans="28:29" x14ac:dyDescent="0.15">
      <c r="AB10073" s="28"/>
      <c r="AC10073" s="28"/>
    </row>
    <row r="10074" spans="28:29" x14ac:dyDescent="0.15">
      <c r="AB10074" s="28"/>
      <c r="AC10074" s="28"/>
    </row>
    <row r="10075" spans="28:29" x14ac:dyDescent="0.15">
      <c r="AB10075" s="28"/>
      <c r="AC10075" s="28"/>
    </row>
    <row r="10076" spans="28:29" x14ac:dyDescent="0.15">
      <c r="AB10076" s="28"/>
      <c r="AC10076" s="28"/>
    </row>
    <row r="10077" spans="28:29" x14ac:dyDescent="0.15">
      <c r="AB10077" s="28"/>
      <c r="AC10077" s="28"/>
    </row>
    <row r="10078" spans="28:29" x14ac:dyDescent="0.15">
      <c r="AB10078" s="28"/>
      <c r="AC10078" s="28"/>
    </row>
    <row r="10079" spans="28:29" x14ac:dyDescent="0.15">
      <c r="AB10079" s="28"/>
      <c r="AC10079" s="28"/>
    </row>
    <row r="10080" spans="28:29" x14ac:dyDescent="0.15">
      <c r="AB10080" s="28"/>
      <c r="AC10080" s="28"/>
    </row>
    <row r="10081" spans="28:29" x14ac:dyDescent="0.15">
      <c r="AB10081" s="28"/>
      <c r="AC10081" s="28"/>
    </row>
    <row r="10082" spans="28:29" x14ac:dyDescent="0.15">
      <c r="AB10082" s="28"/>
      <c r="AC10082" s="28"/>
    </row>
    <row r="10083" spans="28:29" x14ac:dyDescent="0.15">
      <c r="AB10083" s="28"/>
      <c r="AC10083" s="28"/>
    </row>
    <row r="10084" spans="28:29" x14ac:dyDescent="0.15">
      <c r="AB10084" s="28"/>
      <c r="AC10084" s="28"/>
    </row>
    <row r="10085" spans="28:29" x14ac:dyDescent="0.15">
      <c r="AB10085" s="28"/>
      <c r="AC10085" s="28"/>
    </row>
    <row r="10086" spans="28:29" x14ac:dyDescent="0.15">
      <c r="AB10086" s="28"/>
      <c r="AC10086" s="28"/>
    </row>
    <row r="10087" spans="28:29" x14ac:dyDescent="0.15">
      <c r="AB10087" s="28"/>
      <c r="AC10087" s="28"/>
    </row>
    <row r="10088" spans="28:29" x14ac:dyDescent="0.15">
      <c r="AB10088" s="28"/>
      <c r="AC10088" s="28"/>
    </row>
    <row r="10089" spans="28:29" x14ac:dyDescent="0.15">
      <c r="AB10089" s="28"/>
      <c r="AC10089" s="28"/>
    </row>
    <row r="10090" spans="28:29" x14ac:dyDescent="0.15">
      <c r="AB10090" s="28"/>
      <c r="AC10090" s="28"/>
    </row>
    <row r="10091" spans="28:29" x14ac:dyDescent="0.15">
      <c r="AB10091" s="28"/>
      <c r="AC10091" s="28"/>
    </row>
    <row r="10092" spans="28:29" x14ac:dyDescent="0.15">
      <c r="AB10092" s="28"/>
      <c r="AC10092" s="28"/>
    </row>
    <row r="10093" spans="28:29" x14ac:dyDescent="0.15">
      <c r="AB10093" s="28"/>
      <c r="AC10093" s="28"/>
    </row>
    <row r="10094" spans="28:29" x14ac:dyDescent="0.15">
      <c r="AB10094" s="28"/>
      <c r="AC10094" s="28"/>
    </row>
    <row r="10095" spans="28:29" x14ac:dyDescent="0.15">
      <c r="AB10095" s="28"/>
      <c r="AC10095" s="28"/>
    </row>
    <row r="10096" spans="28:29" x14ac:dyDescent="0.15">
      <c r="AB10096" s="28"/>
      <c r="AC10096" s="28"/>
    </row>
    <row r="10097" spans="28:29" x14ac:dyDescent="0.15">
      <c r="AB10097" s="28"/>
      <c r="AC10097" s="28"/>
    </row>
    <row r="10098" spans="28:29" x14ac:dyDescent="0.15">
      <c r="AB10098" s="28"/>
      <c r="AC10098" s="28"/>
    </row>
    <row r="10099" spans="28:29" x14ac:dyDescent="0.15">
      <c r="AB10099" s="28"/>
      <c r="AC10099" s="28"/>
    </row>
    <row r="10100" spans="28:29" x14ac:dyDescent="0.15">
      <c r="AB10100" s="28"/>
      <c r="AC10100" s="28"/>
    </row>
    <row r="10101" spans="28:29" x14ac:dyDescent="0.15">
      <c r="AB10101" s="28"/>
      <c r="AC10101" s="28"/>
    </row>
    <row r="10102" spans="28:29" x14ac:dyDescent="0.15">
      <c r="AB10102" s="28"/>
      <c r="AC10102" s="28"/>
    </row>
    <row r="10103" spans="28:29" x14ac:dyDescent="0.15">
      <c r="AB10103" s="28"/>
      <c r="AC10103" s="28"/>
    </row>
    <row r="10104" spans="28:29" x14ac:dyDescent="0.15">
      <c r="AB10104" s="28"/>
      <c r="AC10104" s="28"/>
    </row>
    <row r="10105" spans="28:29" x14ac:dyDescent="0.15">
      <c r="AB10105" s="28"/>
      <c r="AC10105" s="28"/>
    </row>
    <row r="10106" spans="28:29" x14ac:dyDescent="0.15">
      <c r="AB10106" s="28"/>
      <c r="AC10106" s="28"/>
    </row>
    <row r="10107" spans="28:29" x14ac:dyDescent="0.15">
      <c r="AB10107" s="28"/>
      <c r="AC10107" s="28"/>
    </row>
    <row r="10108" spans="28:29" x14ac:dyDescent="0.15">
      <c r="AB10108" s="28"/>
      <c r="AC10108" s="28"/>
    </row>
    <row r="10109" spans="28:29" x14ac:dyDescent="0.15">
      <c r="AB10109" s="28"/>
      <c r="AC10109" s="28"/>
    </row>
    <row r="10110" spans="28:29" x14ac:dyDescent="0.15">
      <c r="AB10110" s="28"/>
      <c r="AC10110" s="28"/>
    </row>
    <row r="10111" spans="28:29" x14ac:dyDescent="0.15">
      <c r="AB10111" s="28"/>
      <c r="AC10111" s="28"/>
    </row>
    <row r="10112" spans="28:29" x14ac:dyDescent="0.15">
      <c r="AB10112" s="28"/>
      <c r="AC10112" s="28"/>
    </row>
    <row r="10113" spans="28:29" x14ac:dyDescent="0.15">
      <c r="AB10113" s="28"/>
      <c r="AC10113" s="28"/>
    </row>
    <row r="10114" spans="28:29" x14ac:dyDescent="0.15">
      <c r="AB10114" s="28"/>
      <c r="AC10114" s="28"/>
    </row>
    <row r="10115" spans="28:29" x14ac:dyDescent="0.15">
      <c r="AB10115" s="28"/>
      <c r="AC10115" s="28"/>
    </row>
    <row r="10116" spans="28:29" x14ac:dyDescent="0.15">
      <c r="AB10116" s="28"/>
      <c r="AC10116" s="28"/>
    </row>
    <row r="10117" spans="28:29" x14ac:dyDescent="0.15">
      <c r="AB10117" s="28"/>
      <c r="AC10117" s="28"/>
    </row>
    <row r="10118" spans="28:29" x14ac:dyDescent="0.15">
      <c r="AB10118" s="28"/>
      <c r="AC10118" s="28"/>
    </row>
    <row r="10119" spans="28:29" x14ac:dyDescent="0.15">
      <c r="AB10119" s="28"/>
      <c r="AC10119" s="28"/>
    </row>
    <row r="10120" spans="28:29" x14ac:dyDescent="0.15">
      <c r="AB10120" s="28"/>
      <c r="AC10120" s="28"/>
    </row>
    <row r="10121" spans="28:29" x14ac:dyDescent="0.15">
      <c r="AB10121" s="28"/>
      <c r="AC10121" s="28"/>
    </row>
    <row r="10122" spans="28:29" x14ac:dyDescent="0.15">
      <c r="AB10122" s="28"/>
      <c r="AC10122" s="28"/>
    </row>
    <row r="10123" spans="28:29" x14ac:dyDescent="0.15">
      <c r="AB10123" s="28"/>
      <c r="AC10123" s="28"/>
    </row>
    <row r="10124" spans="28:29" x14ac:dyDescent="0.15">
      <c r="AB10124" s="28"/>
      <c r="AC10124" s="28"/>
    </row>
    <row r="10125" spans="28:29" x14ac:dyDescent="0.15">
      <c r="AB10125" s="28"/>
      <c r="AC10125" s="28"/>
    </row>
    <row r="10126" spans="28:29" x14ac:dyDescent="0.15">
      <c r="AB10126" s="28"/>
      <c r="AC10126" s="28"/>
    </row>
    <row r="10127" spans="28:29" x14ac:dyDescent="0.15">
      <c r="AB10127" s="28"/>
      <c r="AC10127" s="28"/>
    </row>
    <row r="10128" spans="28:29" x14ac:dyDescent="0.15">
      <c r="AB10128" s="28"/>
      <c r="AC10128" s="28"/>
    </row>
    <row r="10129" spans="28:29" x14ac:dyDescent="0.15">
      <c r="AB10129" s="28"/>
      <c r="AC10129" s="28"/>
    </row>
    <row r="10130" spans="28:29" x14ac:dyDescent="0.15">
      <c r="AB10130" s="28"/>
      <c r="AC10130" s="28"/>
    </row>
    <row r="10131" spans="28:29" x14ac:dyDescent="0.15">
      <c r="AB10131" s="28"/>
      <c r="AC10131" s="28"/>
    </row>
    <row r="10132" spans="28:29" x14ac:dyDescent="0.15">
      <c r="AB10132" s="28"/>
      <c r="AC10132" s="28"/>
    </row>
    <row r="10133" spans="28:29" x14ac:dyDescent="0.15">
      <c r="AB10133" s="28"/>
      <c r="AC10133" s="28"/>
    </row>
    <row r="10134" spans="28:29" x14ac:dyDescent="0.15">
      <c r="AB10134" s="28"/>
      <c r="AC10134" s="28"/>
    </row>
    <row r="10135" spans="28:29" x14ac:dyDescent="0.15">
      <c r="AB10135" s="28"/>
      <c r="AC10135" s="28"/>
    </row>
    <row r="10136" spans="28:29" x14ac:dyDescent="0.15">
      <c r="AB10136" s="28"/>
      <c r="AC10136" s="28"/>
    </row>
    <row r="10137" spans="28:29" x14ac:dyDescent="0.15">
      <c r="AB10137" s="28"/>
      <c r="AC10137" s="28"/>
    </row>
    <row r="10138" spans="28:29" x14ac:dyDescent="0.15">
      <c r="AB10138" s="28"/>
      <c r="AC10138" s="28"/>
    </row>
    <row r="10139" spans="28:29" x14ac:dyDescent="0.15">
      <c r="AB10139" s="28"/>
      <c r="AC10139" s="28"/>
    </row>
    <row r="10140" spans="28:29" x14ac:dyDescent="0.15">
      <c r="AB10140" s="28"/>
      <c r="AC10140" s="28"/>
    </row>
    <row r="10141" spans="28:29" x14ac:dyDescent="0.15">
      <c r="AB10141" s="28"/>
      <c r="AC10141" s="28"/>
    </row>
    <row r="10142" spans="28:29" x14ac:dyDescent="0.15">
      <c r="AB10142" s="28"/>
      <c r="AC10142" s="28"/>
    </row>
    <row r="10143" spans="28:29" x14ac:dyDescent="0.15">
      <c r="AB10143" s="28"/>
      <c r="AC10143" s="28"/>
    </row>
    <row r="10144" spans="28:29" x14ac:dyDescent="0.15">
      <c r="AB10144" s="28"/>
      <c r="AC10144" s="28"/>
    </row>
    <row r="10145" spans="28:29" x14ac:dyDescent="0.15">
      <c r="AB10145" s="28"/>
      <c r="AC10145" s="28"/>
    </row>
    <row r="10146" spans="28:29" x14ac:dyDescent="0.15">
      <c r="AB10146" s="28"/>
      <c r="AC10146" s="28"/>
    </row>
    <row r="10147" spans="28:29" x14ac:dyDescent="0.15">
      <c r="AB10147" s="28"/>
      <c r="AC10147" s="28"/>
    </row>
    <row r="10148" spans="28:29" x14ac:dyDescent="0.15">
      <c r="AB10148" s="28"/>
      <c r="AC10148" s="28"/>
    </row>
    <row r="10149" spans="28:29" x14ac:dyDescent="0.15">
      <c r="AB10149" s="28"/>
      <c r="AC10149" s="28"/>
    </row>
    <row r="10150" spans="28:29" x14ac:dyDescent="0.15">
      <c r="AB10150" s="28"/>
      <c r="AC10150" s="28"/>
    </row>
    <row r="10151" spans="28:29" x14ac:dyDescent="0.15">
      <c r="AB10151" s="28"/>
      <c r="AC10151" s="28"/>
    </row>
    <row r="10152" spans="28:29" x14ac:dyDescent="0.15">
      <c r="AB10152" s="28"/>
      <c r="AC10152" s="28"/>
    </row>
    <row r="10153" spans="28:29" x14ac:dyDescent="0.15">
      <c r="AB10153" s="28"/>
      <c r="AC10153" s="28"/>
    </row>
    <row r="10154" spans="28:29" x14ac:dyDescent="0.15">
      <c r="AB10154" s="28"/>
      <c r="AC10154" s="28"/>
    </row>
    <row r="10155" spans="28:29" x14ac:dyDescent="0.15">
      <c r="AB10155" s="28"/>
      <c r="AC10155" s="28"/>
    </row>
    <row r="10156" spans="28:29" x14ac:dyDescent="0.15">
      <c r="AB10156" s="28"/>
      <c r="AC10156" s="28"/>
    </row>
    <row r="10157" spans="28:29" x14ac:dyDescent="0.15">
      <c r="AB10157" s="28"/>
      <c r="AC10157" s="28"/>
    </row>
    <row r="10158" spans="28:29" x14ac:dyDescent="0.15">
      <c r="AB10158" s="28"/>
      <c r="AC10158" s="28"/>
    </row>
    <row r="10159" spans="28:29" x14ac:dyDescent="0.15">
      <c r="AB10159" s="28"/>
      <c r="AC10159" s="28"/>
    </row>
    <row r="10160" spans="28:29" x14ac:dyDescent="0.15">
      <c r="AB10160" s="28"/>
      <c r="AC10160" s="28"/>
    </row>
    <row r="10161" spans="28:29" x14ac:dyDescent="0.15">
      <c r="AB10161" s="28"/>
      <c r="AC10161" s="28"/>
    </row>
    <row r="10162" spans="28:29" x14ac:dyDescent="0.15">
      <c r="AB10162" s="28"/>
      <c r="AC10162" s="28"/>
    </row>
    <row r="10163" spans="28:29" x14ac:dyDescent="0.15">
      <c r="AB10163" s="28"/>
      <c r="AC10163" s="28"/>
    </row>
    <row r="10164" spans="28:29" x14ac:dyDescent="0.15">
      <c r="AB10164" s="28"/>
      <c r="AC10164" s="28"/>
    </row>
    <row r="10165" spans="28:29" x14ac:dyDescent="0.15">
      <c r="AB10165" s="28"/>
      <c r="AC10165" s="28"/>
    </row>
    <row r="10166" spans="28:29" x14ac:dyDescent="0.15">
      <c r="AB10166" s="28"/>
      <c r="AC10166" s="28"/>
    </row>
    <row r="10167" spans="28:29" x14ac:dyDescent="0.15">
      <c r="AB10167" s="28"/>
      <c r="AC10167" s="28"/>
    </row>
    <row r="10168" spans="28:29" x14ac:dyDescent="0.15">
      <c r="AB10168" s="28"/>
      <c r="AC10168" s="28"/>
    </row>
    <row r="10169" spans="28:29" x14ac:dyDescent="0.15">
      <c r="AB10169" s="28"/>
      <c r="AC10169" s="28"/>
    </row>
    <row r="10170" spans="28:29" x14ac:dyDescent="0.15">
      <c r="AB10170" s="28"/>
      <c r="AC10170" s="28"/>
    </row>
    <row r="10171" spans="28:29" x14ac:dyDescent="0.15">
      <c r="AB10171" s="28"/>
      <c r="AC10171" s="28"/>
    </row>
    <row r="10172" spans="28:29" x14ac:dyDescent="0.15">
      <c r="AB10172" s="28"/>
      <c r="AC10172" s="28"/>
    </row>
    <row r="10173" spans="28:29" x14ac:dyDescent="0.15">
      <c r="AB10173" s="28"/>
      <c r="AC10173" s="28"/>
    </row>
    <row r="10174" spans="28:29" x14ac:dyDescent="0.15">
      <c r="AB10174" s="28"/>
      <c r="AC10174" s="28"/>
    </row>
    <row r="10175" spans="28:29" x14ac:dyDescent="0.15">
      <c r="AB10175" s="28"/>
      <c r="AC10175" s="28"/>
    </row>
    <row r="10176" spans="28:29" x14ac:dyDescent="0.15">
      <c r="AB10176" s="28"/>
      <c r="AC10176" s="28"/>
    </row>
    <row r="10177" spans="28:29" x14ac:dyDescent="0.15">
      <c r="AB10177" s="28"/>
      <c r="AC10177" s="28"/>
    </row>
    <row r="10178" spans="28:29" x14ac:dyDescent="0.15">
      <c r="AB10178" s="28"/>
      <c r="AC10178" s="28"/>
    </row>
    <row r="10179" spans="28:29" x14ac:dyDescent="0.15">
      <c r="AB10179" s="28"/>
      <c r="AC10179" s="28"/>
    </row>
    <row r="10180" spans="28:29" x14ac:dyDescent="0.15">
      <c r="AB10180" s="28"/>
      <c r="AC10180" s="28"/>
    </row>
    <row r="10181" spans="28:29" x14ac:dyDescent="0.15">
      <c r="AB10181" s="28"/>
      <c r="AC10181" s="28"/>
    </row>
    <row r="10182" spans="28:29" x14ac:dyDescent="0.15">
      <c r="AB10182" s="28"/>
      <c r="AC10182" s="28"/>
    </row>
    <row r="10183" spans="28:29" x14ac:dyDescent="0.15">
      <c r="AB10183" s="28"/>
      <c r="AC10183" s="28"/>
    </row>
    <row r="10184" spans="28:29" x14ac:dyDescent="0.15">
      <c r="AB10184" s="28"/>
      <c r="AC10184" s="28"/>
    </row>
    <row r="10185" spans="28:29" x14ac:dyDescent="0.15">
      <c r="AB10185" s="28"/>
      <c r="AC10185" s="28"/>
    </row>
    <row r="10186" spans="28:29" x14ac:dyDescent="0.15">
      <c r="AB10186" s="28"/>
      <c r="AC10186" s="28"/>
    </row>
    <row r="10187" spans="28:29" x14ac:dyDescent="0.15">
      <c r="AB10187" s="28"/>
      <c r="AC10187" s="28"/>
    </row>
    <row r="10188" spans="28:29" x14ac:dyDescent="0.15">
      <c r="AB10188" s="28"/>
      <c r="AC10188" s="28"/>
    </row>
    <row r="10189" spans="28:29" x14ac:dyDescent="0.15">
      <c r="AB10189" s="28"/>
      <c r="AC10189" s="28"/>
    </row>
    <row r="10190" spans="28:29" x14ac:dyDescent="0.15">
      <c r="AB10190" s="28"/>
      <c r="AC10190" s="28"/>
    </row>
    <row r="10191" spans="28:29" x14ac:dyDescent="0.15">
      <c r="AB10191" s="28"/>
      <c r="AC10191" s="28"/>
    </row>
    <row r="10192" spans="28:29" x14ac:dyDescent="0.15">
      <c r="AB10192" s="28"/>
      <c r="AC10192" s="28"/>
    </row>
    <row r="10193" spans="28:29" x14ac:dyDescent="0.15">
      <c r="AB10193" s="28"/>
      <c r="AC10193" s="28"/>
    </row>
    <row r="10194" spans="28:29" x14ac:dyDescent="0.15">
      <c r="AB10194" s="28"/>
      <c r="AC10194" s="28"/>
    </row>
    <row r="10195" spans="28:29" x14ac:dyDescent="0.15">
      <c r="AB10195" s="28"/>
      <c r="AC10195" s="28"/>
    </row>
    <row r="10196" spans="28:29" x14ac:dyDescent="0.15">
      <c r="AB10196" s="28"/>
      <c r="AC10196" s="28"/>
    </row>
    <row r="10197" spans="28:29" x14ac:dyDescent="0.15">
      <c r="AB10197" s="28"/>
      <c r="AC10197" s="28"/>
    </row>
    <row r="10198" spans="28:29" x14ac:dyDescent="0.15">
      <c r="AB10198" s="28"/>
      <c r="AC10198" s="28"/>
    </row>
    <row r="10199" spans="28:29" x14ac:dyDescent="0.15">
      <c r="AB10199" s="28"/>
      <c r="AC10199" s="28"/>
    </row>
    <row r="10200" spans="28:29" x14ac:dyDescent="0.15">
      <c r="AB10200" s="28"/>
      <c r="AC10200" s="28"/>
    </row>
    <row r="10201" spans="28:29" x14ac:dyDescent="0.15">
      <c r="AB10201" s="28"/>
      <c r="AC10201" s="28"/>
    </row>
    <row r="10202" spans="28:29" x14ac:dyDescent="0.15">
      <c r="AB10202" s="28"/>
      <c r="AC10202" s="28"/>
    </row>
    <row r="10203" spans="28:29" x14ac:dyDescent="0.15">
      <c r="AB10203" s="28"/>
      <c r="AC10203" s="28"/>
    </row>
    <row r="10204" spans="28:29" x14ac:dyDescent="0.15">
      <c r="AB10204" s="28"/>
      <c r="AC10204" s="28"/>
    </row>
    <row r="10205" spans="28:29" x14ac:dyDescent="0.15">
      <c r="AB10205" s="28"/>
      <c r="AC10205" s="28"/>
    </row>
    <row r="10206" spans="28:29" x14ac:dyDescent="0.15">
      <c r="AB10206" s="28"/>
      <c r="AC10206" s="28"/>
    </row>
    <row r="10207" spans="28:29" x14ac:dyDescent="0.15">
      <c r="AB10207" s="28"/>
      <c r="AC10207" s="28"/>
    </row>
    <row r="10208" spans="28:29" x14ac:dyDescent="0.15">
      <c r="AB10208" s="28"/>
      <c r="AC10208" s="28"/>
    </row>
    <row r="10209" spans="28:29" x14ac:dyDescent="0.15">
      <c r="AB10209" s="28"/>
      <c r="AC10209" s="28"/>
    </row>
    <row r="10210" spans="28:29" x14ac:dyDescent="0.15">
      <c r="AB10210" s="28"/>
      <c r="AC10210" s="28"/>
    </row>
    <row r="10211" spans="28:29" x14ac:dyDescent="0.15">
      <c r="AB10211" s="28"/>
      <c r="AC10211" s="28"/>
    </row>
    <row r="10212" spans="28:29" x14ac:dyDescent="0.15">
      <c r="AB10212" s="28"/>
      <c r="AC10212" s="28"/>
    </row>
    <row r="10213" spans="28:29" x14ac:dyDescent="0.15">
      <c r="AB10213" s="28"/>
      <c r="AC10213" s="28"/>
    </row>
    <row r="10214" spans="28:29" x14ac:dyDescent="0.15">
      <c r="AB10214" s="28"/>
      <c r="AC10214" s="28"/>
    </row>
    <row r="10215" spans="28:29" x14ac:dyDescent="0.15">
      <c r="AB10215" s="28"/>
      <c r="AC10215" s="28"/>
    </row>
    <row r="10216" spans="28:29" x14ac:dyDescent="0.15">
      <c r="AB10216" s="28"/>
      <c r="AC10216" s="28"/>
    </row>
    <row r="10217" spans="28:29" x14ac:dyDescent="0.15">
      <c r="AB10217" s="28"/>
      <c r="AC10217" s="28"/>
    </row>
    <row r="10218" spans="28:29" x14ac:dyDescent="0.15">
      <c r="AB10218" s="28"/>
      <c r="AC10218" s="28"/>
    </row>
    <row r="10219" spans="28:29" x14ac:dyDescent="0.15">
      <c r="AB10219" s="28"/>
      <c r="AC10219" s="28"/>
    </row>
    <row r="10220" spans="28:29" x14ac:dyDescent="0.15">
      <c r="AB10220" s="28"/>
      <c r="AC10220" s="28"/>
    </row>
    <row r="10221" spans="28:29" x14ac:dyDescent="0.15">
      <c r="AB10221" s="28"/>
      <c r="AC10221" s="28"/>
    </row>
    <row r="10222" spans="28:29" x14ac:dyDescent="0.15">
      <c r="AB10222" s="28"/>
      <c r="AC10222" s="28"/>
    </row>
    <row r="10223" spans="28:29" x14ac:dyDescent="0.15">
      <c r="AB10223" s="28"/>
      <c r="AC10223" s="28"/>
    </row>
    <row r="10224" spans="28:29" x14ac:dyDescent="0.15">
      <c r="AB10224" s="28"/>
      <c r="AC10224" s="28"/>
    </row>
    <row r="10225" spans="28:29" x14ac:dyDescent="0.15">
      <c r="AB10225" s="28"/>
      <c r="AC10225" s="28"/>
    </row>
    <row r="10226" spans="28:29" x14ac:dyDescent="0.15">
      <c r="AB10226" s="28"/>
      <c r="AC10226" s="28"/>
    </row>
    <row r="10227" spans="28:29" x14ac:dyDescent="0.15">
      <c r="AB10227" s="28"/>
      <c r="AC10227" s="28"/>
    </row>
    <row r="10228" spans="28:29" x14ac:dyDescent="0.15">
      <c r="AB10228" s="28"/>
      <c r="AC10228" s="28"/>
    </row>
    <row r="10229" spans="28:29" x14ac:dyDescent="0.15">
      <c r="AB10229" s="28"/>
      <c r="AC10229" s="28"/>
    </row>
    <row r="10230" spans="28:29" x14ac:dyDescent="0.15">
      <c r="AB10230" s="28"/>
      <c r="AC10230" s="28"/>
    </row>
    <row r="10231" spans="28:29" x14ac:dyDescent="0.15">
      <c r="AB10231" s="28"/>
      <c r="AC10231" s="28"/>
    </row>
    <row r="10232" spans="28:29" x14ac:dyDescent="0.15">
      <c r="AB10232" s="28"/>
      <c r="AC10232" s="28"/>
    </row>
    <row r="10233" spans="28:29" x14ac:dyDescent="0.15">
      <c r="AB10233" s="28"/>
      <c r="AC10233" s="28"/>
    </row>
    <row r="10234" spans="28:29" x14ac:dyDescent="0.15">
      <c r="AB10234" s="28"/>
      <c r="AC10234" s="28"/>
    </row>
    <row r="10235" spans="28:29" x14ac:dyDescent="0.15">
      <c r="AB10235" s="28"/>
      <c r="AC10235" s="28"/>
    </row>
    <row r="10236" spans="28:29" x14ac:dyDescent="0.15">
      <c r="AB10236" s="28"/>
      <c r="AC10236" s="28"/>
    </row>
    <row r="10237" spans="28:29" x14ac:dyDescent="0.15">
      <c r="AB10237" s="28"/>
      <c r="AC10237" s="28"/>
    </row>
    <row r="10238" spans="28:29" x14ac:dyDescent="0.15">
      <c r="AB10238" s="28"/>
      <c r="AC10238" s="28"/>
    </row>
    <row r="10239" spans="28:29" x14ac:dyDescent="0.15">
      <c r="AB10239" s="28"/>
      <c r="AC10239" s="28"/>
    </row>
    <row r="10240" spans="28:29" x14ac:dyDescent="0.15">
      <c r="AB10240" s="28"/>
      <c r="AC10240" s="28"/>
    </row>
    <row r="10241" spans="28:29" x14ac:dyDescent="0.15">
      <c r="AB10241" s="28"/>
      <c r="AC10241" s="28"/>
    </row>
    <row r="10242" spans="28:29" x14ac:dyDescent="0.15">
      <c r="AB10242" s="28"/>
      <c r="AC10242" s="28"/>
    </row>
    <row r="10243" spans="28:29" x14ac:dyDescent="0.15">
      <c r="AB10243" s="28"/>
      <c r="AC10243" s="28"/>
    </row>
    <row r="10244" spans="28:29" x14ac:dyDescent="0.15">
      <c r="AB10244" s="28"/>
      <c r="AC10244" s="28"/>
    </row>
    <row r="10245" spans="28:29" x14ac:dyDescent="0.15">
      <c r="AB10245" s="28"/>
      <c r="AC10245" s="28"/>
    </row>
    <row r="10246" spans="28:29" x14ac:dyDescent="0.15">
      <c r="AB10246" s="28"/>
      <c r="AC10246" s="28"/>
    </row>
    <row r="10247" spans="28:29" x14ac:dyDescent="0.15">
      <c r="AB10247" s="28"/>
      <c r="AC10247" s="28"/>
    </row>
    <row r="10248" spans="28:29" x14ac:dyDescent="0.15">
      <c r="AB10248" s="28"/>
      <c r="AC10248" s="28"/>
    </row>
    <row r="10249" spans="28:29" x14ac:dyDescent="0.15">
      <c r="AB10249" s="28"/>
      <c r="AC10249" s="28"/>
    </row>
    <row r="10250" spans="28:29" x14ac:dyDescent="0.15">
      <c r="AB10250" s="28"/>
      <c r="AC10250" s="28"/>
    </row>
    <row r="10251" spans="28:29" x14ac:dyDescent="0.15">
      <c r="AB10251" s="28"/>
      <c r="AC10251" s="28"/>
    </row>
    <row r="10252" spans="28:29" x14ac:dyDescent="0.15">
      <c r="AB10252" s="28"/>
      <c r="AC10252" s="28"/>
    </row>
    <row r="10253" spans="28:29" x14ac:dyDescent="0.15">
      <c r="AB10253" s="28"/>
      <c r="AC10253" s="28"/>
    </row>
    <row r="10254" spans="28:29" x14ac:dyDescent="0.15">
      <c r="AB10254" s="28"/>
      <c r="AC10254" s="28"/>
    </row>
    <row r="10255" spans="28:29" x14ac:dyDescent="0.15">
      <c r="AB10255" s="28"/>
      <c r="AC10255" s="28"/>
    </row>
    <row r="10256" spans="28:29" x14ac:dyDescent="0.15">
      <c r="AB10256" s="28"/>
      <c r="AC10256" s="28"/>
    </row>
    <row r="10257" spans="28:29" x14ac:dyDescent="0.15">
      <c r="AB10257" s="28"/>
      <c r="AC10257" s="28"/>
    </row>
    <row r="10258" spans="28:29" x14ac:dyDescent="0.15">
      <c r="AB10258" s="28"/>
      <c r="AC10258" s="28"/>
    </row>
    <row r="10259" spans="28:29" x14ac:dyDescent="0.15">
      <c r="AB10259" s="28"/>
      <c r="AC10259" s="28"/>
    </row>
    <row r="10260" spans="28:29" x14ac:dyDescent="0.15">
      <c r="AB10260" s="28"/>
      <c r="AC10260" s="28"/>
    </row>
    <row r="10261" spans="28:29" x14ac:dyDescent="0.15">
      <c r="AB10261" s="28"/>
      <c r="AC10261" s="28"/>
    </row>
    <row r="10262" spans="28:29" x14ac:dyDescent="0.15">
      <c r="AB10262" s="28"/>
      <c r="AC10262" s="28"/>
    </row>
    <row r="10263" spans="28:29" x14ac:dyDescent="0.15">
      <c r="AB10263" s="28"/>
      <c r="AC10263" s="28"/>
    </row>
    <row r="10264" spans="28:29" x14ac:dyDescent="0.15">
      <c r="AB10264" s="28"/>
      <c r="AC10264" s="28"/>
    </row>
    <row r="10265" spans="28:29" x14ac:dyDescent="0.15">
      <c r="AB10265" s="28"/>
      <c r="AC10265" s="28"/>
    </row>
    <row r="10266" spans="28:29" x14ac:dyDescent="0.15">
      <c r="AB10266" s="28"/>
      <c r="AC10266" s="28"/>
    </row>
    <row r="10267" spans="28:29" x14ac:dyDescent="0.15">
      <c r="AB10267" s="28"/>
      <c r="AC10267" s="28"/>
    </row>
    <row r="10268" spans="28:29" x14ac:dyDescent="0.15">
      <c r="AB10268" s="28"/>
      <c r="AC10268" s="28"/>
    </row>
    <row r="10269" spans="28:29" x14ac:dyDescent="0.15">
      <c r="AB10269" s="28"/>
      <c r="AC10269" s="28"/>
    </row>
    <row r="10270" spans="28:29" x14ac:dyDescent="0.15">
      <c r="AB10270" s="28"/>
      <c r="AC10270" s="28"/>
    </row>
    <row r="10271" spans="28:29" x14ac:dyDescent="0.15">
      <c r="AB10271" s="28"/>
      <c r="AC10271" s="28"/>
    </row>
    <row r="10272" spans="28:29" x14ac:dyDescent="0.15">
      <c r="AB10272" s="28"/>
      <c r="AC10272" s="28"/>
    </row>
    <row r="10273" spans="28:29" x14ac:dyDescent="0.15">
      <c r="AB10273" s="28"/>
      <c r="AC10273" s="28"/>
    </row>
    <row r="10274" spans="28:29" x14ac:dyDescent="0.15">
      <c r="AB10274" s="28"/>
      <c r="AC10274" s="28"/>
    </row>
    <row r="10275" spans="28:29" x14ac:dyDescent="0.15">
      <c r="AB10275" s="28"/>
      <c r="AC10275" s="28"/>
    </row>
    <row r="10276" spans="28:29" x14ac:dyDescent="0.15">
      <c r="AB10276" s="28"/>
      <c r="AC10276" s="28"/>
    </row>
    <row r="10277" spans="28:29" x14ac:dyDescent="0.15">
      <c r="AB10277" s="28"/>
      <c r="AC10277" s="28"/>
    </row>
    <row r="10278" spans="28:29" x14ac:dyDescent="0.15">
      <c r="AB10278" s="28"/>
      <c r="AC10278" s="28"/>
    </row>
    <row r="10279" spans="28:29" x14ac:dyDescent="0.15">
      <c r="AB10279" s="28"/>
      <c r="AC10279" s="28"/>
    </row>
    <row r="10280" spans="28:29" x14ac:dyDescent="0.15">
      <c r="AB10280" s="28"/>
      <c r="AC10280" s="28"/>
    </row>
    <row r="10281" spans="28:29" x14ac:dyDescent="0.15">
      <c r="AB10281" s="28"/>
      <c r="AC10281" s="28"/>
    </row>
    <row r="10282" spans="28:29" x14ac:dyDescent="0.15">
      <c r="AB10282" s="28"/>
      <c r="AC10282" s="28"/>
    </row>
    <row r="10283" spans="28:29" x14ac:dyDescent="0.15">
      <c r="AB10283" s="28"/>
      <c r="AC10283" s="28"/>
    </row>
    <row r="10284" spans="28:29" x14ac:dyDescent="0.15">
      <c r="AB10284" s="28"/>
      <c r="AC10284" s="28"/>
    </row>
    <row r="10285" spans="28:29" x14ac:dyDescent="0.15">
      <c r="AB10285" s="28"/>
      <c r="AC10285" s="28"/>
    </row>
    <row r="10286" spans="28:29" x14ac:dyDescent="0.15">
      <c r="AB10286" s="28"/>
      <c r="AC10286" s="28"/>
    </row>
    <row r="10287" spans="28:29" x14ac:dyDescent="0.15">
      <c r="AB10287" s="28"/>
      <c r="AC10287" s="28"/>
    </row>
    <row r="10288" spans="28:29" x14ac:dyDescent="0.15">
      <c r="AB10288" s="28"/>
      <c r="AC10288" s="28"/>
    </row>
    <row r="10289" spans="28:29" x14ac:dyDescent="0.15">
      <c r="AB10289" s="28"/>
      <c r="AC10289" s="28"/>
    </row>
    <row r="10290" spans="28:29" x14ac:dyDescent="0.15">
      <c r="AB10290" s="28"/>
      <c r="AC10290" s="28"/>
    </row>
    <row r="10291" spans="28:29" x14ac:dyDescent="0.15">
      <c r="AB10291" s="28"/>
      <c r="AC10291" s="28"/>
    </row>
    <row r="10292" spans="28:29" x14ac:dyDescent="0.15">
      <c r="AB10292" s="28"/>
      <c r="AC10292" s="28"/>
    </row>
    <row r="10293" spans="28:29" x14ac:dyDescent="0.15">
      <c r="AB10293" s="28"/>
      <c r="AC10293" s="28"/>
    </row>
    <row r="10294" spans="28:29" x14ac:dyDescent="0.15">
      <c r="AB10294" s="28"/>
      <c r="AC10294" s="28"/>
    </row>
    <row r="10295" spans="28:29" x14ac:dyDescent="0.15">
      <c r="AB10295" s="28"/>
      <c r="AC10295" s="28"/>
    </row>
    <row r="10296" spans="28:29" x14ac:dyDescent="0.15">
      <c r="AB10296" s="28"/>
      <c r="AC10296" s="28"/>
    </row>
    <row r="10297" spans="28:29" x14ac:dyDescent="0.15">
      <c r="AB10297" s="28"/>
      <c r="AC10297" s="28"/>
    </row>
    <row r="10298" spans="28:29" x14ac:dyDescent="0.15">
      <c r="AB10298" s="28"/>
      <c r="AC10298" s="28"/>
    </row>
    <row r="10299" spans="28:29" x14ac:dyDescent="0.15">
      <c r="AB10299" s="28"/>
      <c r="AC10299" s="28"/>
    </row>
    <row r="10300" spans="28:29" x14ac:dyDescent="0.15">
      <c r="AB10300" s="28"/>
      <c r="AC10300" s="28"/>
    </row>
    <row r="10301" spans="28:29" x14ac:dyDescent="0.15">
      <c r="AB10301" s="28"/>
      <c r="AC10301" s="28"/>
    </row>
    <row r="10302" spans="28:29" x14ac:dyDescent="0.15">
      <c r="AB10302" s="28"/>
      <c r="AC10302" s="28"/>
    </row>
    <row r="10303" spans="28:29" x14ac:dyDescent="0.15">
      <c r="AB10303" s="28"/>
      <c r="AC10303" s="28"/>
    </row>
    <row r="10304" spans="28:29" x14ac:dyDescent="0.15">
      <c r="AB10304" s="28"/>
      <c r="AC10304" s="28"/>
    </row>
    <row r="10305" spans="28:29" x14ac:dyDescent="0.15">
      <c r="AB10305" s="28"/>
      <c r="AC10305" s="28"/>
    </row>
    <row r="10306" spans="28:29" x14ac:dyDescent="0.15">
      <c r="AB10306" s="28"/>
      <c r="AC10306" s="28"/>
    </row>
    <row r="10307" spans="28:29" x14ac:dyDescent="0.15">
      <c r="AB10307" s="28"/>
      <c r="AC10307" s="28"/>
    </row>
    <row r="10308" spans="28:29" x14ac:dyDescent="0.15">
      <c r="AB10308" s="28"/>
      <c r="AC10308" s="28"/>
    </row>
    <row r="10309" spans="28:29" x14ac:dyDescent="0.15">
      <c r="AB10309" s="28"/>
      <c r="AC10309" s="28"/>
    </row>
    <row r="10310" spans="28:29" x14ac:dyDescent="0.15">
      <c r="AB10310" s="28"/>
      <c r="AC10310" s="28"/>
    </row>
    <row r="10311" spans="28:29" x14ac:dyDescent="0.15">
      <c r="AB10311" s="28"/>
      <c r="AC10311" s="28"/>
    </row>
    <row r="10312" spans="28:29" x14ac:dyDescent="0.15">
      <c r="AB10312" s="28"/>
      <c r="AC10312" s="28"/>
    </row>
    <row r="10313" spans="28:29" x14ac:dyDescent="0.15">
      <c r="AB10313" s="28"/>
      <c r="AC10313" s="28"/>
    </row>
    <row r="10314" spans="28:29" x14ac:dyDescent="0.15">
      <c r="AB10314" s="28"/>
      <c r="AC10314" s="28"/>
    </row>
    <row r="10315" spans="28:29" x14ac:dyDescent="0.15">
      <c r="AB10315" s="28"/>
      <c r="AC10315" s="28"/>
    </row>
    <row r="10316" spans="28:29" x14ac:dyDescent="0.15">
      <c r="AB10316" s="28"/>
      <c r="AC10316" s="28"/>
    </row>
    <row r="10317" spans="28:29" x14ac:dyDescent="0.15">
      <c r="AB10317" s="28"/>
      <c r="AC10317" s="28"/>
    </row>
    <row r="10318" spans="28:29" x14ac:dyDescent="0.15">
      <c r="AB10318" s="28"/>
      <c r="AC10318" s="28"/>
    </row>
    <row r="10319" spans="28:29" x14ac:dyDescent="0.15">
      <c r="AB10319" s="28"/>
      <c r="AC10319" s="28"/>
    </row>
    <row r="10320" spans="28:29" x14ac:dyDescent="0.15">
      <c r="AB10320" s="28"/>
      <c r="AC10320" s="28"/>
    </row>
    <row r="10321" spans="28:29" x14ac:dyDescent="0.15">
      <c r="AB10321" s="28"/>
      <c r="AC10321" s="28"/>
    </row>
    <row r="10322" spans="28:29" x14ac:dyDescent="0.15">
      <c r="AB10322" s="28"/>
      <c r="AC10322" s="28"/>
    </row>
    <row r="10323" spans="28:29" x14ac:dyDescent="0.15">
      <c r="AB10323" s="28"/>
      <c r="AC10323" s="28"/>
    </row>
    <row r="10324" spans="28:29" x14ac:dyDescent="0.15">
      <c r="AB10324" s="28"/>
      <c r="AC10324" s="28"/>
    </row>
    <row r="10325" spans="28:29" x14ac:dyDescent="0.15">
      <c r="AB10325" s="28"/>
      <c r="AC10325" s="28"/>
    </row>
    <row r="10326" spans="28:29" x14ac:dyDescent="0.15">
      <c r="AB10326" s="28"/>
      <c r="AC10326" s="28"/>
    </row>
    <row r="10327" spans="28:29" x14ac:dyDescent="0.15">
      <c r="AB10327" s="28"/>
      <c r="AC10327" s="28"/>
    </row>
    <row r="10328" spans="28:29" x14ac:dyDescent="0.15">
      <c r="AB10328" s="28"/>
      <c r="AC10328" s="28"/>
    </row>
    <row r="10329" spans="28:29" x14ac:dyDescent="0.15">
      <c r="AB10329" s="28"/>
      <c r="AC10329" s="28"/>
    </row>
    <row r="10330" spans="28:29" x14ac:dyDescent="0.15">
      <c r="AB10330" s="28"/>
      <c r="AC10330" s="28"/>
    </row>
    <row r="10331" spans="28:29" x14ac:dyDescent="0.15">
      <c r="AB10331" s="28"/>
      <c r="AC10331" s="28"/>
    </row>
    <row r="10332" spans="28:29" x14ac:dyDescent="0.15">
      <c r="AB10332" s="28"/>
      <c r="AC10332" s="28"/>
    </row>
    <row r="10333" spans="28:29" x14ac:dyDescent="0.15">
      <c r="AB10333" s="28"/>
      <c r="AC10333" s="28"/>
    </row>
    <row r="10334" spans="28:29" x14ac:dyDescent="0.15">
      <c r="AB10334" s="28"/>
      <c r="AC10334" s="28"/>
    </row>
    <row r="10335" spans="28:29" x14ac:dyDescent="0.15">
      <c r="AB10335" s="28"/>
      <c r="AC10335" s="28"/>
    </row>
    <row r="10336" spans="28:29" x14ac:dyDescent="0.15">
      <c r="AB10336" s="28"/>
      <c r="AC10336" s="28"/>
    </row>
    <row r="10337" spans="28:29" x14ac:dyDescent="0.15">
      <c r="AB10337" s="28"/>
      <c r="AC10337" s="28"/>
    </row>
    <row r="10338" spans="28:29" x14ac:dyDescent="0.15">
      <c r="AB10338" s="28"/>
      <c r="AC10338" s="28"/>
    </row>
    <row r="10339" spans="28:29" x14ac:dyDescent="0.15">
      <c r="AB10339" s="28"/>
      <c r="AC10339" s="28"/>
    </row>
    <row r="10340" spans="28:29" x14ac:dyDescent="0.15">
      <c r="AB10340" s="28"/>
      <c r="AC10340" s="28"/>
    </row>
    <row r="10341" spans="28:29" x14ac:dyDescent="0.15">
      <c r="AB10341" s="28"/>
      <c r="AC10341" s="28"/>
    </row>
    <row r="10342" spans="28:29" x14ac:dyDescent="0.15">
      <c r="AB10342" s="28"/>
      <c r="AC10342" s="28"/>
    </row>
    <row r="10343" spans="28:29" x14ac:dyDescent="0.15">
      <c r="AB10343" s="28"/>
      <c r="AC10343" s="28"/>
    </row>
    <row r="10344" spans="28:29" x14ac:dyDescent="0.15">
      <c r="AB10344" s="28"/>
      <c r="AC10344" s="28"/>
    </row>
    <row r="10345" spans="28:29" x14ac:dyDescent="0.15">
      <c r="AB10345" s="28"/>
      <c r="AC10345" s="28"/>
    </row>
    <row r="10346" spans="28:29" x14ac:dyDescent="0.15">
      <c r="AB10346" s="28"/>
      <c r="AC10346" s="28"/>
    </row>
    <row r="10347" spans="28:29" x14ac:dyDescent="0.15">
      <c r="AB10347" s="28"/>
      <c r="AC10347" s="28"/>
    </row>
    <row r="10348" spans="28:29" x14ac:dyDescent="0.15">
      <c r="AB10348" s="28"/>
      <c r="AC10348" s="28"/>
    </row>
    <row r="10349" spans="28:29" x14ac:dyDescent="0.15">
      <c r="AB10349" s="28"/>
      <c r="AC10349" s="28"/>
    </row>
    <row r="10350" spans="28:29" x14ac:dyDescent="0.15">
      <c r="AB10350" s="28"/>
      <c r="AC10350" s="28"/>
    </row>
    <row r="10351" spans="28:29" x14ac:dyDescent="0.15">
      <c r="AB10351" s="28"/>
      <c r="AC10351" s="28"/>
    </row>
    <row r="10352" spans="28:29" x14ac:dyDescent="0.15">
      <c r="AB10352" s="28"/>
      <c r="AC10352" s="28"/>
    </row>
    <row r="10353" spans="28:29" x14ac:dyDescent="0.15">
      <c r="AB10353" s="28"/>
      <c r="AC10353" s="28"/>
    </row>
    <row r="10354" spans="28:29" x14ac:dyDescent="0.15">
      <c r="AB10354" s="28"/>
      <c r="AC10354" s="28"/>
    </row>
    <row r="10355" spans="28:29" x14ac:dyDescent="0.15">
      <c r="AB10355" s="28"/>
      <c r="AC10355" s="28"/>
    </row>
    <row r="10356" spans="28:29" x14ac:dyDescent="0.15">
      <c r="AB10356" s="28"/>
      <c r="AC10356" s="28"/>
    </row>
    <row r="10357" spans="28:29" x14ac:dyDescent="0.15">
      <c r="AB10357" s="28"/>
      <c r="AC10357" s="28"/>
    </row>
    <row r="10358" spans="28:29" x14ac:dyDescent="0.15">
      <c r="AB10358" s="28"/>
      <c r="AC10358" s="28"/>
    </row>
    <row r="10359" spans="28:29" x14ac:dyDescent="0.15">
      <c r="AB10359" s="28"/>
      <c r="AC10359" s="28"/>
    </row>
    <row r="10360" spans="28:29" x14ac:dyDescent="0.15">
      <c r="AB10360" s="28"/>
      <c r="AC10360" s="28"/>
    </row>
    <row r="10361" spans="28:29" x14ac:dyDescent="0.15">
      <c r="AB10361" s="28"/>
      <c r="AC10361" s="28"/>
    </row>
    <row r="10362" spans="28:29" x14ac:dyDescent="0.15">
      <c r="AB10362" s="28"/>
      <c r="AC10362" s="28"/>
    </row>
    <row r="10363" spans="28:29" x14ac:dyDescent="0.15">
      <c r="AB10363" s="28"/>
      <c r="AC10363" s="28"/>
    </row>
    <row r="10364" spans="28:29" x14ac:dyDescent="0.15">
      <c r="AB10364" s="28"/>
      <c r="AC10364" s="28"/>
    </row>
    <row r="10365" spans="28:29" x14ac:dyDescent="0.15">
      <c r="AB10365" s="28"/>
      <c r="AC10365" s="28"/>
    </row>
    <row r="10366" spans="28:29" x14ac:dyDescent="0.15">
      <c r="AB10366" s="28"/>
      <c r="AC10366" s="28"/>
    </row>
    <row r="10367" spans="28:29" x14ac:dyDescent="0.15">
      <c r="AB10367" s="28"/>
      <c r="AC10367" s="28"/>
    </row>
    <row r="10368" spans="28:29" x14ac:dyDescent="0.15">
      <c r="AB10368" s="28"/>
      <c r="AC10368" s="28"/>
    </row>
    <row r="10369" spans="28:29" x14ac:dyDescent="0.15">
      <c r="AB10369" s="28"/>
      <c r="AC10369" s="28"/>
    </row>
    <row r="10370" spans="28:29" x14ac:dyDescent="0.15">
      <c r="AB10370" s="28"/>
      <c r="AC10370" s="28"/>
    </row>
    <row r="10371" spans="28:29" x14ac:dyDescent="0.15">
      <c r="AB10371" s="28"/>
      <c r="AC10371" s="28"/>
    </row>
    <row r="10372" spans="28:29" x14ac:dyDescent="0.15">
      <c r="AB10372" s="28"/>
      <c r="AC10372" s="28"/>
    </row>
    <row r="10373" spans="28:29" x14ac:dyDescent="0.15">
      <c r="AB10373" s="28"/>
      <c r="AC10373" s="28"/>
    </row>
    <row r="10374" spans="28:29" x14ac:dyDescent="0.15">
      <c r="AB10374" s="28"/>
      <c r="AC10374" s="28"/>
    </row>
    <row r="10375" spans="28:29" x14ac:dyDescent="0.15">
      <c r="AB10375" s="28"/>
      <c r="AC10375" s="28"/>
    </row>
    <row r="10376" spans="28:29" x14ac:dyDescent="0.15">
      <c r="AB10376" s="28"/>
      <c r="AC10376" s="28"/>
    </row>
    <row r="10377" spans="28:29" x14ac:dyDescent="0.15">
      <c r="AB10377" s="28"/>
      <c r="AC10377" s="28"/>
    </row>
    <row r="10378" spans="28:29" x14ac:dyDescent="0.15">
      <c r="AB10378" s="28"/>
      <c r="AC10378" s="28"/>
    </row>
    <row r="10379" spans="28:29" x14ac:dyDescent="0.15">
      <c r="AB10379" s="28"/>
      <c r="AC10379" s="28"/>
    </row>
    <row r="10380" spans="28:29" x14ac:dyDescent="0.15">
      <c r="AB10380" s="28"/>
      <c r="AC10380" s="28"/>
    </row>
    <row r="10381" spans="28:29" x14ac:dyDescent="0.15">
      <c r="AB10381" s="28"/>
      <c r="AC10381" s="28"/>
    </row>
    <row r="10382" spans="28:29" x14ac:dyDescent="0.15">
      <c r="AB10382" s="28"/>
      <c r="AC10382" s="28"/>
    </row>
    <row r="10383" spans="28:29" x14ac:dyDescent="0.15">
      <c r="AB10383" s="28"/>
      <c r="AC10383" s="28"/>
    </row>
    <row r="10384" spans="28:29" x14ac:dyDescent="0.15">
      <c r="AB10384" s="28"/>
      <c r="AC10384" s="28"/>
    </row>
    <row r="10385" spans="28:29" x14ac:dyDescent="0.15">
      <c r="AB10385" s="28"/>
      <c r="AC10385" s="28"/>
    </row>
    <row r="10386" spans="28:29" x14ac:dyDescent="0.15">
      <c r="AB10386" s="28"/>
      <c r="AC10386" s="28"/>
    </row>
    <row r="10387" spans="28:29" x14ac:dyDescent="0.15">
      <c r="AB10387" s="28"/>
      <c r="AC10387" s="28"/>
    </row>
    <row r="10388" spans="28:29" x14ac:dyDescent="0.15">
      <c r="AB10388" s="28"/>
      <c r="AC10388" s="28"/>
    </row>
    <row r="10389" spans="28:29" x14ac:dyDescent="0.15">
      <c r="AB10389" s="28"/>
      <c r="AC10389" s="28"/>
    </row>
    <row r="10390" spans="28:29" x14ac:dyDescent="0.15">
      <c r="AB10390" s="28"/>
      <c r="AC10390" s="28"/>
    </row>
    <row r="10391" spans="28:29" x14ac:dyDescent="0.15">
      <c r="AB10391" s="28"/>
      <c r="AC10391" s="28"/>
    </row>
    <row r="10392" spans="28:29" x14ac:dyDescent="0.15">
      <c r="AB10392" s="28"/>
      <c r="AC10392" s="28"/>
    </row>
    <row r="10393" spans="28:29" x14ac:dyDescent="0.15">
      <c r="AB10393" s="28"/>
      <c r="AC10393" s="28"/>
    </row>
    <row r="10394" spans="28:29" x14ac:dyDescent="0.15">
      <c r="AB10394" s="28"/>
      <c r="AC10394" s="28"/>
    </row>
    <row r="10395" spans="28:29" x14ac:dyDescent="0.15">
      <c r="AB10395" s="28"/>
      <c r="AC10395" s="28"/>
    </row>
    <row r="10396" spans="28:29" x14ac:dyDescent="0.15">
      <c r="AB10396" s="28"/>
      <c r="AC10396" s="28"/>
    </row>
    <row r="10397" spans="28:29" x14ac:dyDescent="0.15">
      <c r="AB10397" s="28"/>
      <c r="AC10397" s="28"/>
    </row>
    <row r="10398" spans="28:29" x14ac:dyDescent="0.15">
      <c r="AB10398" s="28"/>
      <c r="AC10398" s="28"/>
    </row>
    <row r="10399" spans="28:29" x14ac:dyDescent="0.15">
      <c r="AB10399" s="28"/>
      <c r="AC10399" s="28"/>
    </row>
    <row r="10400" spans="28:29" x14ac:dyDescent="0.15">
      <c r="AB10400" s="28"/>
      <c r="AC10400" s="28"/>
    </row>
    <row r="10401" spans="28:29" x14ac:dyDescent="0.15">
      <c r="AB10401" s="28"/>
      <c r="AC10401" s="28"/>
    </row>
    <row r="10402" spans="28:29" x14ac:dyDescent="0.15">
      <c r="AB10402" s="28"/>
      <c r="AC10402" s="28"/>
    </row>
    <row r="10403" spans="28:29" x14ac:dyDescent="0.15">
      <c r="AB10403" s="28"/>
      <c r="AC10403" s="28"/>
    </row>
    <row r="10404" spans="28:29" x14ac:dyDescent="0.15">
      <c r="AB10404" s="28"/>
      <c r="AC10404" s="28"/>
    </row>
    <row r="10405" spans="28:29" x14ac:dyDescent="0.15">
      <c r="AB10405" s="28"/>
      <c r="AC10405" s="28"/>
    </row>
    <row r="10406" spans="28:29" x14ac:dyDescent="0.15">
      <c r="AB10406" s="28"/>
      <c r="AC10406" s="28"/>
    </row>
    <row r="10407" spans="28:29" x14ac:dyDescent="0.15">
      <c r="AB10407" s="28"/>
      <c r="AC10407" s="28"/>
    </row>
    <row r="10408" spans="28:29" x14ac:dyDescent="0.15">
      <c r="AB10408" s="28"/>
      <c r="AC10408" s="28"/>
    </row>
    <row r="10409" spans="28:29" x14ac:dyDescent="0.15">
      <c r="AB10409" s="28"/>
      <c r="AC10409" s="28"/>
    </row>
    <row r="10410" spans="28:29" x14ac:dyDescent="0.15">
      <c r="AB10410" s="28"/>
      <c r="AC10410" s="28"/>
    </row>
    <row r="10411" spans="28:29" x14ac:dyDescent="0.15">
      <c r="AB10411" s="28"/>
      <c r="AC10411" s="28"/>
    </row>
    <row r="10412" spans="28:29" x14ac:dyDescent="0.15">
      <c r="AB10412" s="28"/>
      <c r="AC10412" s="28"/>
    </row>
    <row r="10413" spans="28:29" x14ac:dyDescent="0.15">
      <c r="AB10413" s="28"/>
      <c r="AC10413" s="28"/>
    </row>
    <row r="10414" spans="28:29" x14ac:dyDescent="0.15">
      <c r="AB10414" s="28"/>
      <c r="AC10414" s="28"/>
    </row>
    <row r="10415" spans="28:29" x14ac:dyDescent="0.15">
      <c r="AB10415" s="28"/>
      <c r="AC10415" s="28"/>
    </row>
    <row r="10416" spans="28:29" x14ac:dyDescent="0.15">
      <c r="AB10416" s="28"/>
      <c r="AC10416" s="28"/>
    </row>
    <row r="10417" spans="28:29" x14ac:dyDescent="0.15">
      <c r="AB10417" s="28"/>
      <c r="AC10417" s="28"/>
    </row>
    <row r="10418" spans="28:29" x14ac:dyDescent="0.15">
      <c r="AB10418" s="28"/>
      <c r="AC10418" s="28"/>
    </row>
    <row r="10419" spans="28:29" x14ac:dyDescent="0.15">
      <c r="AB10419" s="28"/>
      <c r="AC10419" s="28"/>
    </row>
    <row r="10420" spans="28:29" x14ac:dyDescent="0.15">
      <c r="AB10420" s="28"/>
      <c r="AC10420" s="28"/>
    </row>
    <row r="10421" spans="28:29" x14ac:dyDescent="0.15">
      <c r="AB10421" s="28"/>
      <c r="AC10421" s="28"/>
    </row>
    <row r="10422" spans="28:29" x14ac:dyDescent="0.15">
      <c r="AB10422" s="28"/>
      <c r="AC10422" s="28"/>
    </row>
    <row r="10423" spans="28:29" x14ac:dyDescent="0.15">
      <c r="AB10423" s="28"/>
      <c r="AC10423" s="28"/>
    </row>
    <row r="10424" spans="28:29" x14ac:dyDescent="0.15">
      <c r="AB10424" s="28"/>
      <c r="AC10424" s="28"/>
    </row>
    <row r="10425" spans="28:29" x14ac:dyDescent="0.15">
      <c r="AB10425" s="28"/>
      <c r="AC10425" s="28"/>
    </row>
    <row r="10426" spans="28:29" x14ac:dyDescent="0.15">
      <c r="AB10426" s="28"/>
      <c r="AC10426" s="28"/>
    </row>
    <row r="10427" spans="28:29" x14ac:dyDescent="0.15">
      <c r="AB10427" s="28"/>
      <c r="AC10427" s="28"/>
    </row>
    <row r="10428" spans="28:29" x14ac:dyDescent="0.15">
      <c r="AB10428" s="28"/>
      <c r="AC10428" s="28"/>
    </row>
    <row r="10429" spans="28:29" x14ac:dyDescent="0.15">
      <c r="AB10429" s="28"/>
      <c r="AC10429" s="28"/>
    </row>
    <row r="10430" spans="28:29" x14ac:dyDescent="0.15">
      <c r="AB10430" s="28"/>
      <c r="AC10430" s="28"/>
    </row>
    <row r="10431" spans="28:29" x14ac:dyDescent="0.15">
      <c r="AB10431" s="28"/>
      <c r="AC10431" s="28"/>
    </row>
    <row r="10432" spans="28:29" x14ac:dyDescent="0.15">
      <c r="AB10432" s="28"/>
      <c r="AC10432" s="28"/>
    </row>
    <row r="10433" spans="28:29" x14ac:dyDescent="0.15">
      <c r="AB10433" s="28"/>
      <c r="AC10433" s="28"/>
    </row>
    <row r="10434" spans="28:29" x14ac:dyDescent="0.15">
      <c r="AB10434" s="28"/>
      <c r="AC10434" s="28"/>
    </row>
    <row r="10435" spans="28:29" x14ac:dyDescent="0.15">
      <c r="AB10435" s="28"/>
      <c r="AC10435" s="28"/>
    </row>
    <row r="10436" spans="28:29" x14ac:dyDescent="0.15">
      <c r="AB10436" s="28"/>
      <c r="AC10436" s="28"/>
    </row>
    <row r="10437" spans="28:29" x14ac:dyDescent="0.15">
      <c r="AB10437" s="28"/>
      <c r="AC10437" s="28"/>
    </row>
    <row r="10438" spans="28:29" x14ac:dyDescent="0.15">
      <c r="AB10438" s="28"/>
      <c r="AC10438" s="28"/>
    </row>
    <row r="10439" spans="28:29" x14ac:dyDescent="0.15">
      <c r="AB10439" s="28"/>
      <c r="AC10439" s="28"/>
    </row>
    <row r="10440" spans="28:29" x14ac:dyDescent="0.15">
      <c r="AB10440" s="28"/>
      <c r="AC10440" s="28"/>
    </row>
    <row r="10441" spans="28:29" x14ac:dyDescent="0.15">
      <c r="AB10441" s="28"/>
      <c r="AC10441" s="28"/>
    </row>
    <row r="10442" spans="28:29" x14ac:dyDescent="0.15">
      <c r="AB10442" s="28"/>
      <c r="AC10442" s="28"/>
    </row>
    <row r="10443" spans="28:29" x14ac:dyDescent="0.15">
      <c r="AB10443" s="28"/>
      <c r="AC10443" s="28"/>
    </row>
    <row r="10444" spans="28:29" x14ac:dyDescent="0.15">
      <c r="AB10444" s="28"/>
      <c r="AC10444" s="28"/>
    </row>
    <row r="10445" spans="28:29" x14ac:dyDescent="0.15">
      <c r="AB10445" s="28"/>
      <c r="AC10445" s="28"/>
    </row>
    <row r="10446" spans="28:29" x14ac:dyDescent="0.15">
      <c r="AB10446" s="28"/>
      <c r="AC10446" s="28"/>
    </row>
    <row r="10447" spans="28:29" x14ac:dyDescent="0.15">
      <c r="AB10447" s="28"/>
      <c r="AC10447" s="28"/>
    </row>
    <row r="10448" spans="28:29" x14ac:dyDescent="0.15">
      <c r="AB10448" s="28"/>
      <c r="AC10448" s="28"/>
    </row>
    <row r="10449" spans="28:29" x14ac:dyDescent="0.15">
      <c r="AB10449" s="28"/>
      <c r="AC10449" s="28"/>
    </row>
    <row r="10450" spans="28:29" x14ac:dyDescent="0.15">
      <c r="AB10450" s="28"/>
      <c r="AC10450" s="28"/>
    </row>
    <row r="10451" spans="28:29" x14ac:dyDescent="0.15">
      <c r="AB10451" s="28"/>
      <c r="AC10451" s="28"/>
    </row>
    <row r="10452" spans="28:29" x14ac:dyDescent="0.15">
      <c r="AB10452" s="28"/>
      <c r="AC10452" s="28"/>
    </row>
    <row r="10453" spans="28:29" x14ac:dyDescent="0.15">
      <c r="AB10453" s="28"/>
      <c r="AC10453" s="28"/>
    </row>
    <row r="10454" spans="28:29" x14ac:dyDescent="0.15">
      <c r="AB10454" s="28"/>
      <c r="AC10454" s="28"/>
    </row>
    <row r="10455" spans="28:29" x14ac:dyDescent="0.15">
      <c r="AB10455" s="28"/>
      <c r="AC10455" s="28"/>
    </row>
    <row r="10456" spans="28:29" x14ac:dyDescent="0.15">
      <c r="AB10456" s="28"/>
      <c r="AC10456" s="28"/>
    </row>
    <row r="10457" spans="28:29" x14ac:dyDescent="0.15">
      <c r="AB10457" s="28"/>
      <c r="AC10457" s="28"/>
    </row>
    <row r="10458" spans="28:29" x14ac:dyDescent="0.15">
      <c r="AB10458" s="28"/>
      <c r="AC10458" s="28"/>
    </row>
    <row r="10459" spans="28:29" x14ac:dyDescent="0.15">
      <c r="AB10459" s="28"/>
      <c r="AC10459" s="28"/>
    </row>
    <row r="10460" spans="28:29" x14ac:dyDescent="0.15">
      <c r="AB10460" s="28"/>
      <c r="AC10460" s="28"/>
    </row>
    <row r="10461" spans="28:29" x14ac:dyDescent="0.15">
      <c r="AB10461" s="28"/>
      <c r="AC10461" s="28"/>
    </row>
    <row r="10462" spans="28:29" x14ac:dyDescent="0.15">
      <c r="AB10462" s="28"/>
      <c r="AC10462" s="28"/>
    </row>
    <row r="10463" spans="28:29" x14ac:dyDescent="0.15">
      <c r="AB10463" s="28"/>
      <c r="AC10463" s="28"/>
    </row>
    <row r="10464" spans="28:29" x14ac:dyDescent="0.15">
      <c r="AB10464" s="28"/>
      <c r="AC10464" s="28"/>
    </row>
    <row r="10465" spans="28:29" x14ac:dyDescent="0.15">
      <c r="AB10465" s="28"/>
      <c r="AC10465" s="28"/>
    </row>
    <row r="10466" spans="28:29" x14ac:dyDescent="0.15">
      <c r="AB10466" s="28"/>
      <c r="AC10466" s="28"/>
    </row>
    <row r="10467" spans="28:29" x14ac:dyDescent="0.15">
      <c r="AB10467" s="28"/>
      <c r="AC10467" s="28"/>
    </row>
    <row r="10468" spans="28:29" x14ac:dyDescent="0.15">
      <c r="AB10468" s="28"/>
      <c r="AC10468" s="28"/>
    </row>
    <row r="10469" spans="28:29" x14ac:dyDescent="0.15">
      <c r="AB10469" s="28"/>
      <c r="AC10469" s="28"/>
    </row>
    <row r="10470" spans="28:29" x14ac:dyDescent="0.15">
      <c r="AB10470" s="28"/>
      <c r="AC10470" s="28"/>
    </row>
    <row r="10471" spans="28:29" x14ac:dyDescent="0.15">
      <c r="AB10471" s="28"/>
      <c r="AC10471" s="28"/>
    </row>
    <row r="10472" spans="28:29" x14ac:dyDescent="0.15">
      <c r="AB10472" s="28"/>
      <c r="AC10472" s="28"/>
    </row>
    <row r="10473" spans="28:29" x14ac:dyDescent="0.15">
      <c r="AB10473" s="28"/>
      <c r="AC10473" s="28"/>
    </row>
    <row r="10474" spans="28:29" x14ac:dyDescent="0.15">
      <c r="AB10474" s="28"/>
      <c r="AC10474" s="28"/>
    </row>
    <row r="10475" spans="28:29" x14ac:dyDescent="0.15">
      <c r="AB10475" s="28"/>
      <c r="AC10475" s="28"/>
    </row>
    <row r="10476" spans="28:29" x14ac:dyDescent="0.15">
      <c r="AB10476" s="28"/>
      <c r="AC10476" s="28"/>
    </row>
    <row r="10477" spans="28:29" x14ac:dyDescent="0.15">
      <c r="AB10477" s="28"/>
      <c r="AC10477" s="28"/>
    </row>
    <row r="10478" spans="28:29" x14ac:dyDescent="0.15">
      <c r="AB10478" s="28"/>
      <c r="AC10478" s="28"/>
    </row>
    <row r="10479" spans="28:29" x14ac:dyDescent="0.15">
      <c r="AB10479" s="28"/>
      <c r="AC10479" s="28"/>
    </row>
    <row r="10480" spans="28:29" x14ac:dyDescent="0.15">
      <c r="AB10480" s="28"/>
      <c r="AC10480" s="28"/>
    </row>
    <row r="10481" spans="28:29" x14ac:dyDescent="0.15">
      <c r="AB10481" s="28"/>
      <c r="AC10481" s="28"/>
    </row>
    <row r="10482" spans="28:29" x14ac:dyDescent="0.15">
      <c r="AB10482" s="28"/>
      <c r="AC10482" s="28"/>
    </row>
    <row r="10483" spans="28:29" x14ac:dyDescent="0.15">
      <c r="AB10483" s="28"/>
      <c r="AC10483" s="28"/>
    </row>
    <row r="10484" spans="28:29" x14ac:dyDescent="0.15">
      <c r="AB10484" s="28"/>
      <c r="AC10484" s="28"/>
    </row>
    <row r="10485" spans="28:29" x14ac:dyDescent="0.15">
      <c r="AB10485" s="28"/>
      <c r="AC10485" s="28"/>
    </row>
    <row r="10486" spans="28:29" x14ac:dyDescent="0.15">
      <c r="AB10486" s="28"/>
      <c r="AC10486" s="28"/>
    </row>
    <row r="10487" spans="28:29" x14ac:dyDescent="0.15">
      <c r="AB10487" s="28"/>
      <c r="AC10487" s="28"/>
    </row>
    <row r="10488" spans="28:29" x14ac:dyDescent="0.15">
      <c r="AB10488" s="28"/>
      <c r="AC10488" s="28"/>
    </row>
    <row r="10489" spans="28:29" x14ac:dyDescent="0.15">
      <c r="AB10489" s="28"/>
      <c r="AC10489" s="28"/>
    </row>
    <row r="10490" spans="28:29" x14ac:dyDescent="0.15">
      <c r="AB10490" s="28"/>
      <c r="AC10490" s="28"/>
    </row>
    <row r="10491" spans="28:29" x14ac:dyDescent="0.15">
      <c r="AB10491" s="28"/>
      <c r="AC10491" s="28"/>
    </row>
    <row r="10492" spans="28:29" x14ac:dyDescent="0.15">
      <c r="AB10492" s="28"/>
      <c r="AC10492" s="28"/>
    </row>
    <row r="10493" spans="28:29" x14ac:dyDescent="0.15">
      <c r="AB10493" s="28"/>
      <c r="AC10493" s="28"/>
    </row>
    <row r="10494" spans="28:29" x14ac:dyDescent="0.15">
      <c r="AB10494" s="28"/>
      <c r="AC10494" s="28"/>
    </row>
    <row r="10495" spans="28:29" x14ac:dyDescent="0.15">
      <c r="AB10495" s="28"/>
      <c r="AC10495" s="28"/>
    </row>
    <row r="10496" spans="28:29" x14ac:dyDescent="0.15">
      <c r="AB10496" s="28"/>
      <c r="AC10496" s="28"/>
    </row>
    <row r="10497" spans="28:29" x14ac:dyDescent="0.15">
      <c r="AB10497" s="28"/>
      <c r="AC10497" s="28"/>
    </row>
    <row r="10498" spans="28:29" x14ac:dyDescent="0.15">
      <c r="AB10498" s="28"/>
      <c r="AC10498" s="28"/>
    </row>
    <row r="10499" spans="28:29" x14ac:dyDescent="0.15">
      <c r="AB10499" s="28"/>
      <c r="AC10499" s="28"/>
    </row>
    <row r="10500" spans="28:29" x14ac:dyDescent="0.15">
      <c r="AB10500" s="28"/>
      <c r="AC10500" s="28"/>
    </row>
    <row r="10501" spans="28:29" x14ac:dyDescent="0.15">
      <c r="AB10501" s="28"/>
      <c r="AC10501" s="28"/>
    </row>
    <row r="10502" spans="28:29" x14ac:dyDescent="0.15">
      <c r="AB10502" s="28"/>
      <c r="AC10502" s="28"/>
    </row>
    <row r="10503" spans="28:29" x14ac:dyDescent="0.15">
      <c r="AB10503" s="28"/>
      <c r="AC10503" s="28"/>
    </row>
    <row r="10504" spans="28:29" x14ac:dyDescent="0.15">
      <c r="AB10504" s="28"/>
      <c r="AC10504" s="28"/>
    </row>
    <row r="10505" spans="28:29" x14ac:dyDescent="0.15">
      <c r="AB10505" s="28"/>
      <c r="AC10505" s="28"/>
    </row>
    <row r="10506" spans="28:29" x14ac:dyDescent="0.15">
      <c r="AB10506" s="28"/>
      <c r="AC10506" s="28"/>
    </row>
    <row r="10507" spans="28:29" x14ac:dyDescent="0.15">
      <c r="AB10507" s="28"/>
      <c r="AC10507" s="28"/>
    </row>
    <row r="10508" spans="28:29" x14ac:dyDescent="0.15">
      <c r="AB10508" s="28"/>
      <c r="AC10508" s="28"/>
    </row>
    <row r="10509" spans="28:29" x14ac:dyDescent="0.15">
      <c r="AB10509" s="28"/>
      <c r="AC10509" s="28"/>
    </row>
    <row r="10510" spans="28:29" x14ac:dyDescent="0.15">
      <c r="AB10510" s="28"/>
      <c r="AC10510" s="28"/>
    </row>
    <row r="10511" spans="28:29" x14ac:dyDescent="0.15">
      <c r="AB10511" s="28"/>
      <c r="AC10511" s="28"/>
    </row>
    <row r="10512" spans="28:29" x14ac:dyDescent="0.15">
      <c r="AB10512" s="28"/>
      <c r="AC10512" s="28"/>
    </row>
    <row r="10513" spans="28:29" x14ac:dyDescent="0.15">
      <c r="AB10513" s="28"/>
      <c r="AC10513" s="28"/>
    </row>
    <row r="10514" spans="28:29" x14ac:dyDescent="0.15">
      <c r="AB10514" s="28"/>
      <c r="AC10514" s="28"/>
    </row>
    <row r="10515" spans="28:29" x14ac:dyDescent="0.15">
      <c r="AB10515" s="28"/>
      <c r="AC10515" s="28"/>
    </row>
    <row r="10516" spans="28:29" x14ac:dyDescent="0.15">
      <c r="AB10516" s="28"/>
      <c r="AC10516" s="28"/>
    </row>
    <row r="10517" spans="28:29" x14ac:dyDescent="0.15">
      <c r="AB10517" s="28"/>
      <c r="AC10517" s="28"/>
    </row>
    <row r="10518" spans="28:29" x14ac:dyDescent="0.15">
      <c r="AB10518" s="28"/>
      <c r="AC10518" s="28"/>
    </row>
    <row r="10519" spans="28:29" x14ac:dyDescent="0.15">
      <c r="AB10519" s="28"/>
      <c r="AC10519" s="28"/>
    </row>
    <row r="10520" spans="28:29" x14ac:dyDescent="0.15">
      <c r="AB10520" s="28"/>
      <c r="AC10520" s="28"/>
    </row>
    <row r="10521" spans="28:29" x14ac:dyDescent="0.15">
      <c r="AB10521" s="28"/>
      <c r="AC10521" s="28"/>
    </row>
    <row r="10522" spans="28:29" x14ac:dyDescent="0.15">
      <c r="AB10522" s="28"/>
      <c r="AC10522" s="28"/>
    </row>
    <row r="10523" spans="28:29" x14ac:dyDescent="0.15">
      <c r="AB10523" s="28"/>
      <c r="AC10523" s="28"/>
    </row>
    <row r="10524" spans="28:29" x14ac:dyDescent="0.15">
      <c r="AB10524" s="28"/>
      <c r="AC10524" s="28"/>
    </row>
    <row r="10525" spans="28:29" x14ac:dyDescent="0.15">
      <c r="AB10525" s="28"/>
      <c r="AC10525" s="28"/>
    </row>
    <row r="10526" spans="28:29" x14ac:dyDescent="0.15">
      <c r="AB10526" s="28"/>
      <c r="AC10526" s="28"/>
    </row>
    <row r="10527" spans="28:29" x14ac:dyDescent="0.15">
      <c r="AB10527" s="28"/>
      <c r="AC10527" s="28"/>
    </row>
    <row r="10528" spans="28:29" x14ac:dyDescent="0.15">
      <c r="AB10528" s="28"/>
      <c r="AC10528" s="28"/>
    </row>
    <row r="10529" spans="28:29" x14ac:dyDescent="0.15">
      <c r="AB10529" s="28"/>
      <c r="AC10529" s="28"/>
    </row>
    <row r="10530" spans="28:29" x14ac:dyDescent="0.15">
      <c r="AB10530" s="28"/>
      <c r="AC10530" s="28"/>
    </row>
    <row r="10531" spans="28:29" x14ac:dyDescent="0.15">
      <c r="AB10531" s="28"/>
      <c r="AC10531" s="28"/>
    </row>
    <row r="10532" spans="28:29" x14ac:dyDescent="0.15">
      <c r="AB10532" s="28"/>
      <c r="AC10532" s="28"/>
    </row>
    <row r="10533" spans="28:29" x14ac:dyDescent="0.15">
      <c r="AB10533" s="28"/>
      <c r="AC10533" s="28"/>
    </row>
    <row r="10534" spans="28:29" x14ac:dyDescent="0.15">
      <c r="AB10534" s="28"/>
      <c r="AC10534" s="28"/>
    </row>
    <row r="10535" spans="28:29" x14ac:dyDescent="0.15">
      <c r="AB10535" s="28"/>
      <c r="AC10535" s="28"/>
    </row>
    <row r="10536" spans="28:29" x14ac:dyDescent="0.15">
      <c r="AB10536" s="28"/>
      <c r="AC10536" s="28"/>
    </row>
    <row r="10537" spans="28:29" x14ac:dyDescent="0.15">
      <c r="AB10537" s="28"/>
      <c r="AC10537" s="28"/>
    </row>
    <row r="10538" spans="28:29" x14ac:dyDescent="0.15">
      <c r="AB10538" s="28"/>
      <c r="AC10538" s="28"/>
    </row>
    <row r="10539" spans="28:29" x14ac:dyDescent="0.15">
      <c r="AB10539" s="28"/>
      <c r="AC10539" s="28"/>
    </row>
    <row r="10540" spans="28:29" x14ac:dyDescent="0.15">
      <c r="AB10540" s="28"/>
      <c r="AC10540" s="28"/>
    </row>
    <row r="10541" spans="28:29" x14ac:dyDescent="0.15">
      <c r="AB10541" s="28"/>
      <c r="AC10541" s="28"/>
    </row>
    <row r="10542" spans="28:29" x14ac:dyDescent="0.15">
      <c r="AB10542" s="28"/>
      <c r="AC10542" s="28"/>
    </row>
    <row r="10543" spans="28:29" x14ac:dyDescent="0.15">
      <c r="AB10543" s="28"/>
      <c r="AC10543" s="28"/>
    </row>
    <row r="10544" spans="28:29" x14ac:dyDescent="0.15">
      <c r="AB10544" s="28"/>
      <c r="AC10544" s="28"/>
    </row>
    <row r="10545" spans="28:29" x14ac:dyDescent="0.15">
      <c r="AB10545" s="28"/>
      <c r="AC10545" s="28"/>
    </row>
    <row r="10546" spans="28:29" x14ac:dyDescent="0.15">
      <c r="AB10546" s="28"/>
      <c r="AC10546" s="28"/>
    </row>
    <row r="10547" spans="28:29" x14ac:dyDescent="0.15">
      <c r="AB10547" s="28"/>
      <c r="AC10547" s="28"/>
    </row>
    <row r="10548" spans="28:29" x14ac:dyDescent="0.15">
      <c r="AB10548" s="28"/>
      <c r="AC10548" s="28"/>
    </row>
    <row r="10549" spans="28:29" x14ac:dyDescent="0.15">
      <c r="AB10549" s="28"/>
      <c r="AC10549" s="28"/>
    </row>
    <row r="10550" spans="28:29" x14ac:dyDescent="0.15">
      <c r="AB10550" s="28"/>
      <c r="AC10550" s="28"/>
    </row>
    <row r="10551" spans="28:29" x14ac:dyDescent="0.15">
      <c r="AB10551" s="28"/>
      <c r="AC10551" s="28"/>
    </row>
    <row r="10552" spans="28:29" x14ac:dyDescent="0.15">
      <c r="AB10552" s="28"/>
      <c r="AC10552" s="28"/>
    </row>
    <row r="10553" spans="28:29" x14ac:dyDescent="0.15">
      <c r="AB10553" s="28"/>
      <c r="AC10553" s="28"/>
    </row>
    <row r="10554" spans="28:29" x14ac:dyDescent="0.15">
      <c r="AB10554" s="28"/>
      <c r="AC10554" s="28"/>
    </row>
    <row r="10555" spans="28:29" x14ac:dyDescent="0.15">
      <c r="AB10555" s="28"/>
      <c r="AC10555" s="28"/>
    </row>
    <row r="10556" spans="28:29" x14ac:dyDescent="0.15">
      <c r="AB10556" s="28"/>
      <c r="AC10556" s="28"/>
    </row>
    <row r="10557" spans="28:29" x14ac:dyDescent="0.15">
      <c r="AB10557" s="28"/>
      <c r="AC10557" s="28"/>
    </row>
    <row r="10558" spans="28:29" x14ac:dyDescent="0.15">
      <c r="AB10558" s="28"/>
      <c r="AC10558" s="28"/>
    </row>
    <row r="10559" spans="28:29" x14ac:dyDescent="0.15">
      <c r="AB10559" s="28"/>
      <c r="AC10559" s="28"/>
    </row>
    <row r="10560" spans="28:29" x14ac:dyDescent="0.15">
      <c r="AB10560" s="28"/>
      <c r="AC10560" s="28"/>
    </row>
    <row r="10561" spans="28:29" x14ac:dyDescent="0.15">
      <c r="AB10561" s="28"/>
      <c r="AC10561" s="28"/>
    </row>
    <row r="10562" spans="28:29" x14ac:dyDescent="0.15">
      <c r="AB10562" s="28"/>
      <c r="AC10562" s="28"/>
    </row>
    <row r="10563" spans="28:29" x14ac:dyDescent="0.15">
      <c r="AB10563" s="28"/>
      <c r="AC10563" s="28"/>
    </row>
    <row r="10564" spans="28:29" x14ac:dyDescent="0.15">
      <c r="AB10564" s="28"/>
      <c r="AC10564" s="28"/>
    </row>
    <row r="10565" spans="28:29" x14ac:dyDescent="0.15">
      <c r="AB10565" s="28"/>
      <c r="AC10565" s="28"/>
    </row>
    <row r="10566" spans="28:29" x14ac:dyDescent="0.15">
      <c r="AB10566" s="28"/>
      <c r="AC10566" s="28"/>
    </row>
    <row r="10567" spans="28:29" x14ac:dyDescent="0.15">
      <c r="AB10567" s="28"/>
      <c r="AC10567" s="28"/>
    </row>
    <row r="10568" spans="28:29" x14ac:dyDescent="0.15">
      <c r="AB10568" s="28"/>
      <c r="AC10568" s="28"/>
    </row>
    <row r="10569" spans="28:29" x14ac:dyDescent="0.15">
      <c r="AB10569" s="28"/>
      <c r="AC10569" s="28"/>
    </row>
    <row r="10570" spans="28:29" x14ac:dyDescent="0.15">
      <c r="AB10570" s="28"/>
      <c r="AC10570" s="28"/>
    </row>
    <row r="10571" spans="28:29" x14ac:dyDescent="0.15">
      <c r="AB10571" s="28"/>
      <c r="AC10571" s="28"/>
    </row>
    <row r="10572" spans="28:29" x14ac:dyDescent="0.15">
      <c r="AB10572" s="28"/>
      <c r="AC10572" s="28"/>
    </row>
    <row r="10573" spans="28:29" x14ac:dyDescent="0.15">
      <c r="AB10573" s="28"/>
      <c r="AC10573" s="28"/>
    </row>
    <row r="10574" spans="28:29" x14ac:dyDescent="0.15">
      <c r="AB10574" s="28"/>
      <c r="AC10574" s="28"/>
    </row>
    <row r="10575" spans="28:29" x14ac:dyDescent="0.15">
      <c r="AB10575" s="28"/>
      <c r="AC10575" s="28"/>
    </row>
    <row r="10576" spans="28:29" x14ac:dyDescent="0.15">
      <c r="AB10576" s="28"/>
      <c r="AC10576" s="28"/>
    </row>
    <row r="10577" spans="28:29" x14ac:dyDescent="0.15">
      <c r="AB10577" s="28"/>
      <c r="AC10577" s="28"/>
    </row>
    <row r="10578" spans="28:29" x14ac:dyDescent="0.15">
      <c r="AB10578" s="28"/>
      <c r="AC10578" s="28"/>
    </row>
    <row r="10579" spans="28:29" x14ac:dyDescent="0.15">
      <c r="AB10579" s="28"/>
      <c r="AC10579" s="28"/>
    </row>
    <row r="10580" spans="28:29" x14ac:dyDescent="0.15">
      <c r="AB10580" s="28"/>
      <c r="AC10580" s="28"/>
    </row>
    <row r="10581" spans="28:29" x14ac:dyDescent="0.15">
      <c r="AB10581" s="28"/>
      <c r="AC10581" s="28"/>
    </row>
    <row r="10582" spans="28:29" x14ac:dyDescent="0.15">
      <c r="AB10582" s="28"/>
      <c r="AC10582" s="28"/>
    </row>
    <row r="10583" spans="28:29" x14ac:dyDescent="0.15">
      <c r="AB10583" s="28"/>
      <c r="AC10583" s="28"/>
    </row>
    <row r="10584" spans="28:29" x14ac:dyDescent="0.15">
      <c r="AB10584" s="28"/>
      <c r="AC10584" s="28"/>
    </row>
    <row r="10585" spans="28:29" x14ac:dyDescent="0.15">
      <c r="AB10585" s="28"/>
      <c r="AC10585" s="28"/>
    </row>
    <row r="10586" spans="28:29" x14ac:dyDescent="0.15">
      <c r="AB10586" s="28"/>
      <c r="AC10586" s="28"/>
    </row>
    <row r="10587" spans="28:29" x14ac:dyDescent="0.15">
      <c r="AB10587" s="28"/>
      <c r="AC10587" s="28"/>
    </row>
    <row r="10588" spans="28:29" x14ac:dyDescent="0.15">
      <c r="AB10588" s="28"/>
      <c r="AC10588" s="28"/>
    </row>
    <row r="10589" spans="28:29" x14ac:dyDescent="0.15">
      <c r="AB10589" s="28"/>
      <c r="AC10589" s="28"/>
    </row>
    <row r="10590" spans="28:29" x14ac:dyDescent="0.15">
      <c r="AB10590" s="28"/>
      <c r="AC10590" s="28"/>
    </row>
    <row r="10591" spans="28:29" x14ac:dyDescent="0.15">
      <c r="AB10591" s="28"/>
      <c r="AC10591" s="28"/>
    </row>
    <row r="10592" spans="28:29" x14ac:dyDescent="0.15">
      <c r="AB10592" s="28"/>
      <c r="AC10592" s="28"/>
    </row>
    <row r="10593" spans="28:29" x14ac:dyDescent="0.15">
      <c r="AB10593" s="28"/>
      <c r="AC10593" s="28"/>
    </row>
    <row r="10594" spans="28:29" x14ac:dyDescent="0.15">
      <c r="AB10594" s="28"/>
      <c r="AC10594" s="28"/>
    </row>
    <row r="10595" spans="28:29" x14ac:dyDescent="0.15">
      <c r="AB10595" s="28"/>
      <c r="AC10595" s="28"/>
    </row>
    <row r="10596" spans="28:29" x14ac:dyDescent="0.15">
      <c r="AB10596" s="28"/>
      <c r="AC10596" s="28"/>
    </row>
    <row r="10597" spans="28:29" x14ac:dyDescent="0.15">
      <c r="AB10597" s="28"/>
      <c r="AC10597" s="28"/>
    </row>
    <row r="10598" spans="28:29" x14ac:dyDescent="0.15">
      <c r="AB10598" s="28"/>
      <c r="AC10598" s="28"/>
    </row>
    <row r="10599" spans="28:29" x14ac:dyDescent="0.15">
      <c r="AB10599" s="28"/>
      <c r="AC10599" s="28"/>
    </row>
    <row r="10600" spans="28:29" x14ac:dyDescent="0.15">
      <c r="AB10600" s="28"/>
      <c r="AC10600" s="28"/>
    </row>
    <row r="10601" spans="28:29" x14ac:dyDescent="0.15">
      <c r="AB10601" s="28"/>
      <c r="AC10601" s="28"/>
    </row>
    <row r="10602" spans="28:29" x14ac:dyDescent="0.15">
      <c r="AB10602" s="28"/>
      <c r="AC10602" s="28"/>
    </row>
    <row r="10603" spans="28:29" x14ac:dyDescent="0.15">
      <c r="AB10603" s="28"/>
      <c r="AC10603" s="28"/>
    </row>
    <row r="10604" spans="28:29" x14ac:dyDescent="0.15">
      <c r="AB10604" s="28"/>
      <c r="AC10604" s="28"/>
    </row>
    <row r="10605" spans="28:29" x14ac:dyDescent="0.15">
      <c r="AB10605" s="28"/>
      <c r="AC10605" s="28"/>
    </row>
    <row r="10606" spans="28:29" x14ac:dyDescent="0.15">
      <c r="AB10606" s="28"/>
      <c r="AC10606" s="28"/>
    </row>
    <row r="10607" spans="28:29" x14ac:dyDescent="0.15">
      <c r="AB10607" s="28"/>
      <c r="AC10607" s="28"/>
    </row>
    <row r="10608" spans="28:29" x14ac:dyDescent="0.15">
      <c r="AB10608" s="28"/>
      <c r="AC10608" s="28"/>
    </row>
    <row r="10609" spans="28:29" x14ac:dyDescent="0.15">
      <c r="AB10609" s="28"/>
      <c r="AC10609" s="28"/>
    </row>
    <row r="10610" spans="28:29" x14ac:dyDescent="0.15">
      <c r="AB10610" s="28"/>
      <c r="AC10610" s="28"/>
    </row>
    <row r="10611" spans="28:29" x14ac:dyDescent="0.15">
      <c r="AB10611" s="28"/>
      <c r="AC10611" s="28"/>
    </row>
    <row r="10612" spans="28:29" x14ac:dyDescent="0.15">
      <c r="AB10612" s="28"/>
      <c r="AC10612" s="28"/>
    </row>
    <row r="10613" spans="28:29" x14ac:dyDescent="0.15">
      <c r="AB10613" s="28"/>
      <c r="AC10613" s="28"/>
    </row>
    <row r="10614" spans="28:29" x14ac:dyDescent="0.15">
      <c r="AB10614" s="28"/>
      <c r="AC10614" s="28"/>
    </row>
    <row r="10615" spans="28:29" x14ac:dyDescent="0.15">
      <c r="AB10615" s="28"/>
      <c r="AC10615" s="28"/>
    </row>
    <row r="10616" spans="28:29" x14ac:dyDescent="0.15">
      <c r="AB10616" s="28"/>
      <c r="AC10616" s="28"/>
    </row>
    <row r="10617" spans="28:29" x14ac:dyDescent="0.15">
      <c r="AB10617" s="28"/>
      <c r="AC10617" s="28"/>
    </row>
    <row r="10618" spans="28:29" x14ac:dyDescent="0.15">
      <c r="AB10618" s="28"/>
      <c r="AC10618" s="28"/>
    </row>
    <row r="10619" spans="28:29" x14ac:dyDescent="0.15">
      <c r="AB10619" s="28"/>
      <c r="AC10619" s="28"/>
    </row>
    <row r="10620" spans="28:29" x14ac:dyDescent="0.15">
      <c r="AB10620" s="28"/>
      <c r="AC10620" s="28"/>
    </row>
    <row r="10621" spans="28:29" x14ac:dyDescent="0.15">
      <c r="AB10621" s="28"/>
      <c r="AC10621" s="28"/>
    </row>
    <row r="10622" spans="28:29" x14ac:dyDescent="0.15">
      <c r="AB10622" s="28"/>
      <c r="AC10622" s="28"/>
    </row>
    <row r="10623" spans="28:29" x14ac:dyDescent="0.15">
      <c r="AB10623" s="28"/>
      <c r="AC10623" s="28"/>
    </row>
    <row r="10624" spans="28:29" x14ac:dyDescent="0.15">
      <c r="AB10624" s="28"/>
      <c r="AC10624" s="28"/>
    </row>
    <row r="10625" spans="28:29" x14ac:dyDescent="0.15">
      <c r="AB10625" s="28"/>
      <c r="AC10625" s="28"/>
    </row>
    <row r="10626" spans="28:29" x14ac:dyDescent="0.15">
      <c r="AB10626" s="28"/>
      <c r="AC10626" s="28"/>
    </row>
    <row r="10627" spans="28:29" x14ac:dyDescent="0.15">
      <c r="AB10627" s="28"/>
      <c r="AC10627" s="28"/>
    </row>
    <row r="10628" spans="28:29" x14ac:dyDescent="0.15">
      <c r="AB10628" s="28"/>
      <c r="AC10628" s="28"/>
    </row>
    <row r="10629" spans="28:29" x14ac:dyDescent="0.15">
      <c r="AB10629" s="28"/>
      <c r="AC10629" s="28"/>
    </row>
    <row r="10630" spans="28:29" x14ac:dyDescent="0.15">
      <c r="AB10630" s="28"/>
      <c r="AC10630" s="28"/>
    </row>
    <row r="10631" spans="28:29" x14ac:dyDescent="0.15">
      <c r="AB10631" s="28"/>
      <c r="AC10631" s="28"/>
    </row>
    <row r="10632" spans="28:29" x14ac:dyDescent="0.15">
      <c r="AB10632" s="28"/>
      <c r="AC10632" s="28"/>
    </row>
    <row r="10633" spans="28:29" x14ac:dyDescent="0.15">
      <c r="AB10633" s="28"/>
      <c r="AC10633" s="28"/>
    </row>
    <row r="10634" spans="28:29" x14ac:dyDescent="0.15">
      <c r="AB10634" s="28"/>
      <c r="AC10634" s="28"/>
    </row>
    <row r="10635" spans="28:29" x14ac:dyDescent="0.15">
      <c r="AB10635" s="28"/>
      <c r="AC10635" s="28"/>
    </row>
    <row r="10636" spans="28:29" x14ac:dyDescent="0.15">
      <c r="AB10636" s="28"/>
      <c r="AC10636" s="28"/>
    </row>
    <row r="10637" spans="28:29" x14ac:dyDescent="0.15">
      <c r="AB10637" s="28"/>
      <c r="AC10637" s="28"/>
    </row>
    <row r="10638" spans="28:29" x14ac:dyDescent="0.15">
      <c r="AB10638" s="28"/>
      <c r="AC10638" s="28"/>
    </row>
    <row r="10639" spans="28:29" x14ac:dyDescent="0.15">
      <c r="AB10639" s="28"/>
      <c r="AC10639" s="28"/>
    </row>
    <row r="10640" spans="28:29" x14ac:dyDescent="0.15">
      <c r="AB10640" s="28"/>
      <c r="AC10640" s="28"/>
    </row>
    <row r="10641" spans="28:29" x14ac:dyDescent="0.15">
      <c r="AB10641" s="28"/>
      <c r="AC10641" s="28"/>
    </row>
    <row r="10642" spans="28:29" x14ac:dyDescent="0.15">
      <c r="AB10642" s="28"/>
      <c r="AC10642" s="28"/>
    </row>
    <row r="10643" spans="28:29" x14ac:dyDescent="0.15">
      <c r="AB10643" s="28"/>
      <c r="AC10643" s="28"/>
    </row>
    <row r="10644" spans="28:29" x14ac:dyDescent="0.15">
      <c r="AB10644" s="28"/>
      <c r="AC10644" s="28"/>
    </row>
    <row r="10645" spans="28:29" x14ac:dyDescent="0.15">
      <c r="AB10645" s="28"/>
      <c r="AC10645" s="28"/>
    </row>
    <row r="10646" spans="28:29" x14ac:dyDescent="0.15">
      <c r="AB10646" s="28"/>
      <c r="AC10646" s="28"/>
    </row>
    <row r="10647" spans="28:29" x14ac:dyDescent="0.15">
      <c r="AB10647" s="28"/>
      <c r="AC10647" s="28"/>
    </row>
    <row r="10648" spans="28:29" x14ac:dyDescent="0.15">
      <c r="AB10648" s="28"/>
      <c r="AC10648" s="28"/>
    </row>
    <row r="10649" spans="28:29" x14ac:dyDescent="0.15">
      <c r="AB10649" s="28"/>
      <c r="AC10649" s="28"/>
    </row>
    <row r="10650" spans="28:29" x14ac:dyDescent="0.15">
      <c r="AB10650" s="28"/>
      <c r="AC10650" s="28"/>
    </row>
    <row r="10651" spans="28:29" x14ac:dyDescent="0.15">
      <c r="AB10651" s="28"/>
      <c r="AC10651" s="28"/>
    </row>
    <row r="10652" spans="28:29" x14ac:dyDescent="0.15">
      <c r="AB10652" s="28"/>
      <c r="AC10652" s="28"/>
    </row>
    <row r="10653" spans="28:29" x14ac:dyDescent="0.15">
      <c r="AB10653" s="28"/>
      <c r="AC10653" s="28"/>
    </row>
    <row r="10654" spans="28:29" x14ac:dyDescent="0.15">
      <c r="AB10654" s="28"/>
      <c r="AC10654" s="28"/>
    </row>
    <row r="10655" spans="28:29" x14ac:dyDescent="0.15">
      <c r="AB10655" s="28"/>
      <c r="AC10655" s="28"/>
    </row>
    <row r="10656" spans="28:29" x14ac:dyDescent="0.15">
      <c r="AB10656" s="28"/>
      <c r="AC10656" s="28"/>
    </row>
    <row r="10657" spans="28:29" x14ac:dyDescent="0.15">
      <c r="AB10657" s="28"/>
      <c r="AC10657" s="28"/>
    </row>
    <row r="10658" spans="28:29" x14ac:dyDescent="0.15">
      <c r="AB10658" s="28"/>
      <c r="AC10658" s="28"/>
    </row>
    <row r="10659" spans="28:29" x14ac:dyDescent="0.15">
      <c r="AB10659" s="28"/>
      <c r="AC10659" s="28"/>
    </row>
    <row r="10660" spans="28:29" x14ac:dyDescent="0.15">
      <c r="AB10660" s="28"/>
      <c r="AC10660" s="28"/>
    </row>
    <row r="10661" spans="28:29" x14ac:dyDescent="0.15">
      <c r="AB10661" s="28"/>
      <c r="AC10661" s="28"/>
    </row>
    <row r="10662" spans="28:29" x14ac:dyDescent="0.15">
      <c r="AB10662" s="28"/>
      <c r="AC10662" s="28"/>
    </row>
    <row r="10663" spans="28:29" x14ac:dyDescent="0.15">
      <c r="AB10663" s="28"/>
      <c r="AC10663" s="28"/>
    </row>
    <row r="10664" spans="28:29" x14ac:dyDescent="0.15">
      <c r="AB10664" s="28"/>
      <c r="AC10664" s="28"/>
    </row>
    <row r="10665" spans="28:29" x14ac:dyDescent="0.15">
      <c r="AB10665" s="28"/>
      <c r="AC10665" s="28"/>
    </row>
    <row r="10666" spans="28:29" x14ac:dyDescent="0.15">
      <c r="AB10666" s="28"/>
      <c r="AC10666" s="28"/>
    </row>
    <row r="10667" spans="28:29" x14ac:dyDescent="0.15">
      <c r="AB10667" s="28"/>
      <c r="AC10667" s="28"/>
    </row>
    <row r="10668" spans="28:29" x14ac:dyDescent="0.15">
      <c r="AB10668" s="28"/>
      <c r="AC10668" s="28"/>
    </row>
    <row r="10669" spans="28:29" x14ac:dyDescent="0.15">
      <c r="AB10669" s="28"/>
      <c r="AC10669" s="28"/>
    </row>
    <row r="10670" spans="28:29" x14ac:dyDescent="0.15">
      <c r="AB10670" s="28"/>
      <c r="AC10670" s="28"/>
    </row>
    <row r="10671" spans="28:29" x14ac:dyDescent="0.15">
      <c r="AB10671" s="28"/>
      <c r="AC10671" s="28"/>
    </row>
    <row r="10672" spans="28:29" x14ac:dyDescent="0.15">
      <c r="AB10672" s="28"/>
      <c r="AC10672" s="28"/>
    </row>
    <row r="10673" spans="28:29" x14ac:dyDescent="0.15">
      <c r="AB10673" s="28"/>
      <c r="AC10673" s="28"/>
    </row>
    <row r="10674" spans="28:29" x14ac:dyDescent="0.15">
      <c r="AB10674" s="28"/>
      <c r="AC10674" s="28"/>
    </row>
    <row r="10675" spans="28:29" x14ac:dyDescent="0.15">
      <c r="AB10675" s="28"/>
      <c r="AC10675" s="28"/>
    </row>
    <row r="10676" spans="28:29" x14ac:dyDescent="0.15">
      <c r="AB10676" s="28"/>
      <c r="AC10676" s="28"/>
    </row>
    <row r="10677" spans="28:29" x14ac:dyDescent="0.15">
      <c r="AB10677" s="28"/>
      <c r="AC10677" s="28"/>
    </row>
    <row r="10678" spans="28:29" x14ac:dyDescent="0.15">
      <c r="AB10678" s="28"/>
      <c r="AC10678" s="28"/>
    </row>
    <row r="10679" spans="28:29" x14ac:dyDescent="0.15">
      <c r="AB10679" s="28"/>
      <c r="AC10679" s="28"/>
    </row>
    <row r="10680" spans="28:29" x14ac:dyDescent="0.15">
      <c r="AB10680" s="28"/>
      <c r="AC10680" s="28"/>
    </row>
    <row r="10681" spans="28:29" x14ac:dyDescent="0.15">
      <c r="AB10681" s="28"/>
      <c r="AC10681" s="28"/>
    </row>
    <row r="10682" spans="28:29" x14ac:dyDescent="0.15">
      <c r="AB10682" s="28"/>
      <c r="AC10682" s="28"/>
    </row>
    <row r="10683" spans="28:29" x14ac:dyDescent="0.15">
      <c r="AB10683" s="28"/>
      <c r="AC10683" s="28"/>
    </row>
    <row r="10684" spans="28:29" x14ac:dyDescent="0.15">
      <c r="AB10684" s="28"/>
      <c r="AC10684" s="28"/>
    </row>
    <row r="10685" spans="28:29" x14ac:dyDescent="0.15">
      <c r="AB10685" s="28"/>
      <c r="AC10685" s="28"/>
    </row>
    <row r="10686" spans="28:29" x14ac:dyDescent="0.15">
      <c r="AB10686" s="28"/>
      <c r="AC10686" s="28"/>
    </row>
    <row r="10687" spans="28:29" x14ac:dyDescent="0.15">
      <c r="AB10687" s="28"/>
      <c r="AC10687" s="28"/>
    </row>
    <row r="10688" spans="28:29" x14ac:dyDescent="0.15">
      <c r="AB10688" s="28"/>
      <c r="AC10688" s="28"/>
    </row>
    <row r="10689" spans="28:29" x14ac:dyDescent="0.15">
      <c r="AB10689" s="28"/>
      <c r="AC10689" s="28"/>
    </row>
    <row r="10690" spans="28:29" x14ac:dyDescent="0.15">
      <c r="AB10690" s="28"/>
      <c r="AC10690" s="28"/>
    </row>
    <row r="10691" spans="28:29" x14ac:dyDescent="0.15">
      <c r="AB10691" s="28"/>
      <c r="AC10691" s="28"/>
    </row>
    <row r="10692" spans="28:29" x14ac:dyDescent="0.15">
      <c r="AB10692" s="28"/>
      <c r="AC10692" s="28"/>
    </row>
    <row r="10693" spans="28:29" x14ac:dyDescent="0.15">
      <c r="AB10693" s="28"/>
      <c r="AC10693" s="28"/>
    </row>
    <row r="10694" spans="28:29" x14ac:dyDescent="0.15">
      <c r="AB10694" s="28"/>
      <c r="AC10694" s="28"/>
    </row>
    <row r="10695" spans="28:29" x14ac:dyDescent="0.15">
      <c r="AB10695" s="28"/>
      <c r="AC10695" s="28"/>
    </row>
    <row r="10696" spans="28:29" x14ac:dyDescent="0.15">
      <c r="AB10696" s="28"/>
      <c r="AC10696" s="28"/>
    </row>
    <row r="10697" spans="28:29" x14ac:dyDescent="0.15">
      <c r="AB10697" s="28"/>
      <c r="AC10697" s="28"/>
    </row>
    <row r="10698" spans="28:29" x14ac:dyDescent="0.15">
      <c r="AB10698" s="28"/>
      <c r="AC10698" s="28"/>
    </row>
    <row r="10699" spans="28:29" x14ac:dyDescent="0.15">
      <c r="AB10699" s="28"/>
      <c r="AC10699" s="28"/>
    </row>
    <row r="10700" spans="28:29" x14ac:dyDescent="0.15">
      <c r="AB10700" s="28"/>
      <c r="AC10700" s="28"/>
    </row>
    <row r="10701" spans="28:29" x14ac:dyDescent="0.15">
      <c r="AB10701" s="28"/>
      <c r="AC10701" s="28"/>
    </row>
    <row r="10702" spans="28:29" x14ac:dyDescent="0.15">
      <c r="AB10702" s="28"/>
      <c r="AC10702" s="28"/>
    </row>
    <row r="10703" spans="28:29" x14ac:dyDescent="0.15">
      <c r="AB10703" s="28"/>
      <c r="AC10703" s="28"/>
    </row>
    <row r="10704" spans="28:29" x14ac:dyDescent="0.15">
      <c r="AB10704" s="28"/>
      <c r="AC10704" s="28"/>
    </row>
    <row r="10705" spans="28:29" x14ac:dyDescent="0.15">
      <c r="AB10705" s="28"/>
      <c r="AC10705" s="28"/>
    </row>
    <row r="10706" spans="28:29" x14ac:dyDescent="0.15">
      <c r="AB10706" s="28"/>
      <c r="AC10706" s="28"/>
    </row>
    <row r="10707" spans="28:29" x14ac:dyDescent="0.15">
      <c r="AB10707" s="28"/>
      <c r="AC10707" s="28"/>
    </row>
    <row r="10708" spans="28:29" x14ac:dyDescent="0.15">
      <c r="AB10708" s="28"/>
      <c r="AC10708" s="28"/>
    </row>
    <row r="10709" spans="28:29" x14ac:dyDescent="0.15">
      <c r="AB10709" s="28"/>
      <c r="AC10709" s="28"/>
    </row>
    <row r="10710" spans="28:29" x14ac:dyDescent="0.15">
      <c r="AB10710" s="28"/>
      <c r="AC10710" s="28"/>
    </row>
    <row r="10711" spans="28:29" x14ac:dyDescent="0.15">
      <c r="AB10711" s="28"/>
      <c r="AC10711" s="28"/>
    </row>
    <row r="10712" spans="28:29" x14ac:dyDescent="0.15">
      <c r="AB10712" s="28"/>
      <c r="AC10712" s="28"/>
    </row>
    <row r="10713" spans="28:29" x14ac:dyDescent="0.15">
      <c r="AB10713" s="28"/>
      <c r="AC10713" s="28"/>
    </row>
    <row r="10714" spans="28:29" x14ac:dyDescent="0.15">
      <c r="AB10714" s="28"/>
      <c r="AC10714" s="28"/>
    </row>
    <row r="10715" spans="28:29" x14ac:dyDescent="0.15">
      <c r="AB10715" s="28"/>
      <c r="AC10715" s="28"/>
    </row>
    <row r="10716" spans="28:29" x14ac:dyDescent="0.15">
      <c r="AB10716" s="28"/>
      <c r="AC10716" s="28"/>
    </row>
    <row r="10717" spans="28:29" x14ac:dyDescent="0.15">
      <c r="AB10717" s="28"/>
      <c r="AC10717" s="28"/>
    </row>
    <row r="10718" spans="28:29" x14ac:dyDescent="0.15">
      <c r="AB10718" s="28"/>
      <c r="AC10718" s="28"/>
    </row>
    <row r="10719" spans="28:29" x14ac:dyDescent="0.15">
      <c r="AB10719" s="28"/>
      <c r="AC10719" s="28"/>
    </row>
    <row r="10720" spans="28:29" x14ac:dyDescent="0.15">
      <c r="AB10720" s="28"/>
      <c r="AC10720" s="28"/>
    </row>
    <row r="10721" spans="28:29" x14ac:dyDescent="0.15">
      <c r="AB10721" s="28"/>
      <c r="AC10721" s="28"/>
    </row>
    <row r="10722" spans="28:29" x14ac:dyDescent="0.15">
      <c r="AB10722" s="28"/>
      <c r="AC10722" s="28"/>
    </row>
    <row r="10723" spans="28:29" x14ac:dyDescent="0.15">
      <c r="AB10723" s="28"/>
      <c r="AC10723" s="28"/>
    </row>
    <row r="10724" spans="28:29" x14ac:dyDescent="0.15">
      <c r="AB10724" s="28"/>
      <c r="AC10724" s="28"/>
    </row>
    <row r="10725" spans="28:29" x14ac:dyDescent="0.15">
      <c r="AB10725" s="28"/>
      <c r="AC10725" s="28"/>
    </row>
    <row r="10726" spans="28:29" x14ac:dyDescent="0.15">
      <c r="AB10726" s="28"/>
      <c r="AC10726" s="28"/>
    </row>
    <row r="10727" spans="28:29" x14ac:dyDescent="0.15">
      <c r="AB10727" s="28"/>
      <c r="AC10727" s="28"/>
    </row>
    <row r="10728" spans="28:29" x14ac:dyDescent="0.15">
      <c r="AB10728" s="28"/>
      <c r="AC10728" s="28"/>
    </row>
    <row r="10729" spans="28:29" x14ac:dyDescent="0.15">
      <c r="AB10729" s="28"/>
      <c r="AC10729" s="28"/>
    </row>
    <row r="10730" spans="28:29" x14ac:dyDescent="0.15">
      <c r="AB10730" s="28"/>
      <c r="AC10730" s="28"/>
    </row>
    <row r="10731" spans="28:29" x14ac:dyDescent="0.15">
      <c r="AB10731" s="28"/>
      <c r="AC10731" s="28"/>
    </row>
    <row r="10732" spans="28:29" x14ac:dyDescent="0.15">
      <c r="AB10732" s="28"/>
      <c r="AC10732" s="28"/>
    </row>
    <row r="10733" spans="28:29" x14ac:dyDescent="0.15">
      <c r="AB10733" s="28"/>
      <c r="AC10733" s="28"/>
    </row>
    <row r="10734" spans="28:29" x14ac:dyDescent="0.15">
      <c r="AB10734" s="28"/>
      <c r="AC10734" s="28"/>
    </row>
    <row r="10735" spans="28:29" x14ac:dyDescent="0.15">
      <c r="AB10735" s="28"/>
      <c r="AC10735" s="28"/>
    </row>
    <row r="10736" spans="28:29" x14ac:dyDescent="0.15">
      <c r="AB10736" s="28"/>
      <c r="AC10736" s="28"/>
    </row>
    <row r="10737" spans="28:29" x14ac:dyDescent="0.15">
      <c r="AB10737" s="28"/>
      <c r="AC10737" s="28"/>
    </row>
    <row r="10738" spans="28:29" x14ac:dyDescent="0.15">
      <c r="AB10738" s="28"/>
      <c r="AC10738" s="28"/>
    </row>
    <row r="10739" spans="28:29" x14ac:dyDescent="0.15">
      <c r="AB10739" s="28"/>
      <c r="AC10739" s="28"/>
    </row>
    <row r="10740" spans="28:29" x14ac:dyDescent="0.15">
      <c r="AB10740" s="28"/>
      <c r="AC10740" s="28"/>
    </row>
    <row r="10741" spans="28:29" x14ac:dyDescent="0.15">
      <c r="AB10741" s="28"/>
      <c r="AC10741" s="28"/>
    </row>
    <row r="10742" spans="28:29" x14ac:dyDescent="0.15">
      <c r="AB10742" s="28"/>
      <c r="AC10742" s="28"/>
    </row>
    <row r="10743" spans="28:29" x14ac:dyDescent="0.15">
      <c r="AB10743" s="28"/>
      <c r="AC10743" s="28"/>
    </row>
    <row r="10744" spans="28:29" x14ac:dyDescent="0.15">
      <c r="AB10744" s="28"/>
      <c r="AC10744" s="28"/>
    </row>
    <row r="10745" spans="28:29" x14ac:dyDescent="0.15">
      <c r="AB10745" s="28"/>
      <c r="AC10745" s="28"/>
    </row>
    <row r="10746" spans="28:29" x14ac:dyDescent="0.15">
      <c r="AB10746" s="28"/>
      <c r="AC10746" s="28"/>
    </row>
    <row r="10747" spans="28:29" x14ac:dyDescent="0.15">
      <c r="AB10747" s="28"/>
      <c r="AC10747" s="28"/>
    </row>
    <row r="10748" spans="28:29" x14ac:dyDescent="0.15">
      <c r="AB10748" s="28"/>
      <c r="AC10748" s="28"/>
    </row>
    <row r="10749" spans="28:29" x14ac:dyDescent="0.15">
      <c r="AB10749" s="28"/>
      <c r="AC10749" s="28"/>
    </row>
    <row r="10750" spans="28:29" x14ac:dyDescent="0.15">
      <c r="AB10750" s="28"/>
      <c r="AC10750" s="28"/>
    </row>
    <row r="10751" spans="28:29" x14ac:dyDescent="0.15">
      <c r="AB10751" s="28"/>
      <c r="AC10751" s="28"/>
    </row>
    <row r="10752" spans="28:29" x14ac:dyDescent="0.15">
      <c r="AB10752" s="28"/>
      <c r="AC10752" s="28"/>
    </row>
    <row r="10753" spans="28:29" x14ac:dyDescent="0.15">
      <c r="AB10753" s="28"/>
      <c r="AC10753" s="28"/>
    </row>
    <row r="10754" spans="28:29" x14ac:dyDescent="0.15">
      <c r="AB10754" s="28"/>
      <c r="AC10754" s="28"/>
    </row>
    <row r="10755" spans="28:29" x14ac:dyDescent="0.15">
      <c r="AB10755" s="28"/>
      <c r="AC10755" s="28"/>
    </row>
    <row r="10756" spans="28:29" x14ac:dyDescent="0.15">
      <c r="AB10756" s="28"/>
      <c r="AC10756" s="28"/>
    </row>
    <row r="10757" spans="28:29" x14ac:dyDescent="0.15">
      <c r="AB10757" s="28"/>
      <c r="AC10757" s="28"/>
    </row>
    <row r="10758" spans="28:29" x14ac:dyDescent="0.15">
      <c r="AB10758" s="28"/>
      <c r="AC10758" s="28"/>
    </row>
    <row r="10759" spans="28:29" x14ac:dyDescent="0.15">
      <c r="AB10759" s="28"/>
      <c r="AC10759" s="28"/>
    </row>
    <row r="10760" spans="28:29" x14ac:dyDescent="0.15">
      <c r="AB10760" s="28"/>
      <c r="AC10760" s="28"/>
    </row>
    <row r="10761" spans="28:29" x14ac:dyDescent="0.15">
      <c r="AB10761" s="28"/>
      <c r="AC10761" s="28"/>
    </row>
    <row r="10762" spans="28:29" x14ac:dyDescent="0.15">
      <c r="AB10762" s="28"/>
      <c r="AC10762" s="28"/>
    </row>
    <row r="10763" spans="28:29" x14ac:dyDescent="0.15">
      <c r="AB10763" s="28"/>
      <c r="AC10763" s="28"/>
    </row>
    <row r="10764" spans="28:29" x14ac:dyDescent="0.15">
      <c r="AB10764" s="28"/>
      <c r="AC10764" s="28"/>
    </row>
    <row r="10765" spans="28:29" x14ac:dyDescent="0.15">
      <c r="AB10765" s="28"/>
      <c r="AC10765" s="28"/>
    </row>
    <row r="10766" spans="28:29" x14ac:dyDescent="0.15">
      <c r="AB10766" s="28"/>
      <c r="AC10766" s="28"/>
    </row>
    <row r="10767" spans="28:29" x14ac:dyDescent="0.15">
      <c r="AB10767" s="28"/>
      <c r="AC10767" s="28"/>
    </row>
    <row r="10768" spans="28:29" x14ac:dyDescent="0.15">
      <c r="AB10768" s="28"/>
      <c r="AC10768" s="28"/>
    </row>
    <row r="10769" spans="28:29" x14ac:dyDescent="0.15">
      <c r="AB10769" s="28"/>
      <c r="AC10769" s="28"/>
    </row>
    <row r="10770" spans="28:29" x14ac:dyDescent="0.15">
      <c r="AB10770" s="28"/>
      <c r="AC10770" s="28"/>
    </row>
    <row r="10771" spans="28:29" x14ac:dyDescent="0.15">
      <c r="AB10771" s="28"/>
      <c r="AC10771" s="28"/>
    </row>
    <row r="10772" spans="28:29" x14ac:dyDescent="0.15">
      <c r="AB10772" s="28"/>
      <c r="AC10772" s="28"/>
    </row>
    <row r="10773" spans="28:29" x14ac:dyDescent="0.15">
      <c r="AB10773" s="28"/>
      <c r="AC10773" s="28"/>
    </row>
    <row r="10774" spans="28:29" x14ac:dyDescent="0.15">
      <c r="AB10774" s="28"/>
      <c r="AC10774" s="28"/>
    </row>
    <row r="10775" spans="28:29" x14ac:dyDescent="0.15">
      <c r="AB10775" s="28"/>
      <c r="AC10775" s="28"/>
    </row>
    <row r="10776" spans="28:29" x14ac:dyDescent="0.15">
      <c r="AB10776" s="28"/>
      <c r="AC10776" s="28"/>
    </row>
    <row r="10777" spans="28:29" x14ac:dyDescent="0.15">
      <c r="AB10777" s="28"/>
      <c r="AC10777" s="28"/>
    </row>
    <row r="10778" spans="28:29" x14ac:dyDescent="0.15">
      <c r="AB10778" s="28"/>
      <c r="AC10778" s="28"/>
    </row>
    <row r="10779" spans="28:29" x14ac:dyDescent="0.15">
      <c r="AB10779" s="28"/>
      <c r="AC10779" s="28"/>
    </row>
    <row r="10780" spans="28:29" x14ac:dyDescent="0.15">
      <c r="AB10780" s="28"/>
      <c r="AC10780" s="28"/>
    </row>
    <row r="10781" spans="28:29" x14ac:dyDescent="0.15">
      <c r="AB10781" s="28"/>
      <c r="AC10781" s="28"/>
    </row>
    <row r="10782" spans="28:29" x14ac:dyDescent="0.15">
      <c r="AB10782" s="28"/>
      <c r="AC10782" s="28"/>
    </row>
    <row r="10783" spans="28:29" x14ac:dyDescent="0.15">
      <c r="AB10783" s="28"/>
      <c r="AC10783" s="28"/>
    </row>
    <row r="10784" spans="28:29" x14ac:dyDescent="0.15">
      <c r="AB10784" s="28"/>
      <c r="AC10784" s="28"/>
    </row>
    <row r="10785" spans="28:29" x14ac:dyDescent="0.15">
      <c r="AB10785" s="28"/>
      <c r="AC10785" s="28"/>
    </row>
    <row r="10786" spans="28:29" x14ac:dyDescent="0.15">
      <c r="AB10786" s="28"/>
      <c r="AC10786" s="28"/>
    </row>
    <row r="10787" spans="28:29" x14ac:dyDescent="0.15">
      <c r="AB10787" s="28"/>
      <c r="AC10787" s="28"/>
    </row>
    <row r="10788" spans="28:29" x14ac:dyDescent="0.15">
      <c r="AB10788" s="28"/>
      <c r="AC10788" s="28"/>
    </row>
    <row r="10789" spans="28:29" x14ac:dyDescent="0.15">
      <c r="AB10789" s="28"/>
      <c r="AC10789" s="28"/>
    </row>
    <row r="10790" spans="28:29" x14ac:dyDescent="0.15">
      <c r="AB10790" s="28"/>
      <c r="AC10790" s="28"/>
    </row>
    <row r="10791" spans="28:29" x14ac:dyDescent="0.15">
      <c r="AB10791" s="28"/>
      <c r="AC10791" s="28"/>
    </row>
    <row r="10792" spans="28:29" x14ac:dyDescent="0.15">
      <c r="AB10792" s="28"/>
      <c r="AC10792" s="28"/>
    </row>
    <row r="10793" spans="28:29" x14ac:dyDescent="0.15">
      <c r="AB10793" s="28"/>
      <c r="AC10793" s="28"/>
    </row>
    <row r="10794" spans="28:29" x14ac:dyDescent="0.15">
      <c r="AB10794" s="28"/>
      <c r="AC10794" s="28"/>
    </row>
    <row r="10795" spans="28:29" x14ac:dyDescent="0.15">
      <c r="AB10795" s="28"/>
      <c r="AC10795" s="28"/>
    </row>
    <row r="10796" spans="28:29" x14ac:dyDescent="0.15">
      <c r="AB10796" s="28"/>
      <c r="AC10796" s="28"/>
    </row>
    <row r="10797" spans="28:29" x14ac:dyDescent="0.15">
      <c r="AB10797" s="28"/>
      <c r="AC10797" s="28"/>
    </row>
    <row r="10798" spans="28:29" x14ac:dyDescent="0.15">
      <c r="AB10798" s="28"/>
      <c r="AC10798" s="28"/>
    </row>
    <row r="10799" spans="28:29" x14ac:dyDescent="0.15">
      <c r="AB10799" s="28"/>
      <c r="AC10799" s="28"/>
    </row>
    <row r="10800" spans="28:29" x14ac:dyDescent="0.15">
      <c r="AB10800" s="28"/>
      <c r="AC10800" s="28"/>
    </row>
    <row r="10801" spans="28:29" x14ac:dyDescent="0.15">
      <c r="AB10801" s="28"/>
      <c r="AC10801" s="28"/>
    </row>
    <row r="10802" spans="28:29" x14ac:dyDescent="0.15">
      <c r="AB10802" s="28"/>
      <c r="AC10802" s="28"/>
    </row>
    <row r="10803" spans="28:29" x14ac:dyDescent="0.15">
      <c r="AB10803" s="28"/>
      <c r="AC10803" s="28"/>
    </row>
    <row r="10804" spans="28:29" x14ac:dyDescent="0.15">
      <c r="AB10804" s="28"/>
      <c r="AC10804" s="28"/>
    </row>
    <row r="10805" spans="28:29" x14ac:dyDescent="0.15">
      <c r="AB10805" s="28"/>
      <c r="AC10805" s="28"/>
    </row>
    <row r="10806" spans="28:29" x14ac:dyDescent="0.15">
      <c r="AB10806" s="28"/>
      <c r="AC10806" s="28"/>
    </row>
    <row r="10807" spans="28:29" x14ac:dyDescent="0.15">
      <c r="AB10807" s="28"/>
      <c r="AC10807" s="28"/>
    </row>
    <row r="10808" spans="28:29" x14ac:dyDescent="0.15">
      <c r="AB10808" s="28"/>
      <c r="AC10808" s="28"/>
    </row>
    <row r="10809" spans="28:29" x14ac:dyDescent="0.15">
      <c r="AB10809" s="28"/>
      <c r="AC10809" s="28"/>
    </row>
    <row r="10810" spans="28:29" x14ac:dyDescent="0.15">
      <c r="AB10810" s="28"/>
      <c r="AC10810" s="28"/>
    </row>
    <row r="10811" spans="28:29" x14ac:dyDescent="0.15">
      <c r="AB10811" s="28"/>
      <c r="AC10811" s="28"/>
    </row>
    <row r="10812" spans="28:29" x14ac:dyDescent="0.15">
      <c r="AB10812" s="28"/>
      <c r="AC10812" s="28"/>
    </row>
    <row r="10813" spans="28:29" x14ac:dyDescent="0.15">
      <c r="AB10813" s="28"/>
      <c r="AC10813" s="28"/>
    </row>
    <row r="10814" spans="28:29" x14ac:dyDescent="0.15">
      <c r="AB10814" s="28"/>
      <c r="AC10814" s="28"/>
    </row>
    <row r="10815" spans="28:29" x14ac:dyDescent="0.15">
      <c r="AB10815" s="28"/>
      <c r="AC10815" s="28"/>
    </row>
    <row r="10816" spans="28:29" x14ac:dyDescent="0.15">
      <c r="AB10816" s="28"/>
      <c r="AC10816" s="28"/>
    </row>
    <row r="10817" spans="28:29" x14ac:dyDescent="0.15">
      <c r="AB10817" s="28"/>
      <c r="AC10817" s="28"/>
    </row>
    <row r="10818" spans="28:29" x14ac:dyDescent="0.15">
      <c r="AB10818" s="28"/>
      <c r="AC10818" s="28"/>
    </row>
    <row r="10819" spans="28:29" x14ac:dyDescent="0.15">
      <c r="AB10819" s="28"/>
      <c r="AC10819" s="28"/>
    </row>
    <row r="10820" spans="28:29" x14ac:dyDescent="0.15">
      <c r="AB10820" s="28"/>
      <c r="AC10820" s="28"/>
    </row>
    <row r="10821" spans="28:29" x14ac:dyDescent="0.15">
      <c r="AB10821" s="28"/>
      <c r="AC10821" s="28"/>
    </row>
    <row r="10822" spans="28:29" x14ac:dyDescent="0.15">
      <c r="AB10822" s="28"/>
      <c r="AC10822" s="28"/>
    </row>
    <row r="10823" spans="28:29" x14ac:dyDescent="0.15">
      <c r="AB10823" s="28"/>
      <c r="AC10823" s="28"/>
    </row>
    <row r="10824" spans="28:29" x14ac:dyDescent="0.15">
      <c r="AB10824" s="28"/>
      <c r="AC10824" s="28"/>
    </row>
    <row r="10825" spans="28:29" x14ac:dyDescent="0.15">
      <c r="AB10825" s="28"/>
      <c r="AC10825" s="28"/>
    </row>
    <row r="10826" spans="28:29" x14ac:dyDescent="0.15">
      <c r="AB10826" s="28"/>
      <c r="AC10826" s="28"/>
    </row>
    <row r="10827" spans="28:29" x14ac:dyDescent="0.15">
      <c r="AB10827" s="28"/>
      <c r="AC10827" s="28"/>
    </row>
    <row r="10828" spans="28:29" x14ac:dyDescent="0.15">
      <c r="AB10828" s="28"/>
      <c r="AC10828" s="28"/>
    </row>
    <row r="10829" spans="28:29" x14ac:dyDescent="0.15">
      <c r="AB10829" s="28"/>
      <c r="AC10829" s="28"/>
    </row>
    <row r="10830" spans="28:29" x14ac:dyDescent="0.15">
      <c r="AB10830" s="28"/>
      <c r="AC10830" s="28"/>
    </row>
    <row r="10831" spans="28:29" x14ac:dyDescent="0.15">
      <c r="AB10831" s="28"/>
      <c r="AC10831" s="28"/>
    </row>
    <row r="10832" spans="28:29" x14ac:dyDescent="0.15">
      <c r="AB10832" s="28"/>
      <c r="AC10832" s="28"/>
    </row>
    <row r="10833" spans="28:29" x14ac:dyDescent="0.15">
      <c r="AB10833" s="28"/>
      <c r="AC10833" s="28"/>
    </row>
    <row r="10834" spans="28:29" x14ac:dyDescent="0.15">
      <c r="AB10834" s="28"/>
      <c r="AC10834" s="28"/>
    </row>
    <row r="10835" spans="28:29" x14ac:dyDescent="0.15">
      <c r="AB10835" s="28"/>
      <c r="AC10835" s="28"/>
    </row>
    <row r="10836" spans="28:29" x14ac:dyDescent="0.15">
      <c r="AB10836" s="28"/>
      <c r="AC10836" s="28"/>
    </row>
    <row r="10837" spans="28:29" x14ac:dyDescent="0.15">
      <c r="AB10837" s="28"/>
      <c r="AC10837" s="28"/>
    </row>
    <row r="10838" spans="28:29" x14ac:dyDescent="0.15">
      <c r="AB10838" s="28"/>
      <c r="AC10838" s="28"/>
    </row>
    <row r="10839" spans="28:29" x14ac:dyDescent="0.15">
      <c r="AB10839" s="28"/>
      <c r="AC10839" s="28"/>
    </row>
    <row r="10840" spans="28:29" x14ac:dyDescent="0.15">
      <c r="AB10840" s="28"/>
      <c r="AC10840" s="28"/>
    </row>
    <row r="10841" spans="28:29" x14ac:dyDescent="0.15">
      <c r="AB10841" s="28"/>
      <c r="AC10841" s="28"/>
    </row>
    <row r="10842" spans="28:29" x14ac:dyDescent="0.15">
      <c r="AB10842" s="28"/>
      <c r="AC10842" s="28"/>
    </row>
    <row r="10843" spans="28:29" x14ac:dyDescent="0.15">
      <c r="AB10843" s="28"/>
      <c r="AC10843" s="28"/>
    </row>
    <row r="10844" spans="28:29" x14ac:dyDescent="0.15">
      <c r="AB10844" s="28"/>
      <c r="AC10844" s="28"/>
    </row>
    <row r="10845" spans="28:29" x14ac:dyDescent="0.15">
      <c r="AB10845" s="28"/>
      <c r="AC10845" s="28"/>
    </row>
    <row r="10846" spans="28:29" x14ac:dyDescent="0.15">
      <c r="AB10846" s="28"/>
      <c r="AC10846" s="28"/>
    </row>
    <row r="10847" spans="28:29" x14ac:dyDescent="0.15">
      <c r="AB10847" s="28"/>
      <c r="AC10847" s="28"/>
    </row>
    <row r="10848" spans="28:29" x14ac:dyDescent="0.15">
      <c r="AB10848" s="28"/>
      <c r="AC10848" s="28"/>
    </row>
    <row r="10849" spans="28:29" x14ac:dyDescent="0.15">
      <c r="AB10849" s="28"/>
      <c r="AC10849" s="28"/>
    </row>
    <row r="10850" spans="28:29" x14ac:dyDescent="0.15">
      <c r="AB10850" s="28"/>
      <c r="AC10850" s="28"/>
    </row>
    <row r="10851" spans="28:29" x14ac:dyDescent="0.15">
      <c r="AB10851" s="28"/>
      <c r="AC10851" s="28"/>
    </row>
    <row r="10852" spans="28:29" x14ac:dyDescent="0.15">
      <c r="AB10852" s="28"/>
      <c r="AC10852" s="28"/>
    </row>
    <row r="10853" spans="28:29" x14ac:dyDescent="0.15">
      <c r="AB10853" s="28"/>
      <c r="AC10853" s="28"/>
    </row>
    <row r="10854" spans="28:29" x14ac:dyDescent="0.15">
      <c r="AB10854" s="28"/>
      <c r="AC10854" s="28"/>
    </row>
    <row r="10855" spans="28:29" x14ac:dyDescent="0.15">
      <c r="AB10855" s="28"/>
      <c r="AC10855" s="28"/>
    </row>
    <row r="10856" spans="28:29" x14ac:dyDescent="0.15">
      <c r="AB10856" s="28"/>
      <c r="AC10856" s="28"/>
    </row>
    <row r="10857" spans="28:29" x14ac:dyDescent="0.15">
      <c r="AB10857" s="28"/>
      <c r="AC10857" s="28"/>
    </row>
    <row r="10858" spans="28:29" x14ac:dyDescent="0.15">
      <c r="AB10858" s="28"/>
      <c r="AC10858" s="28"/>
    </row>
    <row r="10859" spans="28:29" x14ac:dyDescent="0.15">
      <c r="AB10859" s="28"/>
      <c r="AC10859" s="28"/>
    </row>
    <row r="10860" spans="28:29" x14ac:dyDescent="0.15">
      <c r="AB10860" s="28"/>
      <c r="AC10860" s="28"/>
    </row>
    <row r="10861" spans="28:29" x14ac:dyDescent="0.15">
      <c r="AB10861" s="28"/>
      <c r="AC10861" s="28"/>
    </row>
    <row r="10862" spans="28:29" x14ac:dyDescent="0.15">
      <c r="AB10862" s="28"/>
      <c r="AC10862" s="28"/>
    </row>
    <row r="10863" spans="28:29" x14ac:dyDescent="0.15">
      <c r="AB10863" s="28"/>
      <c r="AC10863" s="28"/>
    </row>
    <row r="10864" spans="28:29" x14ac:dyDescent="0.15">
      <c r="AB10864" s="28"/>
      <c r="AC10864" s="28"/>
    </row>
    <row r="10865" spans="28:29" x14ac:dyDescent="0.15">
      <c r="AB10865" s="28"/>
      <c r="AC10865" s="28"/>
    </row>
    <row r="10866" spans="28:29" x14ac:dyDescent="0.15">
      <c r="AB10866" s="28"/>
      <c r="AC10866" s="28"/>
    </row>
    <row r="10867" spans="28:29" x14ac:dyDescent="0.15">
      <c r="AB10867" s="28"/>
      <c r="AC10867" s="28"/>
    </row>
    <row r="10868" spans="28:29" x14ac:dyDescent="0.15">
      <c r="AB10868" s="28"/>
      <c r="AC10868" s="28"/>
    </row>
    <row r="10869" spans="28:29" x14ac:dyDescent="0.15">
      <c r="AB10869" s="28"/>
      <c r="AC10869" s="28"/>
    </row>
    <row r="10870" spans="28:29" x14ac:dyDescent="0.15">
      <c r="AB10870" s="28"/>
      <c r="AC10870" s="28"/>
    </row>
    <row r="10871" spans="28:29" x14ac:dyDescent="0.15">
      <c r="AB10871" s="28"/>
      <c r="AC10871" s="28"/>
    </row>
    <row r="10872" spans="28:29" x14ac:dyDescent="0.15">
      <c r="AB10872" s="28"/>
      <c r="AC10872" s="28"/>
    </row>
    <row r="10873" spans="28:29" x14ac:dyDescent="0.15">
      <c r="AB10873" s="28"/>
      <c r="AC10873" s="28"/>
    </row>
    <row r="10874" spans="28:29" x14ac:dyDescent="0.15">
      <c r="AB10874" s="28"/>
      <c r="AC10874" s="28"/>
    </row>
    <row r="10875" spans="28:29" x14ac:dyDescent="0.15">
      <c r="AB10875" s="28"/>
      <c r="AC10875" s="28"/>
    </row>
    <row r="10876" spans="28:29" x14ac:dyDescent="0.15">
      <c r="AB10876" s="28"/>
      <c r="AC10876" s="28"/>
    </row>
    <row r="10877" spans="28:29" x14ac:dyDescent="0.15">
      <c r="AB10877" s="28"/>
      <c r="AC10877" s="28"/>
    </row>
    <row r="10878" spans="28:29" x14ac:dyDescent="0.15">
      <c r="AB10878" s="28"/>
      <c r="AC10878" s="28"/>
    </row>
    <row r="10879" spans="28:29" x14ac:dyDescent="0.15">
      <c r="AB10879" s="28"/>
      <c r="AC10879" s="28"/>
    </row>
    <row r="10880" spans="28:29" x14ac:dyDescent="0.15">
      <c r="AB10880" s="28"/>
      <c r="AC10880" s="28"/>
    </row>
    <row r="10881" spans="28:29" x14ac:dyDescent="0.15">
      <c r="AB10881" s="28"/>
      <c r="AC10881" s="28"/>
    </row>
    <row r="10882" spans="28:29" x14ac:dyDescent="0.15">
      <c r="AB10882" s="28"/>
      <c r="AC10882" s="28"/>
    </row>
    <row r="10883" spans="28:29" x14ac:dyDescent="0.15">
      <c r="AB10883" s="28"/>
      <c r="AC10883" s="28"/>
    </row>
    <row r="10884" spans="28:29" x14ac:dyDescent="0.15">
      <c r="AB10884" s="28"/>
      <c r="AC10884" s="28"/>
    </row>
    <row r="10885" spans="28:29" x14ac:dyDescent="0.15">
      <c r="AB10885" s="28"/>
      <c r="AC10885" s="28"/>
    </row>
    <row r="10886" spans="28:29" x14ac:dyDescent="0.15">
      <c r="AB10886" s="28"/>
      <c r="AC10886" s="28"/>
    </row>
    <row r="10887" spans="28:29" x14ac:dyDescent="0.15">
      <c r="AB10887" s="28"/>
      <c r="AC10887" s="28"/>
    </row>
    <row r="10888" spans="28:29" x14ac:dyDescent="0.15">
      <c r="AB10888" s="28"/>
      <c r="AC10888" s="28"/>
    </row>
    <row r="10889" spans="28:29" x14ac:dyDescent="0.15">
      <c r="AB10889" s="28"/>
      <c r="AC10889" s="28"/>
    </row>
    <row r="10890" spans="28:29" x14ac:dyDescent="0.15">
      <c r="AB10890" s="28"/>
      <c r="AC10890" s="28"/>
    </row>
    <row r="10891" spans="28:29" x14ac:dyDescent="0.15">
      <c r="AB10891" s="28"/>
      <c r="AC10891" s="28"/>
    </row>
    <row r="10892" spans="28:29" x14ac:dyDescent="0.15">
      <c r="AB10892" s="28"/>
      <c r="AC10892" s="28"/>
    </row>
    <row r="10893" spans="28:29" x14ac:dyDescent="0.15">
      <c r="AB10893" s="28"/>
      <c r="AC10893" s="28"/>
    </row>
    <row r="10894" spans="28:29" x14ac:dyDescent="0.15">
      <c r="AB10894" s="28"/>
      <c r="AC10894" s="28"/>
    </row>
    <row r="10895" spans="28:29" x14ac:dyDescent="0.15">
      <c r="AB10895" s="28"/>
      <c r="AC10895" s="28"/>
    </row>
    <row r="10896" spans="28:29" x14ac:dyDescent="0.15">
      <c r="AB10896" s="28"/>
      <c r="AC10896" s="28"/>
    </row>
    <row r="10897" spans="28:29" x14ac:dyDescent="0.15">
      <c r="AB10897" s="28"/>
      <c r="AC10897" s="28"/>
    </row>
    <row r="10898" spans="28:29" x14ac:dyDescent="0.15">
      <c r="AB10898" s="28"/>
      <c r="AC10898" s="28"/>
    </row>
    <row r="10899" spans="28:29" x14ac:dyDescent="0.15">
      <c r="AB10899" s="28"/>
      <c r="AC10899" s="28"/>
    </row>
    <row r="10900" spans="28:29" x14ac:dyDescent="0.15">
      <c r="AB10900" s="28"/>
      <c r="AC10900" s="28"/>
    </row>
    <row r="10901" spans="28:29" x14ac:dyDescent="0.15">
      <c r="AB10901" s="28"/>
      <c r="AC10901" s="28"/>
    </row>
    <row r="10902" spans="28:29" x14ac:dyDescent="0.15">
      <c r="AB10902" s="28"/>
      <c r="AC10902" s="28"/>
    </row>
    <row r="10903" spans="28:29" x14ac:dyDescent="0.15">
      <c r="AB10903" s="28"/>
      <c r="AC10903" s="28"/>
    </row>
    <row r="10904" spans="28:29" x14ac:dyDescent="0.15">
      <c r="AB10904" s="28"/>
      <c r="AC10904" s="28"/>
    </row>
    <row r="10905" spans="28:29" x14ac:dyDescent="0.15">
      <c r="AB10905" s="28"/>
      <c r="AC10905" s="28"/>
    </row>
    <row r="10906" spans="28:29" x14ac:dyDescent="0.15">
      <c r="AB10906" s="28"/>
      <c r="AC10906" s="28"/>
    </row>
    <row r="10907" spans="28:29" x14ac:dyDescent="0.15">
      <c r="AB10907" s="28"/>
      <c r="AC10907" s="28"/>
    </row>
    <row r="10908" spans="28:29" x14ac:dyDescent="0.15">
      <c r="AB10908" s="28"/>
      <c r="AC10908" s="28"/>
    </row>
    <row r="10909" spans="28:29" x14ac:dyDescent="0.15">
      <c r="AB10909" s="28"/>
      <c r="AC10909" s="28"/>
    </row>
    <row r="10910" spans="28:29" x14ac:dyDescent="0.15">
      <c r="AB10910" s="28"/>
      <c r="AC10910" s="28"/>
    </row>
    <row r="10911" spans="28:29" x14ac:dyDescent="0.15">
      <c r="AB10911" s="28"/>
      <c r="AC10911" s="28"/>
    </row>
    <row r="10912" spans="28:29" x14ac:dyDescent="0.15">
      <c r="AB10912" s="28"/>
      <c r="AC10912" s="28"/>
    </row>
    <row r="10913" spans="28:29" x14ac:dyDescent="0.15">
      <c r="AB10913" s="28"/>
      <c r="AC10913" s="28"/>
    </row>
    <row r="10914" spans="28:29" x14ac:dyDescent="0.15">
      <c r="AB10914" s="28"/>
      <c r="AC10914" s="28"/>
    </row>
    <row r="10915" spans="28:29" x14ac:dyDescent="0.15">
      <c r="AB10915" s="28"/>
      <c r="AC10915" s="28"/>
    </row>
    <row r="10916" spans="28:29" x14ac:dyDescent="0.15">
      <c r="AB10916" s="28"/>
      <c r="AC10916" s="28"/>
    </row>
    <row r="10917" spans="28:29" x14ac:dyDescent="0.15">
      <c r="AB10917" s="28"/>
      <c r="AC10917" s="28"/>
    </row>
    <row r="10918" spans="28:29" x14ac:dyDescent="0.15">
      <c r="AB10918" s="28"/>
      <c r="AC10918" s="28"/>
    </row>
    <row r="10919" spans="28:29" x14ac:dyDescent="0.15">
      <c r="AB10919" s="28"/>
      <c r="AC10919" s="28"/>
    </row>
    <row r="10920" spans="28:29" x14ac:dyDescent="0.15">
      <c r="AB10920" s="28"/>
      <c r="AC10920" s="28"/>
    </row>
    <row r="10921" spans="28:29" x14ac:dyDescent="0.15">
      <c r="AB10921" s="28"/>
      <c r="AC10921" s="28"/>
    </row>
    <row r="10922" spans="28:29" x14ac:dyDescent="0.15">
      <c r="AB10922" s="28"/>
      <c r="AC10922" s="28"/>
    </row>
    <row r="10923" spans="28:29" x14ac:dyDescent="0.15">
      <c r="AB10923" s="28"/>
      <c r="AC10923" s="28"/>
    </row>
    <row r="10924" spans="28:29" x14ac:dyDescent="0.15">
      <c r="AB10924" s="28"/>
      <c r="AC10924" s="28"/>
    </row>
    <row r="10925" spans="28:29" x14ac:dyDescent="0.15">
      <c r="AB10925" s="28"/>
      <c r="AC10925" s="28"/>
    </row>
    <row r="10926" spans="28:29" x14ac:dyDescent="0.15">
      <c r="AB10926" s="28"/>
      <c r="AC10926" s="28"/>
    </row>
    <row r="10927" spans="28:29" x14ac:dyDescent="0.15">
      <c r="AB10927" s="28"/>
      <c r="AC10927" s="28"/>
    </row>
    <row r="10928" spans="28:29" x14ac:dyDescent="0.15">
      <c r="AB10928" s="28"/>
      <c r="AC10928" s="28"/>
    </row>
    <row r="10929" spans="28:29" x14ac:dyDescent="0.15">
      <c r="AB10929" s="28"/>
      <c r="AC10929" s="28"/>
    </row>
    <row r="10930" spans="28:29" x14ac:dyDescent="0.15">
      <c r="AB10930" s="28"/>
      <c r="AC10930" s="28"/>
    </row>
    <row r="10931" spans="28:29" x14ac:dyDescent="0.15">
      <c r="AB10931" s="28"/>
      <c r="AC10931" s="28"/>
    </row>
    <row r="10932" spans="28:29" x14ac:dyDescent="0.15">
      <c r="AB10932" s="28"/>
      <c r="AC10932" s="28"/>
    </row>
    <row r="10933" spans="28:29" x14ac:dyDescent="0.15">
      <c r="AB10933" s="28"/>
      <c r="AC10933" s="28"/>
    </row>
    <row r="10934" spans="28:29" x14ac:dyDescent="0.15">
      <c r="AB10934" s="28"/>
      <c r="AC10934" s="28"/>
    </row>
    <row r="10935" spans="28:29" x14ac:dyDescent="0.15">
      <c r="AB10935" s="28"/>
      <c r="AC10935" s="28"/>
    </row>
    <row r="10936" spans="28:29" x14ac:dyDescent="0.15">
      <c r="AB10936" s="28"/>
      <c r="AC10936" s="28"/>
    </row>
    <row r="10937" spans="28:29" x14ac:dyDescent="0.15">
      <c r="AB10937" s="28"/>
      <c r="AC10937" s="28"/>
    </row>
    <row r="10938" spans="28:29" x14ac:dyDescent="0.15">
      <c r="AB10938" s="28"/>
      <c r="AC10938" s="28"/>
    </row>
    <row r="10939" spans="28:29" x14ac:dyDescent="0.15">
      <c r="AB10939" s="28"/>
      <c r="AC10939" s="28"/>
    </row>
    <row r="10940" spans="28:29" x14ac:dyDescent="0.15">
      <c r="AB10940" s="28"/>
      <c r="AC10940" s="28"/>
    </row>
    <row r="10941" spans="28:29" x14ac:dyDescent="0.15">
      <c r="AB10941" s="28"/>
      <c r="AC10941" s="28"/>
    </row>
    <row r="10942" spans="28:29" x14ac:dyDescent="0.15">
      <c r="AB10942" s="28"/>
      <c r="AC10942" s="28"/>
    </row>
    <row r="10943" spans="28:29" x14ac:dyDescent="0.15">
      <c r="AB10943" s="28"/>
      <c r="AC10943" s="28"/>
    </row>
    <row r="10944" spans="28:29" x14ac:dyDescent="0.15">
      <c r="AB10944" s="28"/>
      <c r="AC10944" s="28"/>
    </row>
    <row r="10945" spans="28:29" x14ac:dyDescent="0.15">
      <c r="AB10945" s="28"/>
      <c r="AC10945" s="28"/>
    </row>
    <row r="10946" spans="28:29" x14ac:dyDescent="0.15">
      <c r="AB10946" s="28"/>
      <c r="AC10946" s="28"/>
    </row>
    <row r="10947" spans="28:29" x14ac:dyDescent="0.15">
      <c r="AB10947" s="28"/>
      <c r="AC10947" s="28"/>
    </row>
    <row r="10948" spans="28:29" x14ac:dyDescent="0.15">
      <c r="AB10948" s="28"/>
      <c r="AC10948" s="28"/>
    </row>
    <row r="10949" spans="28:29" x14ac:dyDescent="0.15">
      <c r="AB10949" s="28"/>
      <c r="AC10949" s="28"/>
    </row>
    <row r="10950" spans="28:29" x14ac:dyDescent="0.15">
      <c r="AB10950" s="28"/>
      <c r="AC10950" s="28"/>
    </row>
    <row r="10951" spans="28:29" x14ac:dyDescent="0.15">
      <c r="AB10951" s="28"/>
      <c r="AC10951" s="28"/>
    </row>
    <row r="10952" spans="28:29" x14ac:dyDescent="0.15">
      <c r="AB10952" s="28"/>
      <c r="AC10952" s="28"/>
    </row>
    <row r="10953" spans="28:29" x14ac:dyDescent="0.15">
      <c r="AB10953" s="28"/>
      <c r="AC10953" s="28"/>
    </row>
    <row r="10954" spans="28:29" x14ac:dyDescent="0.15">
      <c r="AB10954" s="28"/>
      <c r="AC10954" s="28"/>
    </row>
    <row r="10955" spans="28:29" x14ac:dyDescent="0.15">
      <c r="AB10955" s="28"/>
      <c r="AC10955" s="28"/>
    </row>
    <row r="10956" spans="28:29" x14ac:dyDescent="0.15">
      <c r="AB10956" s="28"/>
      <c r="AC10956" s="28"/>
    </row>
    <row r="10957" spans="28:29" x14ac:dyDescent="0.15">
      <c r="AB10957" s="28"/>
      <c r="AC10957" s="28"/>
    </row>
    <row r="10958" spans="28:29" x14ac:dyDescent="0.15">
      <c r="AB10958" s="28"/>
      <c r="AC10958" s="28"/>
    </row>
    <row r="10959" spans="28:29" x14ac:dyDescent="0.15">
      <c r="AB10959" s="28"/>
      <c r="AC10959" s="28"/>
    </row>
    <row r="10960" spans="28:29" x14ac:dyDescent="0.15">
      <c r="AB10960" s="28"/>
      <c r="AC10960" s="28"/>
    </row>
    <row r="10961" spans="28:29" x14ac:dyDescent="0.15">
      <c r="AB10961" s="28"/>
      <c r="AC10961" s="28"/>
    </row>
    <row r="10962" spans="28:29" x14ac:dyDescent="0.15">
      <c r="AB10962" s="28"/>
      <c r="AC10962" s="28"/>
    </row>
    <row r="10963" spans="28:29" x14ac:dyDescent="0.15">
      <c r="AB10963" s="28"/>
      <c r="AC10963" s="28"/>
    </row>
    <row r="10964" spans="28:29" x14ac:dyDescent="0.15">
      <c r="AB10964" s="28"/>
      <c r="AC10964" s="28"/>
    </row>
    <row r="10965" spans="28:29" x14ac:dyDescent="0.15">
      <c r="AB10965" s="28"/>
      <c r="AC10965" s="28"/>
    </row>
    <row r="10966" spans="28:29" x14ac:dyDescent="0.15">
      <c r="AB10966" s="28"/>
      <c r="AC10966" s="28"/>
    </row>
    <row r="10967" spans="28:29" x14ac:dyDescent="0.15">
      <c r="AB10967" s="28"/>
      <c r="AC10967" s="28"/>
    </row>
    <row r="10968" spans="28:29" x14ac:dyDescent="0.15">
      <c r="AB10968" s="28"/>
      <c r="AC10968" s="28"/>
    </row>
    <row r="10969" spans="28:29" x14ac:dyDescent="0.15">
      <c r="AB10969" s="28"/>
      <c r="AC10969" s="28"/>
    </row>
    <row r="10970" spans="28:29" x14ac:dyDescent="0.15">
      <c r="AB10970" s="28"/>
      <c r="AC10970" s="28"/>
    </row>
    <row r="10971" spans="28:29" x14ac:dyDescent="0.15">
      <c r="AB10971" s="28"/>
      <c r="AC10971" s="28"/>
    </row>
    <row r="10972" spans="28:29" x14ac:dyDescent="0.15">
      <c r="AB10972" s="28"/>
      <c r="AC10972" s="28"/>
    </row>
    <row r="10973" spans="28:29" x14ac:dyDescent="0.15">
      <c r="AB10973" s="28"/>
      <c r="AC10973" s="28"/>
    </row>
    <row r="10974" spans="28:29" x14ac:dyDescent="0.15">
      <c r="AB10974" s="28"/>
      <c r="AC10974" s="28"/>
    </row>
    <row r="10975" spans="28:29" x14ac:dyDescent="0.15">
      <c r="AB10975" s="28"/>
      <c r="AC10975" s="28"/>
    </row>
    <row r="10976" spans="28:29" x14ac:dyDescent="0.15">
      <c r="AB10976" s="28"/>
      <c r="AC10976" s="28"/>
    </row>
    <row r="10977" spans="28:29" x14ac:dyDescent="0.15">
      <c r="AB10977" s="28"/>
      <c r="AC10977" s="28"/>
    </row>
    <row r="10978" spans="28:29" x14ac:dyDescent="0.15">
      <c r="AB10978" s="28"/>
      <c r="AC10978" s="28"/>
    </row>
    <row r="10979" spans="28:29" x14ac:dyDescent="0.15">
      <c r="AB10979" s="28"/>
      <c r="AC10979" s="28"/>
    </row>
    <row r="10980" spans="28:29" x14ac:dyDescent="0.15">
      <c r="AB10980" s="28"/>
      <c r="AC10980" s="28"/>
    </row>
    <row r="10981" spans="28:29" x14ac:dyDescent="0.15">
      <c r="AB10981" s="28"/>
      <c r="AC10981" s="28"/>
    </row>
    <row r="10982" spans="28:29" x14ac:dyDescent="0.15">
      <c r="AB10982" s="28"/>
      <c r="AC10982" s="28"/>
    </row>
    <row r="10983" spans="28:29" x14ac:dyDescent="0.15">
      <c r="AB10983" s="28"/>
      <c r="AC10983" s="28"/>
    </row>
    <row r="10984" spans="28:29" x14ac:dyDescent="0.15">
      <c r="AB10984" s="28"/>
      <c r="AC10984" s="28"/>
    </row>
    <row r="10985" spans="28:29" x14ac:dyDescent="0.15">
      <c r="AB10985" s="28"/>
      <c r="AC10985" s="28"/>
    </row>
    <row r="10986" spans="28:29" x14ac:dyDescent="0.15">
      <c r="AB10986" s="28"/>
      <c r="AC10986" s="28"/>
    </row>
    <row r="10987" spans="28:29" x14ac:dyDescent="0.15">
      <c r="AB10987" s="28"/>
      <c r="AC10987" s="28"/>
    </row>
    <row r="10988" spans="28:29" x14ac:dyDescent="0.15">
      <c r="AB10988" s="28"/>
      <c r="AC10988" s="28"/>
    </row>
    <row r="10989" spans="28:29" x14ac:dyDescent="0.15">
      <c r="AB10989" s="28"/>
      <c r="AC10989" s="28"/>
    </row>
    <row r="10990" spans="28:29" x14ac:dyDescent="0.15">
      <c r="AB10990" s="28"/>
      <c r="AC10990" s="28"/>
    </row>
    <row r="10991" spans="28:29" x14ac:dyDescent="0.15">
      <c r="AB10991" s="28"/>
      <c r="AC10991" s="28"/>
    </row>
    <row r="10992" spans="28:29" x14ac:dyDescent="0.15">
      <c r="AB10992" s="28"/>
      <c r="AC10992" s="28"/>
    </row>
    <row r="10993" spans="28:29" x14ac:dyDescent="0.15">
      <c r="AB10993" s="28"/>
      <c r="AC10993" s="28"/>
    </row>
    <row r="10994" spans="28:29" x14ac:dyDescent="0.15">
      <c r="AB10994" s="28"/>
      <c r="AC10994" s="28"/>
    </row>
    <row r="10995" spans="28:29" x14ac:dyDescent="0.15">
      <c r="AB10995" s="28"/>
      <c r="AC10995" s="28"/>
    </row>
    <row r="10996" spans="28:29" x14ac:dyDescent="0.15">
      <c r="AB10996" s="28"/>
      <c r="AC10996" s="28"/>
    </row>
    <row r="10997" spans="28:29" x14ac:dyDescent="0.15">
      <c r="AB10997" s="28"/>
      <c r="AC10997" s="28"/>
    </row>
    <row r="10998" spans="28:29" x14ac:dyDescent="0.15">
      <c r="AB10998" s="28"/>
      <c r="AC10998" s="28"/>
    </row>
    <row r="10999" spans="28:29" x14ac:dyDescent="0.15">
      <c r="AB10999" s="28"/>
      <c r="AC10999" s="28"/>
    </row>
    <row r="11000" spans="28:29" x14ac:dyDescent="0.15">
      <c r="AB11000" s="28"/>
      <c r="AC11000" s="28"/>
    </row>
    <row r="11001" spans="28:29" x14ac:dyDescent="0.15">
      <c r="AB11001" s="28"/>
      <c r="AC11001" s="28"/>
    </row>
    <row r="11002" spans="28:29" x14ac:dyDescent="0.15">
      <c r="AB11002" s="28"/>
      <c r="AC11002" s="28"/>
    </row>
    <row r="11003" spans="28:29" x14ac:dyDescent="0.15">
      <c r="AB11003" s="28"/>
      <c r="AC11003" s="28"/>
    </row>
    <row r="11004" spans="28:29" x14ac:dyDescent="0.15">
      <c r="AB11004" s="28"/>
      <c r="AC11004" s="28"/>
    </row>
    <row r="11005" spans="28:29" x14ac:dyDescent="0.15">
      <c r="AB11005" s="28"/>
      <c r="AC11005" s="28"/>
    </row>
    <row r="11006" spans="28:29" x14ac:dyDescent="0.15">
      <c r="AB11006" s="28"/>
      <c r="AC11006" s="28"/>
    </row>
    <row r="11007" spans="28:29" x14ac:dyDescent="0.15">
      <c r="AB11007" s="28"/>
      <c r="AC11007" s="28"/>
    </row>
    <row r="11008" spans="28:29" x14ac:dyDescent="0.15">
      <c r="AB11008" s="28"/>
      <c r="AC11008" s="28"/>
    </row>
    <row r="11009" spans="28:29" x14ac:dyDescent="0.15">
      <c r="AB11009" s="28"/>
      <c r="AC11009" s="28"/>
    </row>
    <row r="11010" spans="28:29" x14ac:dyDescent="0.15">
      <c r="AB11010" s="28"/>
      <c r="AC11010" s="28"/>
    </row>
    <row r="11011" spans="28:29" x14ac:dyDescent="0.15">
      <c r="AB11011" s="28"/>
      <c r="AC11011" s="28"/>
    </row>
    <row r="11012" spans="28:29" x14ac:dyDescent="0.15">
      <c r="AB11012" s="28"/>
      <c r="AC11012" s="28"/>
    </row>
    <row r="11013" spans="28:29" x14ac:dyDescent="0.15">
      <c r="AB11013" s="28"/>
      <c r="AC11013" s="28"/>
    </row>
    <row r="11014" spans="28:29" x14ac:dyDescent="0.15">
      <c r="AB11014" s="28"/>
      <c r="AC11014" s="28"/>
    </row>
    <row r="11015" spans="28:29" x14ac:dyDescent="0.15">
      <c r="AB11015" s="28"/>
      <c r="AC11015" s="28"/>
    </row>
    <row r="11016" spans="28:29" x14ac:dyDescent="0.15">
      <c r="AB11016" s="28"/>
      <c r="AC11016" s="28"/>
    </row>
    <row r="11017" spans="28:29" x14ac:dyDescent="0.15">
      <c r="AB11017" s="28"/>
      <c r="AC11017" s="28"/>
    </row>
    <row r="11018" spans="28:29" x14ac:dyDescent="0.15">
      <c r="AB11018" s="28"/>
      <c r="AC11018" s="28"/>
    </row>
    <row r="11019" spans="28:29" x14ac:dyDescent="0.15">
      <c r="AB11019" s="28"/>
      <c r="AC11019" s="28"/>
    </row>
    <row r="11020" spans="28:29" x14ac:dyDescent="0.15">
      <c r="AB11020" s="28"/>
      <c r="AC11020" s="28"/>
    </row>
    <row r="11021" spans="28:29" x14ac:dyDescent="0.15">
      <c r="AB11021" s="28"/>
      <c r="AC11021" s="28"/>
    </row>
    <row r="11022" spans="28:29" x14ac:dyDescent="0.15">
      <c r="AB11022" s="28"/>
      <c r="AC11022" s="28"/>
    </row>
    <row r="11023" spans="28:29" x14ac:dyDescent="0.15">
      <c r="AB11023" s="28"/>
      <c r="AC11023" s="28"/>
    </row>
    <row r="11024" spans="28:29" x14ac:dyDescent="0.15">
      <c r="AB11024" s="28"/>
      <c r="AC11024" s="28"/>
    </row>
    <row r="11025" spans="28:29" x14ac:dyDescent="0.15">
      <c r="AB11025" s="28"/>
      <c r="AC11025" s="28"/>
    </row>
    <row r="11026" spans="28:29" x14ac:dyDescent="0.15">
      <c r="AB11026" s="28"/>
      <c r="AC11026" s="28"/>
    </row>
    <row r="11027" spans="28:29" x14ac:dyDescent="0.15">
      <c r="AB11027" s="28"/>
      <c r="AC11027" s="28"/>
    </row>
    <row r="11028" spans="28:29" x14ac:dyDescent="0.15">
      <c r="AB11028" s="28"/>
      <c r="AC11028" s="28"/>
    </row>
    <row r="11029" spans="28:29" x14ac:dyDescent="0.15">
      <c r="AB11029" s="28"/>
      <c r="AC11029" s="28"/>
    </row>
    <row r="11030" spans="28:29" x14ac:dyDescent="0.15">
      <c r="AB11030" s="28"/>
      <c r="AC11030" s="28"/>
    </row>
    <row r="11031" spans="28:29" x14ac:dyDescent="0.15">
      <c r="AB11031" s="28"/>
      <c r="AC11031" s="28"/>
    </row>
    <row r="11032" spans="28:29" x14ac:dyDescent="0.15">
      <c r="AB11032" s="28"/>
      <c r="AC11032" s="28"/>
    </row>
    <row r="11033" spans="28:29" x14ac:dyDescent="0.15">
      <c r="AB11033" s="28"/>
      <c r="AC11033" s="28"/>
    </row>
    <row r="11034" spans="28:29" x14ac:dyDescent="0.15">
      <c r="AB11034" s="28"/>
      <c r="AC11034" s="28"/>
    </row>
    <row r="11035" spans="28:29" x14ac:dyDescent="0.15">
      <c r="AB11035" s="28"/>
      <c r="AC11035" s="28"/>
    </row>
    <row r="11036" spans="28:29" x14ac:dyDescent="0.15">
      <c r="AB11036" s="28"/>
      <c r="AC11036" s="28"/>
    </row>
    <row r="11037" spans="28:29" x14ac:dyDescent="0.15">
      <c r="AB11037" s="28"/>
      <c r="AC11037" s="28"/>
    </row>
    <row r="11038" spans="28:29" x14ac:dyDescent="0.15">
      <c r="AB11038" s="28"/>
      <c r="AC11038" s="28"/>
    </row>
    <row r="11039" spans="28:29" x14ac:dyDescent="0.15">
      <c r="AB11039" s="28"/>
      <c r="AC11039" s="28"/>
    </row>
    <row r="11040" spans="28:29" x14ac:dyDescent="0.15">
      <c r="AB11040" s="28"/>
      <c r="AC11040" s="28"/>
    </row>
    <row r="11041" spans="28:29" x14ac:dyDescent="0.15">
      <c r="AB11041" s="28"/>
      <c r="AC11041" s="28"/>
    </row>
    <row r="11042" spans="28:29" x14ac:dyDescent="0.15">
      <c r="AB11042" s="28"/>
      <c r="AC11042" s="28"/>
    </row>
    <row r="11043" spans="28:29" x14ac:dyDescent="0.15">
      <c r="AB11043" s="28"/>
      <c r="AC11043" s="28"/>
    </row>
    <row r="11044" spans="28:29" x14ac:dyDescent="0.15">
      <c r="AB11044" s="28"/>
      <c r="AC11044" s="28"/>
    </row>
    <row r="11045" spans="28:29" x14ac:dyDescent="0.15">
      <c r="AB11045" s="28"/>
      <c r="AC11045" s="28"/>
    </row>
    <row r="11046" spans="28:29" x14ac:dyDescent="0.15">
      <c r="AB11046" s="28"/>
      <c r="AC11046" s="28"/>
    </row>
    <row r="11047" spans="28:29" x14ac:dyDescent="0.15">
      <c r="AB11047" s="28"/>
      <c r="AC11047" s="28"/>
    </row>
    <row r="11048" spans="28:29" x14ac:dyDescent="0.15">
      <c r="AB11048" s="28"/>
      <c r="AC11048" s="28"/>
    </row>
    <row r="11049" spans="28:29" x14ac:dyDescent="0.15">
      <c r="AB11049" s="28"/>
      <c r="AC11049" s="28"/>
    </row>
    <row r="11050" spans="28:29" x14ac:dyDescent="0.15">
      <c r="AB11050" s="28"/>
      <c r="AC11050" s="28"/>
    </row>
    <row r="11051" spans="28:29" x14ac:dyDescent="0.15">
      <c r="AB11051" s="28"/>
      <c r="AC11051" s="28"/>
    </row>
    <row r="11052" spans="28:29" x14ac:dyDescent="0.15">
      <c r="AB11052" s="28"/>
      <c r="AC11052" s="28"/>
    </row>
    <row r="11053" spans="28:29" x14ac:dyDescent="0.15">
      <c r="AB11053" s="28"/>
      <c r="AC11053" s="28"/>
    </row>
    <row r="11054" spans="28:29" x14ac:dyDescent="0.15">
      <c r="AB11054" s="28"/>
      <c r="AC11054" s="28"/>
    </row>
    <row r="11055" spans="28:29" x14ac:dyDescent="0.15">
      <c r="AB11055" s="28"/>
      <c r="AC11055" s="28"/>
    </row>
    <row r="11056" spans="28:29" x14ac:dyDescent="0.15">
      <c r="AB11056" s="28"/>
      <c r="AC11056" s="28"/>
    </row>
    <row r="11057" spans="28:29" x14ac:dyDescent="0.15">
      <c r="AB11057" s="28"/>
      <c r="AC11057" s="28"/>
    </row>
    <row r="11058" spans="28:29" x14ac:dyDescent="0.15">
      <c r="AB11058" s="28"/>
      <c r="AC11058" s="28"/>
    </row>
    <row r="11059" spans="28:29" x14ac:dyDescent="0.15">
      <c r="AB11059" s="28"/>
      <c r="AC11059" s="28"/>
    </row>
    <row r="11060" spans="28:29" x14ac:dyDescent="0.15">
      <c r="AB11060" s="28"/>
      <c r="AC11060" s="28"/>
    </row>
    <row r="11061" spans="28:29" x14ac:dyDescent="0.15">
      <c r="AB11061" s="28"/>
      <c r="AC11061" s="28"/>
    </row>
    <row r="11062" spans="28:29" x14ac:dyDescent="0.15">
      <c r="AB11062" s="28"/>
      <c r="AC11062" s="28"/>
    </row>
    <row r="11063" spans="28:29" x14ac:dyDescent="0.15">
      <c r="AB11063" s="28"/>
      <c r="AC11063" s="28"/>
    </row>
    <row r="11064" spans="28:29" x14ac:dyDescent="0.15">
      <c r="AB11064" s="28"/>
      <c r="AC11064" s="28"/>
    </row>
    <row r="11065" spans="28:29" x14ac:dyDescent="0.15">
      <c r="AB11065" s="28"/>
      <c r="AC11065" s="28"/>
    </row>
    <row r="11066" spans="28:29" x14ac:dyDescent="0.15">
      <c r="AB11066" s="28"/>
      <c r="AC11066" s="28"/>
    </row>
    <row r="11067" spans="28:29" x14ac:dyDescent="0.15">
      <c r="AB11067" s="28"/>
      <c r="AC11067" s="28"/>
    </row>
    <row r="11068" spans="28:29" x14ac:dyDescent="0.15">
      <c r="AB11068" s="28"/>
      <c r="AC11068" s="28"/>
    </row>
    <row r="11069" spans="28:29" x14ac:dyDescent="0.15">
      <c r="AB11069" s="28"/>
      <c r="AC11069" s="28"/>
    </row>
    <row r="11070" spans="28:29" x14ac:dyDescent="0.15">
      <c r="AB11070" s="28"/>
      <c r="AC11070" s="28"/>
    </row>
    <row r="11071" spans="28:29" x14ac:dyDescent="0.15">
      <c r="AB11071" s="28"/>
      <c r="AC11071" s="28"/>
    </row>
    <row r="11072" spans="28:29" x14ac:dyDescent="0.15">
      <c r="AB11072" s="28"/>
      <c r="AC11072" s="28"/>
    </row>
    <row r="11073" spans="28:29" x14ac:dyDescent="0.15">
      <c r="AB11073" s="28"/>
      <c r="AC11073" s="28"/>
    </row>
    <row r="11074" spans="28:29" x14ac:dyDescent="0.15">
      <c r="AB11074" s="28"/>
      <c r="AC11074" s="28"/>
    </row>
    <row r="11075" spans="28:29" x14ac:dyDescent="0.15">
      <c r="AB11075" s="28"/>
      <c r="AC11075" s="28"/>
    </row>
    <row r="11076" spans="28:29" x14ac:dyDescent="0.15">
      <c r="AB11076" s="28"/>
      <c r="AC11076" s="28"/>
    </row>
    <row r="11077" spans="28:29" x14ac:dyDescent="0.15">
      <c r="AB11077" s="28"/>
      <c r="AC11077" s="28"/>
    </row>
    <row r="11078" spans="28:29" x14ac:dyDescent="0.15">
      <c r="AB11078" s="28"/>
      <c r="AC11078" s="28"/>
    </row>
    <row r="11079" spans="28:29" x14ac:dyDescent="0.15">
      <c r="AB11079" s="28"/>
      <c r="AC11079" s="28"/>
    </row>
    <row r="11080" spans="28:29" x14ac:dyDescent="0.15">
      <c r="AB11080" s="28"/>
      <c r="AC11080" s="28"/>
    </row>
    <row r="11081" spans="28:29" x14ac:dyDescent="0.15">
      <c r="AB11081" s="28"/>
      <c r="AC11081" s="28"/>
    </row>
    <row r="11082" spans="28:29" x14ac:dyDescent="0.15">
      <c r="AB11082" s="28"/>
      <c r="AC11082" s="28"/>
    </row>
    <row r="11083" spans="28:29" x14ac:dyDescent="0.15">
      <c r="AB11083" s="28"/>
      <c r="AC11083" s="28"/>
    </row>
    <row r="11084" spans="28:29" x14ac:dyDescent="0.15">
      <c r="AB11084" s="28"/>
      <c r="AC11084" s="28"/>
    </row>
    <row r="11085" spans="28:29" x14ac:dyDescent="0.15">
      <c r="AB11085" s="28"/>
      <c r="AC11085" s="28"/>
    </row>
    <row r="11086" spans="28:29" x14ac:dyDescent="0.15">
      <c r="AB11086" s="28"/>
      <c r="AC11086" s="28"/>
    </row>
    <row r="11087" spans="28:29" x14ac:dyDescent="0.15">
      <c r="AB11087" s="28"/>
      <c r="AC11087" s="28"/>
    </row>
    <row r="11088" spans="28:29" x14ac:dyDescent="0.15">
      <c r="AB11088" s="28"/>
      <c r="AC11088" s="28"/>
    </row>
    <row r="11089" spans="28:29" x14ac:dyDescent="0.15">
      <c r="AB11089" s="28"/>
      <c r="AC11089" s="28"/>
    </row>
    <row r="11090" spans="28:29" x14ac:dyDescent="0.15">
      <c r="AB11090" s="28"/>
      <c r="AC11090" s="28"/>
    </row>
    <row r="11091" spans="28:29" x14ac:dyDescent="0.15">
      <c r="AB11091" s="28"/>
      <c r="AC11091" s="28"/>
    </row>
    <row r="11092" spans="28:29" x14ac:dyDescent="0.15">
      <c r="AB11092" s="28"/>
      <c r="AC11092" s="28"/>
    </row>
    <row r="11093" spans="28:29" x14ac:dyDescent="0.15">
      <c r="AB11093" s="28"/>
      <c r="AC11093" s="28"/>
    </row>
    <row r="11094" spans="28:29" x14ac:dyDescent="0.15">
      <c r="AB11094" s="28"/>
      <c r="AC11094" s="28"/>
    </row>
    <row r="11095" spans="28:29" x14ac:dyDescent="0.15">
      <c r="AB11095" s="28"/>
      <c r="AC11095" s="28"/>
    </row>
    <row r="11096" spans="28:29" x14ac:dyDescent="0.15">
      <c r="AB11096" s="28"/>
      <c r="AC11096" s="28"/>
    </row>
    <row r="11097" spans="28:29" x14ac:dyDescent="0.15">
      <c r="AB11097" s="28"/>
      <c r="AC11097" s="28"/>
    </row>
    <row r="11098" spans="28:29" x14ac:dyDescent="0.15">
      <c r="AB11098" s="28"/>
      <c r="AC11098" s="28"/>
    </row>
    <row r="11099" spans="28:29" x14ac:dyDescent="0.15">
      <c r="AB11099" s="28"/>
      <c r="AC11099" s="28"/>
    </row>
    <row r="11100" spans="28:29" x14ac:dyDescent="0.15">
      <c r="AB11100" s="28"/>
      <c r="AC11100" s="28"/>
    </row>
    <row r="11101" spans="28:29" x14ac:dyDescent="0.15">
      <c r="AB11101" s="28"/>
      <c r="AC11101" s="28"/>
    </row>
    <row r="11102" spans="28:29" x14ac:dyDescent="0.15">
      <c r="AB11102" s="28"/>
      <c r="AC11102" s="28"/>
    </row>
    <row r="11103" spans="28:29" x14ac:dyDescent="0.15">
      <c r="AB11103" s="28"/>
      <c r="AC11103" s="28"/>
    </row>
    <row r="11104" spans="28:29" x14ac:dyDescent="0.15">
      <c r="AB11104" s="28"/>
      <c r="AC11104" s="28"/>
    </row>
    <row r="11105" spans="28:29" x14ac:dyDescent="0.15">
      <c r="AB11105" s="28"/>
      <c r="AC11105" s="28"/>
    </row>
    <row r="11106" spans="28:29" x14ac:dyDescent="0.15">
      <c r="AB11106" s="28"/>
      <c r="AC11106" s="28"/>
    </row>
    <row r="11107" spans="28:29" x14ac:dyDescent="0.15">
      <c r="AB11107" s="28"/>
      <c r="AC11107" s="28"/>
    </row>
    <row r="11108" spans="28:29" x14ac:dyDescent="0.15">
      <c r="AB11108" s="28"/>
      <c r="AC11108" s="28"/>
    </row>
    <row r="11109" spans="28:29" x14ac:dyDescent="0.15">
      <c r="AB11109" s="28"/>
      <c r="AC11109" s="28"/>
    </row>
    <row r="11110" spans="28:29" x14ac:dyDescent="0.15">
      <c r="AB11110" s="28"/>
      <c r="AC11110" s="28"/>
    </row>
    <row r="11111" spans="28:29" x14ac:dyDescent="0.15">
      <c r="AB11111" s="28"/>
      <c r="AC11111" s="28"/>
    </row>
    <row r="11112" spans="28:29" x14ac:dyDescent="0.15">
      <c r="AB11112" s="28"/>
      <c r="AC11112" s="28"/>
    </row>
    <row r="11113" spans="28:29" x14ac:dyDescent="0.15">
      <c r="AB11113" s="28"/>
      <c r="AC11113" s="28"/>
    </row>
    <row r="11114" spans="28:29" x14ac:dyDescent="0.15">
      <c r="AB11114" s="28"/>
      <c r="AC11114" s="28"/>
    </row>
    <row r="11115" spans="28:29" x14ac:dyDescent="0.15">
      <c r="AB11115" s="28"/>
      <c r="AC11115" s="28"/>
    </row>
    <row r="11116" spans="28:29" x14ac:dyDescent="0.15">
      <c r="AB11116" s="28"/>
      <c r="AC11116" s="28"/>
    </row>
    <row r="11117" spans="28:29" x14ac:dyDescent="0.15">
      <c r="AB11117" s="28"/>
      <c r="AC11117" s="28"/>
    </row>
    <row r="11118" spans="28:29" x14ac:dyDescent="0.15">
      <c r="AB11118" s="28"/>
      <c r="AC11118" s="28"/>
    </row>
    <row r="11119" spans="28:29" x14ac:dyDescent="0.15">
      <c r="AB11119" s="28"/>
      <c r="AC11119" s="28"/>
    </row>
    <row r="11120" spans="28:29" x14ac:dyDescent="0.15">
      <c r="AB11120" s="28"/>
      <c r="AC11120" s="28"/>
    </row>
    <row r="11121" spans="28:29" x14ac:dyDescent="0.15">
      <c r="AB11121" s="28"/>
      <c r="AC11121" s="28"/>
    </row>
    <row r="11122" spans="28:29" x14ac:dyDescent="0.15">
      <c r="AB11122" s="28"/>
      <c r="AC11122" s="28"/>
    </row>
    <row r="11123" spans="28:29" x14ac:dyDescent="0.15">
      <c r="AB11123" s="28"/>
      <c r="AC11123" s="28"/>
    </row>
    <row r="11124" spans="28:29" x14ac:dyDescent="0.15">
      <c r="AB11124" s="28"/>
      <c r="AC11124" s="28"/>
    </row>
    <row r="11125" spans="28:29" x14ac:dyDescent="0.15">
      <c r="AB11125" s="28"/>
      <c r="AC11125" s="28"/>
    </row>
    <row r="11126" spans="28:29" x14ac:dyDescent="0.15">
      <c r="AB11126" s="28"/>
      <c r="AC11126" s="28"/>
    </row>
    <row r="11127" spans="28:29" x14ac:dyDescent="0.15">
      <c r="AB11127" s="28"/>
      <c r="AC11127" s="28"/>
    </row>
    <row r="11128" spans="28:29" x14ac:dyDescent="0.15">
      <c r="AB11128" s="28"/>
      <c r="AC11128" s="28"/>
    </row>
    <row r="11129" spans="28:29" x14ac:dyDescent="0.15">
      <c r="AB11129" s="28"/>
      <c r="AC11129" s="28"/>
    </row>
    <row r="11130" spans="28:29" x14ac:dyDescent="0.15">
      <c r="AB11130" s="28"/>
      <c r="AC11130" s="28"/>
    </row>
    <row r="11131" spans="28:29" x14ac:dyDescent="0.15">
      <c r="AB11131" s="28"/>
      <c r="AC11131" s="28"/>
    </row>
    <row r="11132" spans="28:29" x14ac:dyDescent="0.15">
      <c r="AB11132" s="28"/>
      <c r="AC11132" s="28"/>
    </row>
    <row r="11133" spans="28:29" x14ac:dyDescent="0.15">
      <c r="AB11133" s="28"/>
      <c r="AC11133" s="28"/>
    </row>
    <row r="11134" spans="28:29" x14ac:dyDescent="0.15">
      <c r="AB11134" s="28"/>
      <c r="AC11134" s="28"/>
    </row>
    <row r="11135" spans="28:29" x14ac:dyDescent="0.15">
      <c r="AB11135" s="28"/>
      <c r="AC11135" s="28"/>
    </row>
    <row r="11136" spans="28:29" x14ac:dyDescent="0.15">
      <c r="AB11136" s="28"/>
      <c r="AC11136" s="28"/>
    </row>
    <row r="11137" spans="28:29" x14ac:dyDescent="0.15">
      <c r="AB11137" s="28"/>
      <c r="AC11137" s="28"/>
    </row>
    <row r="11138" spans="28:29" x14ac:dyDescent="0.15">
      <c r="AB11138" s="28"/>
      <c r="AC11138" s="28"/>
    </row>
    <row r="11139" spans="28:29" x14ac:dyDescent="0.15">
      <c r="AB11139" s="28"/>
      <c r="AC11139" s="28"/>
    </row>
    <row r="11140" spans="28:29" x14ac:dyDescent="0.15">
      <c r="AB11140" s="28"/>
      <c r="AC11140" s="28"/>
    </row>
    <row r="11141" spans="28:29" x14ac:dyDescent="0.15">
      <c r="AB11141" s="28"/>
      <c r="AC11141" s="28"/>
    </row>
    <row r="11142" spans="28:29" x14ac:dyDescent="0.15">
      <c r="AB11142" s="28"/>
      <c r="AC11142" s="28"/>
    </row>
    <row r="11143" spans="28:29" x14ac:dyDescent="0.15">
      <c r="AB11143" s="28"/>
      <c r="AC11143" s="28"/>
    </row>
    <row r="11144" spans="28:29" x14ac:dyDescent="0.15">
      <c r="AB11144" s="28"/>
      <c r="AC11144" s="28"/>
    </row>
    <row r="11145" spans="28:29" x14ac:dyDescent="0.15">
      <c r="AB11145" s="28"/>
      <c r="AC11145" s="28"/>
    </row>
    <row r="11146" spans="28:29" x14ac:dyDescent="0.15">
      <c r="AB11146" s="28"/>
      <c r="AC11146" s="28"/>
    </row>
    <row r="11147" spans="28:29" x14ac:dyDescent="0.15">
      <c r="AB11147" s="28"/>
      <c r="AC11147" s="28"/>
    </row>
    <row r="11148" spans="28:29" x14ac:dyDescent="0.15">
      <c r="AB11148" s="28"/>
      <c r="AC11148" s="28"/>
    </row>
    <row r="11149" spans="28:29" x14ac:dyDescent="0.15">
      <c r="AB11149" s="28"/>
      <c r="AC11149" s="28"/>
    </row>
    <row r="11150" spans="28:29" x14ac:dyDescent="0.15">
      <c r="AB11150" s="28"/>
      <c r="AC11150" s="28"/>
    </row>
    <row r="11151" spans="28:29" x14ac:dyDescent="0.15">
      <c r="AB11151" s="28"/>
      <c r="AC11151" s="28"/>
    </row>
    <row r="11152" spans="28:29" x14ac:dyDescent="0.15">
      <c r="AB11152" s="28"/>
      <c r="AC11152" s="28"/>
    </row>
    <row r="11153" spans="28:29" x14ac:dyDescent="0.15">
      <c r="AB11153" s="28"/>
      <c r="AC11153" s="28"/>
    </row>
    <row r="11154" spans="28:29" x14ac:dyDescent="0.15">
      <c r="AB11154" s="28"/>
      <c r="AC11154" s="28"/>
    </row>
    <row r="11155" spans="28:29" x14ac:dyDescent="0.15">
      <c r="AB11155" s="28"/>
      <c r="AC11155" s="28"/>
    </row>
    <row r="11156" spans="28:29" x14ac:dyDescent="0.15">
      <c r="AB11156" s="28"/>
      <c r="AC11156" s="28"/>
    </row>
    <row r="11157" spans="28:29" x14ac:dyDescent="0.15">
      <c r="AB11157" s="28"/>
      <c r="AC11157" s="28"/>
    </row>
    <row r="11158" spans="28:29" x14ac:dyDescent="0.15">
      <c r="AB11158" s="28"/>
      <c r="AC11158" s="28"/>
    </row>
    <row r="11159" spans="28:29" x14ac:dyDescent="0.15">
      <c r="AB11159" s="28"/>
      <c r="AC11159" s="28"/>
    </row>
    <row r="11160" spans="28:29" x14ac:dyDescent="0.15">
      <c r="AB11160" s="28"/>
      <c r="AC11160" s="28"/>
    </row>
    <row r="11161" spans="28:29" x14ac:dyDescent="0.15">
      <c r="AB11161" s="28"/>
      <c r="AC11161" s="28"/>
    </row>
    <row r="11162" spans="28:29" x14ac:dyDescent="0.15">
      <c r="AB11162" s="28"/>
      <c r="AC11162" s="28"/>
    </row>
    <row r="11163" spans="28:29" x14ac:dyDescent="0.15">
      <c r="AB11163" s="28"/>
      <c r="AC11163" s="28"/>
    </row>
    <row r="11164" spans="28:29" x14ac:dyDescent="0.15">
      <c r="AB11164" s="28"/>
      <c r="AC11164" s="28"/>
    </row>
    <row r="11165" spans="28:29" x14ac:dyDescent="0.15">
      <c r="AB11165" s="28"/>
      <c r="AC11165" s="28"/>
    </row>
    <row r="11166" spans="28:29" x14ac:dyDescent="0.15">
      <c r="AB11166" s="28"/>
      <c r="AC11166" s="28"/>
    </row>
    <row r="11167" spans="28:29" x14ac:dyDescent="0.15">
      <c r="AB11167" s="28"/>
      <c r="AC11167" s="28"/>
    </row>
    <row r="11168" spans="28:29" x14ac:dyDescent="0.15">
      <c r="AB11168" s="28"/>
      <c r="AC11168" s="28"/>
    </row>
    <row r="11169" spans="28:29" x14ac:dyDescent="0.15">
      <c r="AB11169" s="28"/>
      <c r="AC11169" s="28"/>
    </row>
    <row r="11170" spans="28:29" x14ac:dyDescent="0.15">
      <c r="AB11170" s="28"/>
      <c r="AC11170" s="28"/>
    </row>
    <row r="11171" spans="28:29" x14ac:dyDescent="0.15">
      <c r="AB11171" s="28"/>
      <c r="AC11171" s="28"/>
    </row>
    <row r="11172" spans="28:29" x14ac:dyDescent="0.15">
      <c r="AB11172" s="28"/>
      <c r="AC11172" s="28"/>
    </row>
    <row r="11173" spans="28:29" x14ac:dyDescent="0.15">
      <c r="AB11173" s="28"/>
      <c r="AC11173" s="28"/>
    </row>
    <row r="11174" spans="28:29" x14ac:dyDescent="0.15">
      <c r="AB11174" s="28"/>
      <c r="AC11174" s="28"/>
    </row>
    <row r="11175" spans="28:29" x14ac:dyDescent="0.15">
      <c r="AB11175" s="28"/>
      <c r="AC11175" s="28"/>
    </row>
    <row r="11176" spans="28:29" x14ac:dyDescent="0.15">
      <c r="AB11176" s="28"/>
      <c r="AC11176" s="28"/>
    </row>
    <row r="11177" spans="28:29" x14ac:dyDescent="0.15">
      <c r="AB11177" s="28"/>
      <c r="AC11177" s="28"/>
    </row>
    <row r="11178" spans="28:29" x14ac:dyDescent="0.15">
      <c r="AB11178" s="28"/>
      <c r="AC11178" s="28"/>
    </row>
    <row r="11179" spans="28:29" x14ac:dyDescent="0.15">
      <c r="AB11179" s="28"/>
      <c r="AC11179" s="28"/>
    </row>
    <row r="11180" spans="28:29" x14ac:dyDescent="0.15">
      <c r="AB11180" s="28"/>
      <c r="AC11180" s="28"/>
    </row>
    <row r="11181" spans="28:29" x14ac:dyDescent="0.15">
      <c r="AB11181" s="28"/>
      <c r="AC11181" s="28"/>
    </row>
    <row r="11182" spans="28:29" x14ac:dyDescent="0.15">
      <c r="AB11182" s="28"/>
      <c r="AC11182" s="28"/>
    </row>
    <row r="11183" spans="28:29" x14ac:dyDescent="0.15">
      <c r="AB11183" s="28"/>
      <c r="AC11183" s="28"/>
    </row>
    <row r="11184" spans="28:29" x14ac:dyDescent="0.15">
      <c r="AB11184" s="28"/>
      <c r="AC11184" s="28"/>
    </row>
    <row r="11185" spans="28:29" x14ac:dyDescent="0.15">
      <c r="AB11185" s="28"/>
      <c r="AC11185" s="28"/>
    </row>
    <row r="11186" spans="28:29" x14ac:dyDescent="0.15">
      <c r="AB11186" s="28"/>
      <c r="AC11186" s="28"/>
    </row>
    <row r="11187" spans="28:29" x14ac:dyDescent="0.15">
      <c r="AB11187" s="28"/>
      <c r="AC11187" s="28"/>
    </row>
    <row r="11188" spans="28:29" x14ac:dyDescent="0.15">
      <c r="AB11188" s="28"/>
      <c r="AC11188" s="28"/>
    </row>
    <row r="11189" spans="28:29" x14ac:dyDescent="0.15">
      <c r="AB11189" s="28"/>
      <c r="AC11189" s="28"/>
    </row>
    <row r="11190" spans="28:29" x14ac:dyDescent="0.15">
      <c r="AB11190" s="28"/>
      <c r="AC11190" s="28"/>
    </row>
    <row r="11191" spans="28:29" x14ac:dyDescent="0.15">
      <c r="AB11191" s="28"/>
      <c r="AC11191" s="28"/>
    </row>
    <row r="11192" spans="28:29" x14ac:dyDescent="0.15">
      <c r="AB11192" s="28"/>
      <c r="AC11192" s="28"/>
    </row>
    <row r="11193" spans="28:29" x14ac:dyDescent="0.15">
      <c r="AB11193" s="28"/>
      <c r="AC11193" s="28"/>
    </row>
    <row r="11194" spans="28:29" x14ac:dyDescent="0.15">
      <c r="AB11194" s="28"/>
      <c r="AC11194" s="28"/>
    </row>
    <row r="11195" spans="28:29" x14ac:dyDescent="0.15">
      <c r="AB11195" s="28"/>
      <c r="AC11195" s="28"/>
    </row>
    <row r="11196" spans="28:29" x14ac:dyDescent="0.15">
      <c r="AB11196" s="28"/>
      <c r="AC11196" s="28"/>
    </row>
    <row r="11197" spans="28:29" x14ac:dyDescent="0.15">
      <c r="AB11197" s="28"/>
      <c r="AC11197" s="28"/>
    </row>
    <row r="11198" spans="28:29" x14ac:dyDescent="0.15">
      <c r="AB11198" s="28"/>
      <c r="AC11198" s="28"/>
    </row>
    <row r="11199" spans="28:29" x14ac:dyDescent="0.15">
      <c r="AB11199" s="28"/>
      <c r="AC11199" s="28"/>
    </row>
    <row r="11200" spans="28:29" x14ac:dyDescent="0.15">
      <c r="AB11200" s="28"/>
      <c r="AC11200" s="28"/>
    </row>
    <row r="11201" spans="28:29" x14ac:dyDescent="0.15">
      <c r="AB11201" s="28"/>
      <c r="AC11201" s="28"/>
    </row>
    <row r="11202" spans="28:29" x14ac:dyDescent="0.15">
      <c r="AB11202" s="28"/>
      <c r="AC11202" s="28"/>
    </row>
    <row r="11203" spans="28:29" x14ac:dyDescent="0.15">
      <c r="AB11203" s="28"/>
      <c r="AC11203" s="28"/>
    </row>
    <row r="11204" spans="28:29" x14ac:dyDescent="0.15">
      <c r="AB11204" s="28"/>
      <c r="AC11204" s="28"/>
    </row>
    <row r="11205" spans="28:29" x14ac:dyDescent="0.15">
      <c r="AB11205" s="28"/>
      <c r="AC11205" s="28"/>
    </row>
    <row r="11206" spans="28:29" x14ac:dyDescent="0.15">
      <c r="AB11206" s="28"/>
      <c r="AC11206" s="28"/>
    </row>
    <row r="11207" spans="28:29" x14ac:dyDescent="0.15">
      <c r="AB11207" s="28"/>
      <c r="AC11207" s="28"/>
    </row>
    <row r="11208" spans="28:29" x14ac:dyDescent="0.15">
      <c r="AB11208" s="28"/>
      <c r="AC11208" s="28"/>
    </row>
    <row r="11209" spans="28:29" x14ac:dyDescent="0.15">
      <c r="AB11209" s="28"/>
      <c r="AC11209" s="28"/>
    </row>
    <row r="11210" spans="28:29" x14ac:dyDescent="0.15">
      <c r="AB11210" s="28"/>
      <c r="AC11210" s="28"/>
    </row>
    <row r="11211" spans="28:29" x14ac:dyDescent="0.15">
      <c r="AB11211" s="28"/>
      <c r="AC11211" s="28"/>
    </row>
    <row r="11212" spans="28:29" x14ac:dyDescent="0.15">
      <c r="AB11212" s="28"/>
      <c r="AC11212" s="28"/>
    </row>
    <row r="11213" spans="28:29" x14ac:dyDescent="0.15">
      <c r="AB11213" s="28"/>
      <c r="AC11213" s="28"/>
    </row>
    <row r="11214" spans="28:29" x14ac:dyDescent="0.15">
      <c r="AB11214" s="28"/>
      <c r="AC11214" s="28"/>
    </row>
    <row r="11215" spans="28:29" x14ac:dyDescent="0.15">
      <c r="AB11215" s="28"/>
      <c r="AC11215" s="28"/>
    </row>
    <row r="11216" spans="28:29" x14ac:dyDescent="0.15">
      <c r="AB11216" s="28"/>
      <c r="AC11216" s="28"/>
    </row>
    <row r="11217" spans="28:29" x14ac:dyDescent="0.15">
      <c r="AB11217" s="28"/>
      <c r="AC11217" s="28"/>
    </row>
    <row r="11218" spans="28:29" x14ac:dyDescent="0.15">
      <c r="AB11218" s="28"/>
      <c r="AC11218" s="28"/>
    </row>
    <row r="11219" spans="28:29" x14ac:dyDescent="0.15">
      <c r="AB11219" s="28"/>
      <c r="AC11219" s="28"/>
    </row>
    <row r="11220" spans="28:29" x14ac:dyDescent="0.15">
      <c r="AB11220" s="28"/>
      <c r="AC11220" s="28"/>
    </row>
    <row r="11221" spans="28:29" x14ac:dyDescent="0.15">
      <c r="AB11221" s="28"/>
      <c r="AC11221" s="28"/>
    </row>
    <row r="11222" spans="28:29" x14ac:dyDescent="0.15">
      <c r="AB11222" s="28"/>
      <c r="AC11222" s="28"/>
    </row>
    <row r="11223" spans="28:29" x14ac:dyDescent="0.15">
      <c r="AB11223" s="28"/>
      <c r="AC11223" s="28"/>
    </row>
    <row r="11224" spans="28:29" x14ac:dyDescent="0.15">
      <c r="AB11224" s="28"/>
      <c r="AC11224" s="28"/>
    </row>
    <row r="11225" spans="28:29" x14ac:dyDescent="0.15">
      <c r="AB11225" s="28"/>
      <c r="AC11225" s="28"/>
    </row>
    <row r="11226" spans="28:29" x14ac:dyDescent="0.15">
      <c r="AB11226" s="28"/>
      <c r="AC11226" s="28"/>
    </row>
    <row r="11227" spans="28:29" x14ac:dyDescent="0.15">
      <c r="AB11227" s="28"/>
      <c r="AC11227" s="28"/>
    </row>
    <row r="11228" spans="28:29" x14ac:dyDescent="0.15">
      <c r="AB11228" s="28"/>
      <c r="AC11228" s="28"/>
    </row>
    <row r="11229" spans="28:29" x14ac:dyDescent="0.15">
      <c r="AB11229" s="28"/>
      <c r="AC11229" s="28"/>
    </row>
    <row r="11230" spans="28:29" x14ac:dyDescent="0.15">
      <c r="AB11230" s="28"/>
      <c r="AC11230" s="28"/>
    </row>
    <row r="11231" spans="28:29" x14ac:dyDescent="0.15">
      <c r="AB11231" s="28"/>
      <c r="AC11231" s="28"/>
    </row>
    <row r="11232" spans="28:29" x14ac:dyDescent="0.15">
      <c r="AB11232" s="28"/>
      <c r="AC11232" s="28"/>
    </row>
    <row r="11233" spans="28:29" x14ac:dyDescent="0.15">
      <c r="AB11233" s="28"/>
      <c r="AC11233" s="28"/>
    </row>
    <row r="11234" spans="28:29" x14ac:dyDescent="0.15">
      <c r="AB11234" s="28"/>
      <c r="AC11234" s="28"/>
    </row>
    <row r="11235" spans="28:29" x14ac:dyDescent="0.15">
      <c r="AB11235" s="28"/>
      <c r="AC11235" s="28"/>
    </row>
    <row r="11236" spans="28:29" x14ac:dyDescent="0.15">
      <c r="AB11236" s="28"/>
      <c r="AC11236" s="28"/>
    </row>
    <row r="11237" spans="28:29" x14ac:dyDescent="0.15">
      <c r="AB11237" s="28"/>
      <c r="AC11237" s="28"/>
    </row>
    <row r="11238" spans="28:29" x14ac:dyDescent="0.15">
      <c r="AB11238" s="28"/>
      <c r="AC11238" s="28"/>
    </row>
    <row r="11239" spans="28:29" x14ac:dyDescent="0.15">
      <c r="AB11239" s="28"/>
      <c r="AC11239" s="28"/>
    </row>
    <row r="11240" spans="28:29" x14ac:dyDescent="0.15">
      <c r="AB11240" s="28"/>
      <c r="AC11240" s="28"/>
    </row>
    <row r="11241" spans="28:29" x14ac:dyDescent="0.15">
      <c r="AB11241" s="28"/>
      <c r="AC11241" s="28"/>
    </row>
    <row r="11242" spans="28:29" x14ac:dyDescent="0.15">
      <c r="AB11242" s="28"/>
      <c r="AC11242" s="28"/>
    </row>
    <row r="11243" spans="28:29" x14ac:dyDescent="0.15">
      <c r="AB11243" s="28"/>
      <c r="AC11243" s="28"/>
    </row>
    <row r="11244" spans="28:29" x14ac:dyDescent="0.15">
      <c r="AB11244" s="28"/>
      <c r="AC11244" s="28"/>
    </row>
    <row r="11245" spans="28:29" x14ac:dyDescent="0.15">
      <c r="AB11245" s="28"/>
      <c r="AC11245" s="28"/>
    </row>
    <row r="11246" spans="28:29" x14ac:dyDescent="0.15">
      <c r="AB11246" s="28"/>
      <c r="AC11246" s="28"/>
    </row>
    <row r="11247" spans="28:29" x14ac:dyDescent="0.15">
      <c r="AB11247" s="28"/>
      <c r="AC11247" s="28"/>
    </row>
    <row r="11248" spans="28:29" x14ac:dyDescent="0.15">
      <c r="AB11248" s="28"/>
      <c r="AC11248" s="28"/>
    </row>
    <row r="11249" spans="28:29" x14ac:dyDescent="0.15">
      <c r="AB11249" s="28"/>
      <c r="AC11249" s="28"/>
    </row>
    <row r="11250" spans="28:29" x14ac:dyDescent="0.15">
      <c r="AB11250" s="28"/>
      <c r="AC11250" s="28"/>
    </row>
    <row r="11251" spans="28:29" x14ac:dyDescent="0.15">
      <c r="AB11251" s="28"/>
      <c r="AC11251" s="28"/>
    </row>
    <row r="11252" spans="28:29" x14ac:dyDescent="0.15">
      <c r="AB11252" s="28"/>
      <c r="AC11252" s="28"/>
    </row>
    <row r="11253" spans="28:29" x14ac:dyDescent="0.15">
      <c r="AB11253" s="28"/>
      <c r="AC11253" s="28"/>
    </row>
    <row r="11254" spans="28:29" x14ac:dyDescent="0.15">
      <c r="AB11254" s="28"/>
      <c r="AC11254" s="28"/>
    </row>
    <row r="11255" spans="28:29" x14ac:dyDescent="0.15">
      <c r="AB11255" s="28"/>
      <c r="AC11255" s="28"/>
    </row>
    <row r="11256" spans="28:29" x14ac:dyDescent="0.15">
      <c r="AB11256" s="28"/>
      <c r="AC11256" s="28"/>
    </row>
    <row r="11257" spans="28:29" x14ac:dyDescent="0.15">
      <c r="AB11257" s="28"/>
      <c r="AC11257" s="28"/>
    </row>
    <row r="11258" spans="28:29" x14ac:dyDescent="0.15">
      <c r="AB11258" s="28"/>
      <c r="AC11258" s="28"/>
    </row>
    <row r="11259" spans="28:29" x14ac:dyDescent="0.15">
      <c r="AB11259" s="28"/>
      <c r="AC11259" s="28"/>
    </row>
    <row r="11260" spans="28:29" x14ac:dyDescent="0.15">
      <c r="AB11260" s="28"/>
      <c r="AC11260" s="28"/>
    </row>
    <row r="11261" spans="28:29" x14ac:dyDescent="0.15">
      <c r="AB11261" s="28"/>
      <c r="AC11261" s="28"/>
    </row>
    <row r="11262" spans="28:29" x14ac:dyDescent="0.15">
      <c r="AB11262" s="28"/>
      <c r="AC11262" s="28"/>
    </row>
    <row r="11263" spans="28:29" x14ac:dyDescent="0.15">
      <c r="AB11263" s="28"/>
      <c r="AC11263" s="28"/>
    </row>
    <row r="11264" spans="28:29" x14ac:dyDescent="0.15">
      <c r="AB11264" s="28"/>
      <c r="AC11264" s="28"/>
    </row>
    <row r="11265" spans="28:29" x14ac:dyDescent="0.15">
      <c r="AB11265" s="28"/>
      <c r="AC11265" s="28"/>
    </row>
    <row r="11266" spans="28:29" x14ac:dyDescent="0.15">
      <c r="AB11266" s="28"/>
      <c r="AC11266" s="28"/>
    </row>
    <row r="11267" spans="28:29" x14ac:dyDescent="0.15">
      <c r="AB11267" s="28"/>
      <c r="AC11267" s="28"/>
    </row>
    <row r="11268" spans="28:29" x14ac:dyDescent="0.15">
      <c r="AB11268" s="28"/>
      <c r="AC11268" s="28"/>
    </row>
    <row r="11269" spans="28:29" x14ac:dyDescent="0.15">
      <c r="AB11269" s="28"/>
      <c r="AC11269" s="28"/>
    </row>
    <row r="11270" spans="28:29" x14ac:dyDescent="0.15">
      <c r="AB11270" s="28"/>
      <c r="AC11270" s="28"/>
    </row>
    <row r="11271" spans="28:29" x14ac:dyDescent="0.15">
      <c r="AB11271" s="28"/>
      <c r="AC11271" s="28"/>
    </row>
    <row r="11272" spans="28:29" x14ac:dyDescent="0.15">
      <c r="AB11272" s="28"/>
      <c r="AC11272" s="28"/>
    </row>
    <row r="11273" spans="28:29" x14ac:dyDescent="0.15">
      <c r="AB11273" s="28"/>
      <c r="AC11273" s="28"/>
    </row>
    <row r="11274" spans="28:29" x14ac:dyDescent="0.15">
      <c r="AB11274" s="28"/>
      <c r="AC11274" s="28"/>
    </row>
    <row r="11275" spans="28:29" x14ac:dyDescent="0.15">
      <c r="AB11275" s="28"/>
      <c r="AC11275" s="28"/>
    </row>
    <row r="11276" spans="28:29" x14ac:dyDescent="0.15">
      <c r="AB11276" s="28"/>
      <c r="AC11276" s="28"/>
    </row>
    <row r="11277" spans="28:29" x14ac:dyDescent="0.15">
      <c r="AB11277" s="28"/>
      <c r="AC11277" s="28"/>
    </row>
    <row r="11278" spans="28:29" x14ac:dyDescent="0.15">
      <c r="AB11278" s="28"/>
      <c r="AC11278" s="28"/>
    </row>
    <row r="11279" spans="28:29" x14ac:dyDescent="0.15">
      <c r="AB11279" s="28"/>
      <c r="AC11279" s="28"/>
    </row>
    <row r="11280" spans="28:29" x14ac:dyDescent="0.15">
      <c r="AB11280" s="28"/>
      <c r="AC11280" s="28"/>
    </row>
    <row r="11281" spans="28:29" x14ac:dyDescent="0.15">
      <c r="AB11281" s="28"/>
      <c r="AC11281" s="28"/>
    </row>
    <row r="11282" spans="28:29" x14ac:dyDescent="0.15">
      <c r="AB11282" s="28"/>
      <c r="AC11282" s="28"/>
    </row>
    <row r="11283" spans="28:29" x14ac:dyDescent="0.15">
      <c r="AB11283" s="28"/>
      <c r="AC11283" s="28"/>
    </row>
    <row r="11284" spans="28:29" x14ac:dyDescent="0.15">
      <c r="AB11284" s="28"/>
      <c r="AC11284" s="28"/>
    </row>
    <row r="11285" spans="28:29" x14ac:dyDescent="0.15">
      <c r="AB11285" s="28"/>
      <c r="AC11285" s="28"/>
    </row>
    <row r="11286" spans="28:29" x14ac:dyDescent="0.15">
      <c r="AB11286" s="28"/>
      <c r="AC11286" s="28"/>
    </row>
    <row r="11287" spans="28:29" x14ac:dyDescent="0.15">
      <c r="AB11287" s="28"/>
      <c r="AC11287" s="28"/>
    </row>
    <row r="11288" spans="28:29" x14ac:dyDescent="0.15">
      <c r="AB11288" s="28"/>
      <c r="AC11288" s="28"/>
    </row>
    <row r="11289" spans="28:29" x14ac:dyDescent="0.15">
      <c r="AB11289" s="28"/>
      <c r="AC11289" s="28"/>
    </row>
    <row r="11290" spans="28:29" x14ac:dyDescent="0.15">
      <c r="AB11290" s="28"/>
      <c r="AC11290" s="28"/>
    </row>
    <row r="11291" spans="28:29" x14ac:dyDescent="0.15">
      <c r="AB11291" s="28"/>
      <c r="AC11291" s="28"/>
    </row>
    <row r="11292" spans="28:29" x14ac:dyDescent="0.15">
      <c r="AB11292" s="28"/>
      <c r="AC11292" s="28"/>
    </row>
    <row r="11293" spans="28:29" x14ac:dyDescent="0.15">
      <c r="AB11293" s="28"/>
      <c r="AC11293" s="28"/>
    </row>
    <row r="11294" spans="28:29" x14ac:dyDescent="0.15">
      <c r="AB11294" s="28"/>
      <c r="AC11294" s="28"/>
    </row>
    <row r="11295" spans="28:29" x14ac:dyDescent="0.15">
      <c r="AB11295" s="28"/>
      <c r="AC11295" s="28"/>
    </row>
    <row r="11296" spans="28:29" x14ac:dyDescent="0.15">
      <c r="AB11296" s="28"/>
      <c r="AC11296" s="28"/>
    </row>
    <row r="11297" spans="28:29" x14ac:dyDescent="0.15">
      <c r="AB11297" s="28"/>
      <c r="AC11297" s="28"/>
    </row>
    <row r="11298" spans="28:29" x14ac:dyDescent="0.15">
      <c r="AB11298" s="28"/>
      <c r="AC11298" s="28"/>
    </row>
    <row r="11299" spans="28:29" x14ac:dyDescent="0.15">
      <c r="AB11299" s="28"/>
      <c r="AC11299" s="28"/>
    </row>
    <row r="11300" spans="28:29" x14ac:dyDescent="0.15">
      <c r="AB11300" s="28"/>
      <c r="AC11300" s="28"/>
    </row>
    <row r="11301" spans="28:29" x14ac:dyDescent="0.15">
      <c r="AB11301" s="28"/>
      <c r="AC11301" s="28"/>
    </row>
    <row r="11302" spans="28:29" x14ac:dyDescent="0.15">
      <c r="AB11302" s="28"/>
      <c r="AC11302" s="28"/>
    </row>
    <row r="11303" spans="28:29" x14ac:dyDescent="0.15">
      <c r="AB11303" s="28"/>
      <c r="AC11303" s="28"/>
    </row>
    <row r="11304" spans="28:29" x14ac:dyDescent="0.15">
      <c r="AB11304" s="28"/>
      <c r="AC11304" s="28"/>
    </row>
    <row r="11305" spans="28:29" x14ac:dyDescent="0.15">
      <c r="AB11305" s="28"/>
      <c r="AC11305" s="28"/>
    </row>
    <row r="11306" spans="28:29" x14ac:dyDescent="0.15">
      <c r="AB11306" s="28"/>
      <c r="AC11306" s="28"/>
    </row>
    <row r="11307" spans="28:29" x14ac:dyDescent="0.15">
      <c r="AB11307" s="28"/>
      <c r="AC11307" s="28"/>
    </row>
    <row r="11308" spans="28:29" x14ac:dyDescent="0.15">
      <c r="AB11308" s="28"/>
      <c r="AC11308" s="28"/>
    </row>
    <row r="11309" spans="28:29" x14ac:dyDescent="0.15">
      <c r="AB11309" s="28"/>
      <c r="AC11309" s="28"/>
    </row>
    <row r="11310" spans="28:29" x14ac:dyDescent="0.15">
      <c r="AB11310" s="28"/>
      <c r="AC11310" s="28"/>
    </row>
    <row r="11311" spans="28:29" x14ac:dyDescent="0.15">
      <c r="AB11311" s="28"/>
      <c r="AC11311" s="28"/>
    </row>
    <row r="11312" spans="28:29" x14ac:dyDescent="0.15">
      <c r="AB11312" s="28"/>
      <c r="AC11312" s="28"/>
    </row>
    <row r="11313" spans="28:29" x14ac:dyDescent="0.15">
      <c r="AB11313" s="28"/>
      <c r="AC11313" s="28"/>
    </row>
    <row r="11314" spans="28:29" x14ac:dyDescent="0.15">
      <c r="AB11314" s="28"/>
      <c r="AC11314" s="28"/>
    </row>
    <row r="11315" spans="28:29" x14ac:dyDescent="0.15">
      <c r="AB11315" s="28"/>
      <c r="AC11315" s="28"/>
    </row>
    <row r="11316" spans="28:29" x14ac:dyDescent="0.15">
      <c r="AB11316" s="28"/>
      <c r="AC11316" s="28"/>
    </row>
    <row r="11317" spans="28:29" x14ac:dyDescent="0.15">
      <c r="AB11317" s="28"/>
      <c r="AC11317" s="28"/>
    </row>
    <row r="11318" spans="28:29" x14ac:dyDescent="0.15">
      <c r="AB11318" s="28"/>
      <c r="AC11318" s="28"/>
    </row>
    <row r="11319" spans="28:29" x14ac:dyDescent="0.15">
      <c r="AB11319" s="28"/>
      <c r="AC11319" s="28"/>
    </row>
    <row r="11320" spans="28:29" x14ac:dyDescent="0.15">
      <c r="AB11320" s="28"/>
      <c r="AC11320" s="28"/>
    </row>
    <row r="11321" spans="28:29" x14ac:dyDescent="0.15">
      <c r="AB11321" s="28"/>
      <c r="AC11321" s="28"/>
    </row>
    <row r="11322" spans="28:29" x14ac:dyDescent="0.15">
      <c r="AB11322" s="28"/>
      <c r="AC11322" s="28"/>
    </row>
    <row r="11323" spans="28:29" x14ac:dyDescent="0.15">
      <c r="AB11323" s="28"/>
      <c r="AC11323" s="28"/>
    </row>
    <row r="11324" spans="28:29" x14ac:dyDescent="0.15">
      <c r="AB11324" s="28"/>
      <c r="AC11324" s="28"/>
    </row>
    <row r="11325" spans="28:29" x14ac:dyDescent="0.15">
      <c r="AB11325" s="28"/>
      <c r="AC11325" s="28"/>
    </row>
    <row r="11326" spans="28:29" x14ac:dyDescent="0.15">
      <c r="AB11326" s="28"/>
      <c r="AC11326" s="28"/>
    </row>
    <row r="11327" spans="28:29" x14ac:dyDescent="0.15">
      <c r="AB11327" s="28"/>
      <c r="AC11327" s="28"/>
    </row>
    <row r="11328" spans="28:29" x14ac:dyDescent="0.15">
      <c r="AB11328" s="28"/>
      <c r="AC11328" s="28"/>
    </row>
    <row r="11329" spans="28:29" x14ac:dyDescent="0.15">
      <c r="AB11329" s="28"/>
      <c r="AC11329" s="28"/>
    </row>
    <row r="11330" spans="28:29" x14ac:dyDescent="0.15">
      <c r="AB11330" s="28"/>
      <c r="AC11330" s="28"/>
    </row>
    <row r="11331" spans="28:29" x14ac:dyDescent="0.15">
      <c r="AB11331" s="28"/>
      <c r="AC11331" s="28"/>
    </row>
    <row r="11332" spans="28:29" x14ac:dyDescent="0.15">
      <c r="AB11332" s="28"/>
      <c r="AC11332" s="28"/>
    </row>
    <row r="11333" spans="28:29" x14ac:dyDescent="0.15">
      <c r="AB11333" s="28"/>
      <c r="AC11333" s="28"/>
    </row>
    <row r="11334" spans="28:29" x14ac:dyDescent="0.15">
      <c r="AB11334" s="28"/>
      <c r="AC11334" s="28"/>
    </row>
    <row r="11335" spans="28:29" x14ac:dyDescent="0.15">
      <c r="AB11335" s="28"/>
      <c r="AC11335" s="28"/>
    </row>
    <row r="11336" spans="28:29" x14ac:dyDescent="0.15">
      <c r="AB11336" s="28"/>
      <c r="AC11336" s="28"/>
    </row>
    <row r="11337" spans="28:29" x14ac:dyDescent="0.15">
      <c r="AB11337" s="28"/>
      <c r="AC11337" s="28"/>
    </row>
    <row r="11338" spans="28:29" x14ac:dyDescent="0.15">
      <c r="AB11338" s="28"/>
      <c r="AC11338" s="28"/>
    </row>
    <row r="11339" spans="28:29" x14ac:dyDescent="0.15">
      <c r="AB11339" s="28"/>
      <c r="AC11339" s="28"/>
    </row>
    <row r="11340" spans="28:29" x14ac:dyDescent="0.15">
      <c r="AB11340" s="28"/>
      <c r="AC11340" s="28"/>
    </row>
    <row r="11341" spans="28:29" x14ac:dyDescent="0.15">
      <c r="AB11341" s="28"/>
      <c r="AC11341" s="28"/>
    </row>
    <row r="11342" spans="28:29" x14ac:dyDescent="0.15">
      <c r="AB11342" s="28"/>
      <c r="AC11342" s="28"/>
    </row>
    <row r="11343" spans="28:29" x14ac:dyDescent="0.15">
      <c r="AB11343" s="28"/>
      <c r="AC11343" s="28"/>
    </row>
    <row r="11344" spans="28:29" x14ac:dyDescent="0.15">
      <c r="AB11344" s="28"/>
      <c r="AC11344" s="28"/>
    </row>
    <row r="11345" spans="28:29" x14ac:dyDescent="0.15">
      <c r="AB11345" s="28"/>
      <c r="AC11345" s="28"/>
    </row>
    <row r="11346" spans="28:29" x14ac:dyDescent="0.15">
      <c r="AB11346" s="28"/>
      <c r="AC11346" s="28"/>
    </row>
    <row r="11347" spans="28:29" x14ac:dyDescent="0.15">
      <c r="AB11347" s="28"/>
      <c r="AC11347" s="28"/>
    </row>
    <row r="11348" spans="28:29" x14ac:dyDescent="0.15">
      <c r="AB11348" s="28"/>
      <c r="AC11348" s="28"/>
    </row>
    <row r="11349" spans="28:29" x14ac:dyDescent="0.15">
      <c r="AB11349" s="28"/>
      <c r="AC11349" s="28"/>
    </row>
    <row r="11350" spans="28:29" x14ac:dyDescent="0.15">
      <c r="AB11350" s="28"/>
      <c r="AC11350" s="28"/>
    </row>
    <row r="11351" spans="28:29" x14ac:dyDescent="0.15">
      <c r="AB11351" s="28"/>
      <c r="AC11351" s="28"/>
    </row>
    <row r="11352" spans="28:29" x14ac:dyDescent="0.15">
      <c r="AB11352" s="28"/>
      <c r="AC11352" s="28"/>
    </row>
    <row r="11353" spans="28:29" x14ac:dyDescent="0.15">
      <c r="AB11353" s="28"/>
      <c r="AC11353" s="28"/>
    </row>
    <row r="11354" spans="28:29" x14ac:dyDescent="0.15">
      <c r="AB11354" s="28"/>
      <c r="AC11354" s="28"/>
    </row>
    <row r="11355" spans="28:29" x14ac:dyDescent="0.15">
      <c r="AB11355" s="28"/>
      <c r="AC11355" s="28"/>
    </row>
    <row r="11356" spans="28:29" x14ac:dyDescent="0.15">
      <c r="AB11356" s="28"/>
      <c r="AC11356" s="28"/>
    </row>
    <row r="11357" spans="28:29" x14ac:dyDescent="0.15">
      <c r="AB11357" s="28"/>
      <c r="AC11357" s="28"/>
    </row>
    <row r="11358" spans="28:29" x14ac:dyDescent="0.15">
      <c r="AB11358" s="28"/>
      <c r="AC11358" s="28"/>
    </row>
    <row r="11359" spans="28:29" x14ac:dyDescent="0.15">
      <c r="AB11359" s="28"/>
      <c r="AC11359" s="28"/>
    </row>
    <row r="11360" spans="28:29" x14ac:dyDescent="0.15">
      <c r="AB11360" s="28"/>
      <c r="AC11360" s="28"/>
    </row>
    <row r="11361" spans="28:29" x14ac:dyDescent="0.15">
      <c r="AB11361" s="28"/>
      <c r="AC11361" s="28"/>
    </row>
    <row r="11362" spans="28:29" x14ac:dyDescent="0.15">
      <c r="AB11362" s="28"/>
      <c r="AC11362" s="28"/>
    </row>
    <row r="11363" spans="28:29" x14ac:dyDescent="0.15">
      <c r="AB11363" s="28"/>
      <c r="AC11363" s="28"/>
    </row>
    <row r="11364" spans="28:29" x14ac:dyDescent="0.15">
      <c r="AB11364" s="28"/>
      <c r="AC11364" s="28"/>
    </row>
    <row r="11365" spans="28:29" x14ac:dyDescent="0.15">
      <c r="AB11365" s="28"/>
      <c r="AC11365" s="28"/>
    </row>
    <row r="11366" spans="28:29" x14ac:dyDescent="0.15">
      <c r="AB11366" s="28"/>
      <c r="AC11366" s="28"/>
    </row>
    <row r="11367" spans="28:29" x14ac:dyDescent="0.15">
      <c r="AB11367" s="28"/>
      <c r="AC11367" s="28"/>
    </row>
    <row r="11368" spans="28:29" x14ac:dyDescent="0.15">
      <c r="AB11368" s="28"/>
      <c r="AC11368" s="28"/>
    </row>
    <row r="11369" spans="28:29" x14ac:dyDescent="0.15">
      <c r="AB11369" s="28"/>
      <c r="AC11369" s="28"/>
    </row>
    <row r="11370" spans="28:29" x14ac:dyDescent="0.15">
      <c r="AB11370" s="28"/>
      <c r="AC11370" s="28"/>
    </row>
    <row r="11371" spans="28:29" x14ac:dyDescent="0.15">
      <c r="AB11371" s="28"/>
      <c r="AC11371" s="28"/>
    </row>
    <row r="11372" spans="28:29" x14ac:dyDescent="0.15">
      <c r="AB11372" s="28"/>
      <c r="AC11372" s="28"/>
    </row>
    <row r="11373" spans="28:29" x14ac:dyDescent="0.15">
      <c r="AB11373" s="28"/>
      <c r="AC11373" s="28"/>
    </row>
    <row r="11374" spans="28:29" x14ac:dyDescent="0.15">
      <c r="AB11374" s="28"/>
      <c r="AC11374" s="28"/>
    </row>
    <row r="11375" spans="28:29" x14ac:dyDescent="0.15">
      <c r="AB11375" s="28"/>
      <c r="AC11375" s="28"/>
    </row>
    <row r="11376" spans="28:29" x14ac:dyDescent="0.15">
      <c r="AB11376" s="28"/>
      <c r="AC11376" s="28"/>
    </row>
    <row r="11377" spans="28:29" x14ac:dyDescent="0.15">
      <c r="AB11377" s="28"/>
      <c r="AC11377" s="28"/>
    </row>
    <row r="11378" spans="28:29" x14ac:dyDescent="0.15">
      <c r="AB11378" s="28"/>
      <c r="AC11378" s="28"/>
    </row>
    <row r="11379" spans="28:29" x14ac:dyDescent="0.15">
      <c r="AB11379" s="28"/>
      <c r="AC11379" s="28"/>
    </row>
    <row r="11380" spans="28:29" x14ac:dyDescent="0.15">
      <c r="AB11380" s="28"/>
      <c r="AC11380" s="28"/>
    </row>
    <row r="11381" spans="28:29" x14ac:dyDescent="0.15">
      <c r="AB11381" s="28"/>
      <c r="AC11381" s="28"/>
    </row>
    <row r="11382" spans="28:29" x14ac:dyDescent="0.15">
      <c r="AB11382" s="28"/>
      <c r="AC11382" s="28"/>
    </row>
    <row r="11383" spans="28:29" x14ac:dyDescent="0.15">
      <c r="AB11383" s="28"/>
      <c r="AC11383" s="28"/>
    </row>
    <row r="11384" spans="28:29" x14ac:dyDescent="0.15">
      <c r="AB11384" s="28"/>
      <c r="AC11384" s="28"/>
    </row>
    <row r="11385" spans="28:29" x14ac:dyDescent="0.15">
      <c r="AB11385" s="28"/>
      <c r="AC11385" s="28"/>
    </row>
    <row r="11386" spans="28:29" x14ac:dyDescent="0.15">
      <c r="AB11386" s="28"/>
      <c r="AC11386" s="28"/>
    </row>
    <row r="11387" spans="28:29" x14ac:dyDescent="0.15">
      <c r="AB11387" s="28"/>
      <c r="AC11387" s="28"/>
    </row>
    <row r="11388" spans="28:29" x14ac:dyDescent="0.15">
      <c r="AB11388" s="28"/>
      <c r="AC11388" s="28"/>
    </row>
    <row r="11389" spans="28:29" x14ac:dyDescent="0.15">
      <c r="AB11389" s="28"/>
      <c r="AC11389" s="28"/>
    </row>
    <row r="11390" spans="28:29" x14ac:dyDescent="0.15">
      <c r="AB11390" s="28"/>
      <c r="AC11390" s="28"/>
    </row>
    <row r="11391" spans="28:29" x14ac:dyDescent="0.15">
      <c r="AB11391" s="28"/>
      <c r="AC11391" s="28"/>
    </row>
    <row r="11392" spans="28:29" x14ac:dyDescent="0.15">
      <c r="AB11392" s="28"/>
      <c r="AC11392" s="28"/>
    </row>
    <row r="11393" spans="28:29" x14ac:dyDescent="0.15">
      <c r="AB11393" s="28"/>
      <c r="AC11393" s="28"/>
    </row>
    <row r="11394" spans="28:29" x14ac:dyDescent="0.15">
      <c r="AB11394" s="28"/>
      <c r="AC11394" s="28"/>
    </row>
    <row r="11395" spans="28:29" x14ac:dyDescent="0.15">
      <c r="AB11395" s="28"/>
      <c r="AC11395" s="28"/>
    </row>
    <row r="11396" spans="28:29" x14ac:dyDescent="0.15">
      <c r="AB11396" s="28"/>
      <c r="AC11396" s="28"/>
    </row>
    <row r="11397" spans="28:29" x14ac:dyDescent="0.15">
      <c r="AB11397" s="28"/>
      <c r="AC11397" s="28"/>
    </row>
    <row r="11398" spans="28:29" x14ac:dyDescent="0.15">
      <c r="AB11398" s="28"/>
      <c r="AC11398" s="28"/>
    </row>
    <row r="11399" spans="28:29" x14ac:dyDescent="0.15">
      <c r="AB11399" s="28"/>
      <c r="AC11399" s="28"/>
    </row>
    <row r="11400" spans="28:29" x14ac:dyDescent="0.15">
      <c r="AB11400" s="28"/>
      <c r="AC11400" s="28"/>
    </row>
    <row r="11401" spans="28:29" x14ac:dyDescent="0.15">
      <c r="AB11401" s="28"/>
      <c r="AC11401" s="28"/>
    </row>
    <row r="11402" spans="28:29" x14ac:dyDescent="0.15">
      <c r="AB11402" s="28"/>
      <c r="AC11402" s="28"/>
    </row>
    <row r="11403" spans="28:29" x14ac:dyDescent="0.15">
      <c r="AB11403" s="28"/>
      <c r="AC11403" s="28"/>
    </row>
    <row r="11404" spans="28:29" x14ac:dyDescent="0.15">
      <c r="AB11404" s="28"/>
      <c r="AC11404" s="28"/>
    </row>
    <row r="11405" spans="28:29" x14ac:dyDescent="0.15">
      <c r="AB11405" s="28"/>
      <c r="AC11405" s="28"/>
    </row>
    <row r="11406" spans="28:29" x14ac:dyDescent="0.15">
      <c r="AB11406" s="28"/>
      <c r="AC11406" s="28"/>
    </row>
    <row r="11407" spans="28:29" x14ac:dyDescent="0.15">
      <c r="AB11407" s="28"/>
      <c r="AC11407" s="28"/>
    </row>
    <row r="11408" spans="28:29" x14ac:dyDescent="0.15">
      <c r="AB11408" s="28"/>
      <c r="AC11408" s="28"/>
    </row>
    <row r="11409" spans="28:29" x14ac:dyDescent="0.15">
      <c r="AB11409" s="28"/>
      <c r="AC11409" s="28"/>
    </row>
    <row r="11410" spans="28:29" x14ac:dyDescent="0.15">
      <c r="AB11410" s="28"/>
      <c r="AC11410" s="28"/>
    </row>
    <row r="11411" spans="28:29" x14ac:dyDescent="0.15">
      <c r="AB11411" s="28"/>
      <c r="AC11411" s="28"/>
    </row>
    <row r="11412" spans="28:29" x14ac:dyDescent="0.15">
      <c r="AB11412" s="28"/>
      <c r="AC11412" s="28"/>
    </row>
    <row r="11413" spans="28:29" x14ac:dyDescent="0.15">
      <c r="AB11413" s="28"/>
      <c r="AC11413" s="28"/>
    </row>
    <row r="11414" spans="28:29" x14ac:dyDescent="0.15">
      <c r="AB11414" s="28"/>
      <c r="AC11414" s="28"/>
    </row>
    <row r="11415" spans="28:29" x14ac:dyDescent="0.15">
      <c r="AB11415" s="28"/>
      <c r="AC11415" s="28"/>
    </row>
    <row r="11416" spans="28:29" x14ac:dyDescent="0.15">
      <c r="AB11416" s="28"/>
      <c r="AC11416" s="28"/>
    </row>
    <row r="11417" spans="28:29" x14ac:dyDescent="0.15">
      <c r="AB11417" s="28"/>
      <c r="AC11417" s="28"/>
    </row>
    <row r="11418" spans="28:29" x14ac:dyDescent="0.15">
      <c r="AB11418" s="28"/>
      <c r="AC11418" s="28"/>
    </row>
    <row r="11419" spans="28:29" x14ac:dyDescent="0.15">
      <c r="AB11419" s="28"/>
      <c r="AC11419" s="28"/>
    </row>
    <row r="11420" spans="28:29" x14ac:dyDescent="0.15">
      <c r="AB11420" s="28"/>
      <c r="AC11420" s="28"/>
    </row>
    <row r="11421" spans="28:29" x14ac:dyDescent="0.15">
      <c r="AB11421" s="28"/>
      <c r="AC11421" s="28"/>
    </row>
    <row r="11422" spans="28:29" x14ac:dyDescent="0.15">
      <c r="AB11422" s="28"/>
      <c r="AC11422" s="28"/>
    </row>
    <row r="11423" spans="28:29" x14ac:dyDescent="0.15">
      <c r="AB11423" s="28"/>
      <c r="AC11423" s="28"/>
    </row>
    <row r="11424" spans="28:29" x14ac:dyDescent="0.15">
      <c r="AB11424" s="28"/>
      <c r="AC11424" s="28"/>
    </row>
    <row r="11425" spans="28:29" x14ac:dyDescent="0.15">
      <c r="AB11425" s="28"/>
      <c r="AC11425" s="28"/>
    </row>
    <row r="11426" spans="28:29" x14ac:dyDescent="0.15">
      <c r="AB11426" s="28"/>
      <c r="AC11426" s="28"/>
    </row>
    <row r="11427" spans="28:29" x14ac:dyDescent="0.15">
      <c r="AB11427" s="28"/>
      <c r="AC11427" s="28"/>
    </row>
    <row r="11428" spans="28:29" x14ac:dyDescent="0.15">
      <c r="AB11428" s="28"/>
      <c r="AC11428" s="28"/>
    </row>
    <row r="11429" spans="28:29" x14ac:dyDescent="0.15">
      <c r="AB11429" s="28"/>
      <c r="AC11429" s="28"/>
    </row>
    <row r="11430" spans="28:29" x14ac:dyDescent="0.15">
      <c r="AB11430" s="28"/>
      <c r="AC11430" s="28"/>
    </row>
    <row r="11431" spans="28:29" x14ac:dyDescent="0.15">
      <c r="AB11431" s="28"/>
      <c r="AC11431" s="28"/>
    </row>
    <row r="11432" spans="28:29" x14ac:dyDescent="0.15">
      <c r="AB11432" s="28"/>
      <c r="AC11432" s="28"/>
    </row>
    <row r="11433" spans="28:29" x14ac:dyDescent="0.15">
      <c r="AB11433" s="28"/>
      <c r="AC11433" s="28"/>
    </row>
    <row r="11434" spans="28:29" x14ac:dyDescent="0.15">
      <c r="AB11434" s="28"/>
      <c r="AC11434" s="28"/>
    </row>
    <row r="11435" spans="28:29" x14ac:dyDescent="0.15">
      <c r="AB11435" s="28"/>
      <c r="AC11435" s="28"/>
    </row>
    <row r="11436" spans="28:29" x14ac:dyDescent="0.15">
      <c r="AB11436" s="28"/>
      <c r="AC11436" s="28"/>
    </row>
    <row r="11437" spans="28:29" x14ac:dyDescent="0.15">
      <c r="AB11437" s="28"/>
      <c r="AC11437" s="28"/>
    </row>
    <row r="11438" spans="28:29" x14ac:dyDescent="0.15">
      <c r="AB11438" s="28"/>
      <c r="AC11438" s="28"/>
    </row>
    <row r="11439" spans="28:29" x14ac:dyDescent="0.15">
      <c r="AB11439" s="28"/>
      <c r="AC11439" s="28"/>
    </row>
    <row r="11440" spans="28:29" x14ac:dyDescent="0.15">
      <c r="AB11440" s="28"/>
      <c r="AC11440" s="28"/>
    </row>
    <row r="11441" spans="28:29" x14ac:dyDescent="0.15">
      <c r="AB11441" s="28"/>
      <c r="AC11441" s="28"/>
    </row>
    <row r="11442" spans="28:29" x14ac:dyDescent="0.15">
      <c r="AB11442" s="28"/>
      <c r="AC11442" s="28"/>
    </row>
    <row r="11443" spans="28:29" x14ac:dyDescent="0.15">
      <c r="AB11443" s="28"/>
      <c r="AC11443" s="28"/>
    </row>
    <row r="11444" spans="28:29" x14ac:dyDescent="0.15">
      <c r="AB11444" s="28"/>
      <c r="AC11444" s="28"/>
    </row>
    <row r="11445" spans="28:29" x14ac:dyDescent="0.15">
      <c r="AB11445" s="28"/>
      <c r="AC11445" s="28"/>
    </row>
    <row r="11446" spans="28:29" x14ac:dyDescent="0.15">
      <c r="AB11446" s="28"/>
      <c r="AC11446" s="28"/>
    </row>
    <row r="11447" spans="28:29" x14ac:dyDescent="0.15">
      <c r="AB11447" s="28"/>
      <c r="AC11447" s="28"/>
    </row>
    <row r="11448" spans="28:29" x14ac:dyDescent="0.15">
      <c r="AB11448" s="28"/>
      <c r="AC11448" s="28"/>
    </row>
    <row r="11449" spans="28:29" x14ac:dyDescent="0.15">
      <c r="AB11449" s="28"/>
      <c r="AC11449" s="28"/>
    </row>
    <row r="11450" spans="28:29" x14ac:dyDescent="0.15">
      <c r="AB11450" s="28"/>
      <c r="AC11450" s="28"/>
    </row>
    <row r="11451" spans="28:29" x14ac:dyDescent="0.15">
      <c r="AB11451" s="28"/>
      <c r="AC11451" s="28"/>
    </row>
    <row r="11452" spans="28:29" x14ac:dyDescent="0.15">
      <c r="AB11452" s="28"/>
      <c r="AC11452" s="28"/>
    </row>
    <row r="11453" spans="28:29" x14ac:dyDescent="0.15">
      <c r="AB11453" s="28"/>
      <c r="AC11453" s="28"/>
    </row>
    <row r="11454" spans="28:29" x14ac:dyDescent="0.15">
      <c r="AB11454" s="28"/>
      <c r="AC11454" s="28"/>
    </row>
    <row r="11455" spans="28:29" x14ac:dyDescent="0.15">
      <c r="AB11455" s="28"/>
      <c r="AC11455" s="28"/>
    </row>
    <row r="11456" spans="28:29" x14ac:dyDescent="0.15">
      <c r="AB11456" s="28"/>
      <c r="AC11456" s="28"/>
    </row>
    <row r="11457" spans="28:29" x14ac:dyDescent="0.15">
      <c r="AB11457" s="28"/>
      <c r="AC11457" s="28"/>
    </row>
    <row r="11458" spans="28:29" x14ac:dyDescent="0.15">
      <c r="AB11458" s="28"/>
      <c r="AC11458" s="28"/>
    </row>
    <row r="11459" spans="28:29" x14ac:dyDescent="0.15">
      <c r="AB11459" s="28"/>
      <c r="AC11459" s="28"/>
    </row>
    <row r="11460" spans="28:29" x14ac:dyDescent="0.15">
      <c r="AB11460" s="28"/>
      <c r="AC11460" s="28"/>
    </row>
    <row r="11461" spans="28:29" x14ac:dyDescent="0.15">
      <c r="AB11461" s="28"/>
      <c r="AC11461" s="28"/>
    </row>
    <row r="11462" spans="28:29" x14ac:dyDescent="0.15">
      <c r="AB11462" s="28"/>
      <c r="AC11462" s="28"/>
    </row>
    <row r="11463" spans="28:29" x14ac:dyDescent="0.15">
      <c r="AB11463" s="28"/>
      <c r="AC11463" s="28"/>
    </row>
    <row r="11464" spans="28:29" x14ac:dyDescent="0.15">
      <c r="AB11464" s="28"/>
      <c r="AC11464" s="28"/>
    </row>
    <row r="11465" spans="28:29" x14ac:dyDescent="0.15">
      <c r="AB11465" s="28"/>
      <c r="AC11465" s="28"/>
    </row>
    <row r="11466" spans="28:29" x14ac:dyDescent="0.15">
      <c r="AB11466" s="28"/>
      <c r="AC11466" s="28"/>
    </row>
    <row r="11467" spans="28:29" x14ac:dyDescent="0.15">
      <c r="AB11467" s="28"/>
      <c r="AC11467" s="28"/>
    </row>
    <row r="11468" spans="28:29" x14ac:dyDescent="0.15">
      <c r="AB11468" s="28"/>
      <c r="AC11468" s="28"/>
    </row>
    <row r="11469" spans="28:29" x14ac:dyDescent="0.15">
      <c r="AB11469" s="28"/>
      <c r="AC11469" s="28"/>
    </row>
    <row r="11470" spans="28:29" x14ac:dyDescent="0.15">
      <c r="AB11470" s="28"/>
      <c r="AC11470" s="28"/>
    </row>
    <row r="11471" spans="28:29" x14ac:dyDescent="0.15">
      <c r="AB11471" s="28"/>
      <c r="AC11471" s="28"/>
    </row>
    <row r="11472" spans="28:29" x14ac:dyDescent="0.15">
      <c r="AB11472" s="28"/>
      <c r="AC11472" s="28"/>
    </row>
    <row r="11473" spans="28:29" x14ac:dyDescent="0.15">
      <c r="AB11473" s="28"/>
      <c r="AC11473" s="28"/>
    </row>
    <row r="11474" spans="28:29" x14ac:dyDescent="0.15">
      <c r="AB11474" s="28"/>
      <c r="AC11474" s="28"/>
    </row>
    <row r="11475" spans="28:29" x14ac:dyDescent="0.15">
      <c r="AB11475" s="28"/>
      <c r="AC11475" s="28"/>
    </row>
    <row r="11476" spans="28:29" x14ac:dyDescent="0.15">
      <c r="AB11476" s="28"/>
      <c r="AC11476" s="28"/>
    </row>
    <row r="11477" spans="28:29" x14ac:dyDescent="0.15">
      <c r="AB11477" s="28"/>
      <c r="AC11477" s="28"/>
    </row>
    <row r="11478" spans="28:29" x14ac:dyDescent="0.15">
      <c r="AB11478" s="28"/>
      <c r="AC11478" s="28"/>
    </row>
    <row r="11479" spans="28:29" x14ac:dyDescent="0.15">
      <c r="AB11479" s="28"/>
      <c r="AC11479" s="28"/>
    </row>
    <row r="11480" spans="28:29" x14ac:dyDescent="0.15">
      <c r="AB11480" s="28"/>
      <c r="AC11480" s="28"/>
    </row>
    <row r="11481" spans="28:29" x14ac:dyDescent="0.15">
      <c r="AB11481" s="28"/>
      <c r="AC11481" s="28"/>
    </row>
    <row r="11482" spans="28:29" x14ac:dyDescent="0.15">
      <c r="AB11482" s="28"/>
      <c r="AC11482" s="28"/>
    </row>
    <row r="11483" spans="28:29" x14ac:dyDescent="0.15">
      <c r="AB11483" s="28"/>
      <c r="AC11483" s="28"/>
    </row>
    <row r="11484" spans="28:29" x14ac:dyDescent="0.15">
      <c r="AB11484" s="28"/>
      <c r="AC11484" s="28"/>
    </row>
    <row r="11485" spans="28:29" x14ac:dyDescent="0.15">
      <c r="AB11485" s="28"/>
      <c r="AC11485" s="28"/>
    </row>
    <row r="11486" spans="28:29" x14ac:dyDescent="0.15">
      <c r="AB11486" s="28"/>
      <c r="AC11486" s="28"/>
    </row>
    <row r="11487" spans="28:29" x14ac:dyDescent="0.15">
      <c r="AB11487" s="28"/>
      <c r="AC11487" s="28"/>
    </row>
    <row r="11488" spans="28:29" x14ac:dyDescent="0.15">
      <c r="AB11488" s="28"/>
      <c r="AC11488" s="28"/>
    </row>
    <row r="11489" spans="28:29" x14ac:dyDescent="0.15">
      <c r="AB11489" s="28"/>
      <c r="AC11489" s="28"/>
    </row>
    <row r="11490" spans="28:29" x14ac:dyDescent="0.15">
      <c r="AB11490" s="28"/>
      <c r="AC11490" s="28"/>
    </row>
    <row r="11491" spans="28:29" x14ac:dyDescent="0.15">
      <c r="AB11491" s="28"/>
      <c r="AC11491" s="28"/>
    </row>
    <row r="11492" spans="28:29" x14ac:dyDescent="0.15">
      <c r="AB11492" s="28"/>
      <c r="AC11492" s="28"/>
    </row>
    <row r="11493" spans="28:29" x14ac:dyDescent="0.15">
      <c r="AB11493" s="28"/>
      <c r="AC11493" s="28"/>
    </row>
    <row r="11494" spans="28:29" x14ac:dyDescent="0.15">
      <c r="AB11494" s="28"/>
      <c r="AC11494" s="28"/>
    </row>
    <row r="11495" spans="28:29" x14ac:dyDescent="0.15">
      <c r="AB11495" s="28"/>
      <c r="AC11495" s="28"/>
    </row>
    <row r="11496" spans="28:29" x14ac:dyDescent="0.15">
      <c r="AB11496" s="28"/>
      <c r="AC11496" s="28"/>
    </row>
    <row r="11497" spans="28:29" x14ac:dyDescent="0.15">
      <c r="AB11497" s="28"/>
      <c r="AC11497" s="28"/>
    </row>
    <row r="11498" spans="28:29" x14ac:dyDescent="0.15">
      <c r="AB11498" s="28"/>
      <c r="AC11498" s="28"/>
    </row>
    <row r="11499" spans="28:29" x14ac:dyDescent="0.15">
      <c r="AB11499" s="28"/>
      <c r="AC11499" s="28"/>
    </row>
    <row r="11500" spans="28:29" x14ac:dyDescent="0.15">
      <c r="AB11500" s="28"/>
      <c r="AC11500" s="28"/>
    </row>
    <row r="11501" spans="28:29" x14ac:dyDescent="0.15">
      <c r="AB11501" s="28"/>
      <c r="AC11501" s="28"/>
    </row>
    <row r="11502" spans="28:29" x14ac:dyDescent="0.15">
      <c r="AB11502" s="28"/>
      <c r="AC11502" s="28"/>
    </row>
    <row r="11503" spans="28:29" x14ac:dyDescent="0.15">
      <c r="AB11503" s="28"/>
      <c r="AC11503" s="28"/>
    </row>
    <row r="11504" spans="28:29" x14ac:dyDescent="0.15">
      <c r="AB11504" s="28"/>
      <c r="AC11504" s="28"/>
    </row>
    <row r="11505" spans="28:29" x14ac:dyDescent="0.15">
      <c r="AB11505" s="28"/>
      <c r="AC11505" s="28"/>
    </row>
    <row r="11506" spans="28:29" x14ac:dyDescent="0.15">
      <c r="AB11506" s="28"/>
      <c r="AC11506" s="28"/>
    </row>
    <row r="11507" spans="28:29" x14ac:dyDescent="0.15">
      <c r="AB11507" s="28"/>
      <c r="AC11507" s="28"/>
    </row>
    <row r="11508" spans="28:29" x14ac:dyDescent="0.15">
      <c r="AB11508" s="28"/>
      <c r="AC11508" s="28"/>
    </row>
    <row r="11509" spans="28:29" x14ac:dyDescent="0.15">
      <c r="AB11509" s="28"/>
      <c r="AC11509" s="28"/>
    </row>
    <row r="11510" spans="28:29" x14ac:dyDescent="0.15">
      <c r="AB11510" s="28"/>
      <c r="AC11510" s="28"/>
    </row>
    <row r="11511" spans="28:29" x14ac:dyDescent="0.15">
      <c r="AB11511" s="28"/>
      <c r="AC11511" s="28"/>
    </row>
    <row r="11512" spans="28:29" x14ac:dyDescent="0.15">
      <c r="AB11512" s="28"/>
      <c r="AC11512" s="28"/>
    </row>
    <row r="11513" spans="28:29" x14ac:dyDescent="0.15">
      <c r="AB11513" s="28"/>
      <c r="AC11513" s="28"/>
    </row>
    <row r="11514" spans="28:29" x14ac:dyDescent="0.15">
      <c r="AB11514" s="28"/>
      <c r="AC11514" s="28"/>
    </row>
    <row r="11515" spans="28:29" x14ac:dyDescent="0.15">
      <c r="AB11515" s="28"/>
      <c r="AC11515" s="28"/>
    </row>
    <row r="11516" spans="28:29" x14ac:dyDescent="0.15">
      <c r="AB11516" s="28"/>
      <c r="AC11516" s="28"/>
    </row>
    <row r="11517" spans="28:29" x14ac:dyDescent="0.15">
      <c r="AB11517" s="28"/>
      <c r="AC11517" s="28"/>
    </row>
    <row r="11518" spans="28:29" x14ac:dyDescent="0.15">
      <c r="AB11518" s="28"/>
      <c r="AC11518" s="28"/>
    </row>
    <row r="11519" spans="28:29" x14ac:dyDescent="0.15">
      <c r="AB11519" s="28"/>
      <c r="AC11519" s="28"/>
    </row>
    <row r="11520" spans="28:29" x14ac:dyDescent="0.15">
      <c r="AB11520" s="28"/>
      <c r="AC11520" s="28"/>
    </row>
    <row r="11521" spans="28:29" x14ac:dyDescent="0.15">
      <c r="AB11521" s="28"/>
      <c r="AC11521" s="28"/>
    </row>
    <row r="11522" spans="28:29" x14ac:dyDescent="0.15">
      <c r="AB11522" s="28"/>
      <c r="AC11522" s="28"/>
    </row>
    <row r="11523" spans="28:29" x14ac:dyDescent="0.15">
      <c r="AB11523" s="28"/>
      <c r="AC11523" s="28"/>
    </row>
    <row r="11524" spans="28:29" x14ac:dyDescent="0.15">
      <c r="AB11524" s="28"/>
      <c r="AC11524" s="28"/>
    </row>
    <row r="11525" spans="28:29" x14ac:dyDescent="0.15">
      <c r="AB11525" s="28"/>
      <c r="AC11525" s="28"/>
    </row>
    <row r="11526" spans="28:29" x14ac:dyDescent="0.15">
      <c r="AB11526" s="28"/>
      <c r="AC11526" s="28"/>
    </row>
    <row r="11527" spans="28:29" x14ac:dyDescent="0.15">
      <c r="AB11527" s="28"/>
      <c r="AC11527" s="28"/>
    </row>
    <row r="11528" spans="28:29" x14ac:dyDescent="0.15">
      <c r="AB11528" s="28"/>
      <c r="AC11528" s="28"/>
    </row>
    <row r="11529" spans="28:29" x14ac:dyDescent="0.15">
      <c r="AB11529" s="28"/>
      <c r="AC11529" s="28"/>
    </row>
    <row r="11530" spans="28:29" x14ac:dyDescent="0.15">
      <c r="AB11530" s="28"/>
      <c r="AC11530" s="28"/>
    </row>
    <row r="11531" spans="28:29" x14ac:dyDescent="0.15">
      <c r="AB11531" s="28"/>
      <c r="AC11531" s="28"/>
    </row>
    <row r="11532" spans="28:29" x14ac:dyDescent="0.15">
      <c r="AB11532" s="28"/>
      <c r="AC11532" s="28"/>
    </row>
    <row r="11533" spans="28:29" x14ac:dyDescent="0.15">
      <c r="AB11533" s="28"/>
      <c r="AC11533" s="28"/>
    </row>
    <row r="11534" spans="28:29" x14ac:dyDescent="0.15">
      <c r="AB11534" s="28"/>
      <c r="AC11534" s="28"/>
    </row>
    <row r="11535" spans="28:29" x14ac:dyDescent="0.15">
      <c r="AB11535" s="28"/>
      <c r="AC11535" s="28"/>
    </row>
    <row r="11536" spans="28:29" x14ac:dyDescent="0.15">
      <c r="AB11536" s="28"/>
      <c r="AC11536" s="28"/>
    </row>
    <row r="11537" spans="28:29" x14ac:dyDescent="0.15">
      <c r="AB11537" s="28"/>
      <c r="AC11537" s="28"/>
    </row>
    <row r="11538" spans="28:29" x14ac:dyDescent="0.15">
      <c r="AB11538" s="28"/>
      <c r="AC11538" s="28"/>
    </row>
    <row r="11539" spans="28:29" x14ac:dyDescent="0.15">
      <c r="AB11539" s="28"/>
      <c r="AC11539" s="28"/>
    </row>
    <row r="11540" spans="28:29" x14ac:dyDescent="0.15">
      <c r="AB11540" s="28"/>
      <c r="AC11540" s="28"/>
    </row>
    <row r="11541" spans="28:29" x14ac:dyDescent="0.15">
      <c r="AB11541" s="28"/>
      <c r="AC11541" s="28"/>
    </row>
    <row r="11542" spans="28:29" x14ac:dyDescent="0.15">
      <c r="AB11542" s="28"/>
      <c r="AC11542" s="28"/>
    </row>
    <row r="11543" spans="28:29" x14ac:dyDescent="0.15">
      <c r="AB11543" s="28"/>
      <c r="AC11543" s="28"/>
    </row>
    <row r="11544" spans="28:29" x14ac:dyDescent="0.15">
      <c r="AB11544" s="28"/>
      <c r="AC11544" s="28"/>
    </row>
    <row r="11545" spans="28:29" x14ac:dyDescent="0.15">
      <c r="AB11545" s="28"/>
      <c r="AC11545" s="28"/>
    </row>
    <row r="11546" spans="28:29" x14ac:dyDescent="0.15">
      <c r="AB11546" s="28"/>
      <c r="AC11546" s="28"/>
    </row>
    <row r="11547" spans="28:29" x14ac:dyDescent="0.15">
      <c r="AB11547" s="28"/>
      <c r="AC11547" s="28"/>
    </row>
    <row r="11548" spans="28:29" x14ac:dyDescent="0.15">
      <c r="AB11548" s="28"/>
      <c r="AC11548" s="28"/>
    </row>
    <row r="11549" spans="28:29" x14ac:dyDescent="0.15">
      <c r="AB11549" s="28"/>
      <c r="AC11549" s="28"/>
    </row>
    <row r="11550" spans="28:29" x14ac:dyDescent="0.15">
      <c r="AB11550" s="28"/>
      <c r="AC11550" s="28"/>
    </row>
    <row r="11551" spans="28:29" x14ac:dyDescent="0.15">
      <c r="AB11551" s="28"/>
      <c r="AC11551" s="28"/>
    </row>
    <row r="11552" spans="28:29" x14ac:dyDescent="0.15">
      <c r="AB11552" s="28"/>
      <c r="AC11552" s="28"/>
    </row>
    <row r="11553" spans="28:29" x14ac:dyDescent="0.15">
      <c r="AB11553" s="28"/>
      <c r="AC11553" s="28"/>
    </row>
    <row r="11554" spans="28:29" x14ac:dyDescent="0.15">
      <c r="AB11554" s="28"/>
      <c r="AC11554" s="28"/>
    </row>
    <row r="11555" spans="28:29" x14ac:dyDescent="0.15">
      <c r="AB11555" s="28"/>
      <c r="AC11555" s="28"/>
    </row>
    <row r="11556" spans="28:29" x14ac:dyDescent="0.15">
      <c r="AB11556" s="28"/>
      <c r="AC11556" s="28"/>
    </row>
    <row r="11557" spans="28:29" x14ac:dyDescent="0.15">
      <c r="AB11557" s="28"/>
      <c r="AC11557" s="28"/>
    </row>
    <row r="11558" spans="28:29" x14ac:dyDescent="0.15">
      <c r="AB11558" s="28"/>
      <c r="AC11558" s="28"/>
    </row>
    <row r="11559" spans="28:29" x14ac:dyDescent="0.15">
      <c r="AB11559" s="28"/>
      <c r="AC11559" s="28"/>
    </row>
    <row r="11560" spans="28:29" x14ac:dyDescent="0.15">
      <c r="AB11560" s="28"/>
      <c r="AC11560" s="28"/>
    </row>
    <row r="11561" spans="28:29" x14ac:dyDescent="0.15">
      <c r="AB11561" s="28"/>
      <c r="AC11561" s="28"/>
    </row>
    <row r="11562" spans="28:29" x14ac:dyDescent="0.15">
      <c r="AB11562" s="28"/>
      <c r="AC11562" s="28"/>
    </row>
    <row r="11563" spans="28:29" x14ac:dyDescent="0.15">
      <c r="AB11563" s="28"/>
      <c r="AC11563" s="28"/>
    </row>
    <row r="11564" spans="28:29" x14ac:dyDescent="0.15">
      <c r="AB11564" s="28"/>
      <c r="AC11564" s="28"/>
    </row>
    <row r="11565" spans="28:29" x14ac:dyDescent="0.15">
      <c r="AB11565" s="28"/>
      <c r="AC11565" s="28"/>
    </row>
    <row r="11566" spans="28:29" x14ac:dyDescent="0.15">
      <c r="AB11566" s="28"/>
      <c r="AC11566" s="28"/>
    </row>
    <row r="11567" spans="28:29" x14ac:dyDescent="0.15">
      <c r="AB11567" s="28"/>
      <c r="AC11567" s="28"/>
    </row>
    <row r="11568" spans="28:29" x14ac:dyDescent="0.15">
      <c r="AB11568" s="28"/>
      <c r="AC11568" s="28"/>
    </row>
    <row r="11569" spans="28:29" x14ac:dyDescent="0.15">
      <c r="AB11569" s="28"/>
      <c r="AC11569" s="28"/>
    </row>
    <row r="11570" spans="28:29" x14ac:dyDescent="0.15">
      <c r="AB11570" s="28"/>
      <c r="AC11570" s="28"/>
    </row>
    <row r="11571" spans="28:29" x14ac:dyDescent="0.15">
      <c r="AB11571" s="28"/>
      <c r="AC11571" s="28"/>
    </row>
    <row r="11572" spans="28:29" x14ac:dyDescent="0.15">
      <c r="AB11572" s="28"/>
      <c r="AC11572" s="28"/>
    </row>
    <row r="11573" spans="28:29" x14ac:dyDescent="0.15">
      <c r="AB11573" s="28"/>
      <c r="AC11573" s="28"/>
    </row>
    <row r="11574" spans="28:29" x14ac:dyDescent="0.15">
      <c r="AB11574" s="28"/>
      <c r="AC11574" s="28"/>
    </row>
    <row r="11575" spans="28:29" x14ac:dyDescent="0.15">
      <c r="AB11575" s="28"/>
      <c r="AC11575" s="28"/>
    </row>
    <row r="11576" spans="28:29" x14ac:dyDescent="0.15">
      <c r="AB11576" s="28"/>
      <c r="AC11576" s="28"/>
    </row>
    <row r="11577" spans="28:29" x14ac:dyDescent="0.15">
      <c r="AB11577" s="28"/>
      <c r="AC11577" s="28"/>
    </row>
    <row r="11578" spans="28:29" x14ac:dyDescent="0.15">
      <c r="AB11578" s="28"/>
      <c r="AC11578" s="28"/>
    </row>
    <row r="11579" spans="28:29" x14ac:dyDescent="0.15">
      <c r="AB11579" s="28"/>
      <c r="AC11579" s="28"/>
    </row>
    <row r="11580" spans="28:29" x14ac:dyDescent="0.15">
      <c r="AB11580" s="28"/>
      <c r="AC11580" s="28"/>
    </row>
    <row r="11581" spans="28:29" x14ac:dyDescent="0.15">
      <c r="AB11581" s="28"/>
      <c r="AC11581" s="28"/>
    </row>
    <row r="11582" spans="28:29" x14ac:dyDescent="0.15">
      <c r="AB11582" s="28"/>
      <c r="AC11582" s="28"/>
    </row>
    <row r="11583" spans="28:29" x14ac:dyDescent="0.15">
      <c r="AB11583" s="28"/>
      <c r="AC11583" s="28"/>
    </row>
    <row r="11584" spans="28:29" x14ac:dyDescent="0.15">
      <c r="AB11584" s="28"/>
      <c r="AC11584" s="28"/>
    </row>
    <row r="11585" spans="28:29" x14ac:dyDescent="0.15">
      <c r="AB11585" s="28"/>
      <c r="AC11585" s="28"/>
    </row>
    <row r="11586" spans="28:29" x14ac:dyDescent="0.15">
      <c r="AB11586" s="28"/>
      <c r="AC11586" s="28"/>
    </row>
    <row r="11587" spans="28:29" x14ac:dyDescent="0.15">
      <c r="AB11587" s="28"/>
      <c r="AC11587" s="28"/>
    </row>
    <row r="11588" spans="28:29" x14ac:dyDescent="0.15">
      <c r="AB11588" s="28"/>
      <c r="AC11588" s="28"/>
    </row>
    <row r="11589" spans="28:29" x14ac:dyDescent="0.15">
      <c r="AB11589" s="28"/>
      <c r="AC11589" s="28"/>
    </row>
    <row r="11590" spans="28:29" x14ac:dyDescent="0.15">
      <c r="AB11590" s="28"/>
      <c r="AC11590" s="28"/>
    </row>
    <row r="11591" spans="28:29" x14ac:dyDescent="0.15">
      <c r="AB11591" s="28"/>
      <c r="AC11591" s="28"/>
    </row>
    <row r="11592" spans="28:29" x14ac:dyDescent="0.15">
      <c r="AB11592" s="28"/>
      <c r="AC11592" s="28"/>
    </row>
    <row r="11593" spans="28:29" x14ac:dyDescent="0.15">
      <c r="AB11593" s="28"/>
      <c r="AC11593" s="28"/>
    </row>
    <row r="11594" spans="28:29" x14ac:dyDescent="0.15">
      <c r="AB11594" s="28"/>
      <c r="AC11594" s="28"/>
    </row>
    <row r="11595" spans="28:29" x14ac:dyDescent="0.15">
      <c r="AB11595" s="28"/>
      <c r="AC11595" s="28"/>
    </row>
    <row r="11596" spans="28:29" x14ac:dyDescent="0.15">
      <c r="AB11596" s="28"/>
      <c r="AC11596" s="28"/>
    </row>
    <row r="11597" spans="28:29" x14ac:dyDescent="0.15">
      <c r="AB11597" s="28"/>
      <c r="AC11597" s="28"/>
    </row>
    <row r="11598" spans="28:29" x14ac:dyDescent="0.15">
      <c r="AB11598" s="28"/>
      <c r="AC11598" s="28"/>
    </row>
    <row r="11599" spans="28:29" x14ac:dyDescent="0.15">
      <c r="AB11599" s="28"/>
      <c r="AC11599" s="28"/>
    </row>
    <row r="11600" spans="28:29" x14ac:dyDescent="0.15">
      <c r="AB11600" s="28"/>
      <c r="AC11600" s="28"/>
    </row>
    <row r="11601" spans="28:29" x14ac:dyDescent="0.15">
      <c r="AB11601" s="28"/>
      <c r="AC11601" s="28"/>
    </row>
    <row r="11602" spans="28:29" x14ac:dyDescent="0.15">
      <c r="AB11602" s="28"/>
      <c r="AC11602" s="28"/>
    </row>
    <row r="11603" spans="28:29" x14ac:dyDescent="0.15">
      <c r="AB11603" s="28"/>
      <c r="AC11603" s="28"/>
    </row>
    <row r="11604" spans="28:29" x14ac:dyDescent="0.15">
      <c r="AB11604" s="28"/>
      <c r="AC11604" s="28"/>
    </row>
    <row r="11605" spans="28:29" x14ac:dyDescent="0.15">
      <c r="AB11605" s="28"/>
      <c r="AC11605" s="28"/>
    </row>
    <row r="11606" spans="28:29" x14ac:dyDescent="0.15">
      <c r="AB11606" s="28"/>
      <c r="AC11606" s="28"/>
    </row>
    <row r="11607" spans="28:29" x14ac:dyDescent="0.15">
      <c r="AB11607" s="28"/>
      <c r="AC11607" s="28"/>
    </row>
    <row r="11608" spans="28:29" x14ac:dyDescent="0.15">
      <c r="AB11608" s="28"/>
      <c r="AC11608" s="28"/>
    </row>
    <row r="11609" spans="28:29" x14ac:dyDescent="0.15">
      <c r="AB11609" s="28"/>
      <c r="AC11609" s="28"/>
    </row>
    <row r="11610" spans="28:29" x14ac:dyDescent="0.15">
      <c r="AB11610" s="28"/>
      <c r="AC11610" s="28"/>
    </row>
    <row r="11611" spans="28:29" x14ac:dyDescent="0.15">
      <c r="AB11611" s="28"/>
      <c r="AC11611" s="28"/>
    </row>
    <row r="11612" spans="28:29" x14ac:dyDescent="0.15">
      <c r="AB11612" s="28"/>
      <c r="AC11612" s="28"/>
    </row>
    <row r="11613" spans="28:29" x14ac:dyDescent="0.15">
      <c r="AB11613" s="28"/>
      <c r="AC11613" s="28"/>
    </row>
    <row r="11614" spans="28:29" x14ac:dyDescent="0.15">
      <c r="AB11614" s="28"/>
      <c r="AC11614" s="28"/>
    </row>
    <row r="11615" spans="28:29" x14ac:dyDescent="0.15">
      <c r="AB11615" s="28"/>
      <c r="AC11615" s="28"/>
    </row>
    <row r="11616" spans="28:29" x14ac:dyDescent="0.15">
      <c r="AB11616" s="28"/>
      <c r="AC11616" s="28"/>
    </row>
    <row r="11617" spans="28:29" x14ac:dyDescent="0.15">
      <c r="AB11617" s="28"/>
      <c r="AC11617" s="28"/>
    </row>
    <row r="11618" spans="28:29" x14ac:dyDescent="0.15">
      <c r="AB11618" s="28"/>
      <c r="AC11618" s="28"/>
    </row>
    <row r="11619" spans="28:29" x14ac:dyDescent="0.15">
      <c r="AB11619" s="28"/>
      <c r="AC11619" s="28"/>
    </row>
    <row r="11620" spans="28:29" x14ac:dyDescent="0.15">
      <c r="AB11620" s="28"/>
      <c r="AC11620" s="28"/>
    </row>
    <row r="11621" spans="28:29" x14ac:dyDescent="0.15">
      <c r="AB11621" s="28"/>
      <c r="AC11621" s="28"/>
    </row>
    <row r="11622" spans="28:29" x14ac:dyDescent="0.15">
      <c r="AB11622" s="28"/>
      <c r="AC11622" s="28"/>
    </row>
    <row r="11623" spans="28:29" x14ac:dyDescent="0.15">
      <c r="AB11623" s="28"/>
      <c r="AC11623" s="28"/>
    </row>
    <row r="11624" spans="28:29" x14ac:dyDescent="0.15">
      <c r="AB11624" s="28"/>
      <c r="AC11624" s="28"/>
    </row>
    <row r="11625" spans="28:29" x14ac:dyDescent="0.15">
      <c r="AB11625" s="28"/>
      <c r="AC11625" s="28"/>
    </row>
    <row r="11626" spans="28:29" x14ac:dyDescent="0.15">
      <c r="AB11626" s="28"/>
      <c r="AC11626" s="28"/>
    </row>
    <row r="11627" spans="28:29" x14ac:dyDescent="0.15">
      <c r="AB11627" s="28"/>
      <c r="AC11627" s="28"/>
    </row>
    <row r="11628" spans="28:29" x14ac:dyDescent="0.15">
      <c r="AB11628" s="28"/>
      <c r="AC11628" s="28"/>
    </row>
    <row r="11629" spans="28:29" x14ac:dyDescent="0.15">
      <c r="AB11629" s="28"/>
      <c r="AC11629" s="28"/>
    </row>
    <row r="11630" spans="28:29" x14ac:dyDescent="0.15">
      <c r="AB11630" s="28"/>
      <c r="AC11630" s="28"/>
    </row>
    <row r="11631" spans="28:29" x14ac:dyDescent="0.15">
      <c r="AB11631" s="28"/>
      <c r="AC11631" s="28"/>
    </row>
    <row r="11632" spans="28:29" x14ac:dyDescent="0.15">
      <c r="AB11632" s="28"/>
      <c r="AC11632" s="28"/>
    </row>
    <row r="11633" spans="28:29" x14ac:dyDescent="0.15">
      <c r="AB11633" s="28"/>
      <c r="AC11633" s="28"/>
    </row>
    <row r="11634" spans="28:29" x14ac:dyDescent="0.15">
      <c r="AB11634" s="28"/>
      <c r="AC11634" s="28"/>
    </row>
    <row r="11635" spans="28:29" x14ac:dyDescent="0.15">
      <c r="AB11635" s="28"/>
      <c r="AC11635" s="28"/>
    </row>
    <row r="11636" spans="28:29" x14ac:dyDescent="0.15">
      <c r="AB11636" s="28"/>
      <c r="AC11636" s="28"/>
    </row>
    <row r="11637" spans="28:29" x14ac:dyDescent="0.15">
      <c r="AB11637" s="28"/>
      <c r="AC11637" s="28"/>
    </row>
    <row r="11638" spans="28:29" x14ac:dyDescent="0.15">
      <c r="AB11638" s="28"/>
      <c r="AC11638" s="28"/>
    </row>
    <row r="11639" spans="28:29" x14ac:dyDescent="0.15">
      <c r="AB11639" s="28"/>
      <c r="AC11639" s="28"/>
    </row>
    <row r="11640" spans="28:29" x14ac:dyDescent="0.15">
      <c r="AB11640" s="28"/>
      <c r="AC11640" s="28"/>
    </row>
    <row r="11641" spans="28:29" x14ac:dyDescent="0.15">
      <c r="AB11641" s="28"/>
      <c r="AC11641" s="28"/>
    </row>
    <row r="11642" spans="28:29" x14ac:dyDescent="0.15">
      <c r="AB11642" s="28"/>
      <c r="AC11642" s="28"/>
    </row>
    <row r="11643" spans="28:29" x14ac:dyDescent="0.15">
      <c r="AB11643" s="28"/>
      <c r="AC11643" s="28"/>
    </row>
    <row r="11644" spans="28:29" x14ac:dyDescent="0.15">
      <c r="AB11644" s="28"/>
      <c r="AC11644" s="28"/>
    </row>
    <row r="11645" spans="28:29" x14ac:dyDescent="0.15">
      <c r="AB11645" s="28"/>
      <c r="AC11645" s="28"/>
    </row>
    <row r="11646" spans="28:29" x14ac:dyDescent="0.15">
      <c r="AB11646" s="28"/>
      <c r="AC11646" s="28"/>
    </row>
    <row r="11647" spans="28:29" x14ac:dyDescent="0.15">
      <c r="AB11647" s="28"/>
      <c r="AC11647" s="28"/>
    </row>
    <row r="11648" spans="28:29" x14ac:dyDescent="0.15">
      <c r="AB11648" s="28"/>
      <c r="AC11648" s="28"/>
    </row>
    <row r="11649" spans="28:29" x14ac:dyDescent="0.15">
      <c r="AB11649" s="28"/>
      <c r="AC11649" s="28"/>
    </row>
    <row r="11650" spans="28:29" x14ac:dyDescent="0.15">
      <c r="AB11650" s="28"/>
      <c r="AC11650" s="28"/>
    </row>
    <row r="11651" spans="28:29" x14ac:dyDescent="0.15">
      <c r="AB11651" s="28"/>
      <c r="AC11651" s="28"/>
    </row>
    <row r="11652" spans="28:29" x14ac:dyDescent="0.15">
      <c r="AB11652" s="28"/>
      <c r="AC11652" s="28"/>
    </row>
    <row r="11653" spans="28:29" x14ac:dyDescent="0.15">
      <c r="AB11653" s="28"/>
      <c r="AC11653" s="28"/>
    </row>
    <row r="11654" spans="28:29" x14ac:dyDescent="0.15">
      <c r="AB11654" s="28"/>
      <c r="AC11654" s="28"/>
    </row>
    <row r="11655" spans="28:29" x14ac:dyDescent="0.15">
      <c r="AB11655" s="28"/>
      <c r="AC11655" s="28"/>
    </row>
    <row r="11656" spans="28:29" x14ac:dyDescent="0.15">
      <c r="AB11656" s="28"/>
      <c r="AC11656" s="28"/>
    </row>
    <row r="11657" spans="28:29" x14ac:dyDescent="0.15">
      <c r="AB11657" s="28"/>
      <c r="AC11657" s="28"/>
    </row>
    <row r="11658" spans="28:29" x14ac:dyDescent="0.15">
      <c r="AB11658" s="28"/>
      <c r="AC11658" s="28"/>
    </row>
    <row r="11659" spans="28:29" x14ac:dyDescent="0.15">
      <c r="AB11659" s="28"/>
      <c r="AC11659" s="28"/>
    </row>
    <row r="11660" spans="28:29" x14ac:dyDescent="0.15">
      <c r="AB11660" s="28"/>
      <c r="AC11660" s="28"/>
    </row>
    <row r="11661" spans="28:29" x14ac:dyDescent="0.15">
      <c r="AB11661" s="28"/>
      <c r="AC11661" s="28"/>
    </row>
    <row r="11662" spans="28:29" x14ac:dyDescent="0.15">
      <c r="AB11662" s="28"/>
      <c r="AC11662" s="28"/>
    </row>
    <row r="11663" spans="28:29" x14ac:dyDescent="0.15">
      <c r="AB11663" s="28"/>
      <c r="AC11663" s="28"/>
    </row>
    <row r="11664" spans="28:29" x14ac:dyDescent="0.15">
      <c r="AB11664" s="28"/>
      <c r="AC11664" s="28"/>
    </row>
    <row r="11665" spans="28:29" x14ac:dyDescent="0.15">
      <c r="AB11665" s="28"/>
      <c r="AC11665" s="28"/>
    </row>
    <row r="11666" spans="28:29" x14ac:dyDescent="0.15">
      <c r="AB11666" s="28"/>
      <c r="AC11666" s="28"/>
    </row>
    <row r="11667" spans="28:29" x14ac:dyDescent="0.15">
      <c r="AB11667" s="28"/>
      <c r="AC11667" s="28"/>
    </row>
    <row r="11668" spans="28:29" x14ac:dyDescent="0.15">
      <c r="AB11668" s="28"/>
      <c r="AC11668" s="28"/>
    </row>
    <row r="11669" spans="28:29" x14ac:dyDescent="0.15">
      <c r="AB11669" s="28"/>
      <c r="AC11669" s="28"/>
    </row>
    <row r="11670" spans="28:29" x14ac:dyDescent="0.15">
      <c r="AB11670" s="28"/>
      <c r="AC11670" s="28"/>
    </row>
    <row r="11671" spans="28:29" x14ac:dyDescent="0.15">
      <c r="AB11671" s="28"/>
      <c r="AC11671" s="28"/>
    </row>
    <row r="11672" spans="28:29" x14ac:dyDescent="0.15">
      <c r="AB11672" s="28"/>
      <c r="AC11672" s="28"/>
    </row>
    <row r="11673" spans="28:29" x14ac:dyDescent="0.15">
      <c r="AB11673" s="28"/>
      <c r="AC11673" s="28"/>
    </row>
    <row r="11674" spans="28:29" x14ac:dyDescent="0.15">
      <c r="AB11674" s="28"/>
      <c r="AC11674" s="28"/>
    </row>
    <row r="11675" spans="28:29" x14ac:dyDescent="0.15">
      <c r="AB11675" s="28"/>
      <c r="AC11675" s="28"/>
    </row>
    <row r="11676" spans="28:29" x14ac:dyDescent="0.15">
      <c r="AB11676" s="28"/>
      <c r="AC11676" s="28"/>
    </row>
    <row r="11677" spans="28:29" x14ac:dyDescent="0.15">
      <c r="AB11677" s="28"/>
      <c r="AC11677" s="28"/>
    </row>
    <row r="11678" spans="28:29" x14ac:dyDescent="0.15">
      <c r="AB11678" s="28"/>
      <c r="AC11678" s="28"/>
    </row>
    <row r="11679" spans="28:29" x14ac:dyDescent="0.15">
      <c r="AB11679" s="28"/>
      <c r="AC11679" s="28"/>
    </row>
    <row r="11680" spans="28:29" x14ac:dyDescent="0.15">
      <c r="AB11680" s="28"/>
      <c r="AC11680" s="28"/>
    </row>
    <row r="11681" spans="28:29" x14ac:dyDescent="0.15">
      <c r="AB11681" s="28"/>
      <c r="AC11681" s="28"/>
    </row>
    <row r="11682" spans="28:29" x14ac:dyDescent="0.15">
      <c r="AB11682" s="28"/>
      <c r="AC11682" s="28"/>
    </row>
    <row r="11683" spans="28:29" x14ac:dyDescent="0.15">
      <c r="AB11683" s="28"/>
      <c r="AC11683" s="28"/>
    </row>
    <row r="11684" spans="28:29" x14ac:dyDescent="0.15">
      <c r="AB11684" s="28"/>
      <c r="AC11684" s="28"/>
    </row>
    <row r="11685" spans="28:29" x14ac:dyDescent="0.15">
      <c r="AB11685" s="28"/>
      <c r="AC11685" s="28"/>
    </row>
    <row r="11686" spans="28:29" x14ac:dyDescent="0.15">
      <c r="AB11686" s="28"/>
      <c r="AC11686" s="28"/>
    </row>
    <row r="11687" spans="28:29" x14ac:dyDescent="0.15">
      <c r="AB11687" s="28"/>
      <c r="AC11687" s="28"/>
    </row>
    <row r="11688" spans="28:29" x14ac:dyDescent="0.15">
      <c r="AB11688" s="28"/>
      <c r="AC11688" s="28"/>
    </row>
    <row r="11689" spans="28:29" x14ac:dyDescent="0.15">
      <c r="AB11689" s="28"/>
      <c r="AC11689" s="28"/>
    </row>
    <row r="11690" spans="28:29" x14ac:dyDescent="0.15">
      <c r="AB11690" s="28"/>
      <c r="AC11690" s="28"/>
    </row>
    <row r="11691" spans="28:29" x14ac:dyDescent="0.15">
      <c r="AB11691" s="28"/>
      <c r="AC11691" s="28"/>
    </row>
    <row r="11692" spans="28:29" x14ac:dyDescent="0.15">
      <c r="AB11692" s="28"/>
      <c r="AC11692" s="28"/>
    </row>
    <row r="11693" spans="28:29" x14ac:dyDescent="0.15">
      <c r="AB11693" s="28"/>
      <c r="AC11693" s="28"/>
    </row>
    <row r="11694" spans="28:29" x14ac:dyDescent="0.15">
      <c r="AB11694" s="28"/>
      <c r="AC11694" s="28"/>
    </row>
    <row r="11695" spans="28:29" x14ac:dyDescent="0.15">
      <c r="AB11695" s="28"/>
      <c r="AC11695" s="28"/>
    </row>
    <row r="11696" spans="28:29" x14ac:dyDescent="0.15">
      <c r="AB11696" s="28"/>
      <c r="AC11696" s="28"/>
    </row>
    <row r="11697" spans="28:29" x14ac:dyDescent="0.15">
      <c r="AB11697" s="28"/>
      <c r="AC11697" s="28"/>
    </row>
    <row r="11698" spans="28:29" x14ac:dyDescent="0.15">
      <c r="AB11698" s="28"/>
      <c r="AC11698" s="28"/>
    </row>
    <row r="11699" spans="28:29" x14ac:dyDescent="0.15">
      <c r="AB11699" s="28"/>
      <c r="AC11699" s="28"/>
    </row>
    <row r="11700" spans="28:29" x14ac:dyDescent="0.15">
      <c r="AB11700" s="28"/>
      <c r="AC11700" s="28"/>
    </row>
    <row r="11701" spans="28:29" x14ac:dyDescent="0.15">
      <c r="AB11701" s="28"/>
      <c r="AC11701" s="28"/>
    </row>
    <row r="11702" spans="28:29" x14ac:dyDescent="0.15">
      <c r="AB11702" s="28"/>
      <c r="AC11702" s="28"/>
    </row>
    <row r="11703" spans="28:29" x14ac:dyDescent="0.15">
      <c r="AB11703" s="28"/>
      <c r="AC11703" s="28"/>
    </row>
    <row r="11704" spans="28:29" x14ac:dyDescent="0.15">
      <c r="AB11704" s="28"/>
      <c r="AC11704" s="28"/>
    </row>
    <row r="11705" spans="28:29" x14ac:dyDescent="0.15">
      <c r="AB11705" s="28"/>
      <c r="AC11705" s="28"/>
    </row>
    <row r="11706" spans="28:29" x14ac:dyDescent="0.15">
      <c r="AB11706" s="28"/>
      <c r="AC11706" s="28"/>
    </row>
    <row r="11707" spans="28:29" x14ac:dyDescent="0.15">
      <c r="AB11707" s="28"/>
      <c r="AC11707" s="28"/>
    </row>
    <row r="11708" spans="28:29" x14ac:dyDescent="0.15">
      <c r="AB11708" s="28"/>
      <c r="AC11708" s="28"/>
    </row>
    <row r="11709" spans="28:29" x14ac:dyDescent="0.15">
      <c r="AB11709" s="28"/>
      <c r="AC11709" s="28"/>
    </row>
    <row r="11710" spans="28:29" x14ac:dyDescent="0.15">
      <c r="AB11710" s="28"/>
      <c r="AC11710" s="28"/>
    </row>
    <row r="11711" spans="28:29" x14ac:dyDescent="0.15">
      <c r="AB11711" s="28"/>
      <c r="AC11711" s="28"/>
    </row>
    <row r="11712" spans="28:29" x14ac:dyDescent="0.15">
      <c r="AB11712" s="28"/>
      <c r="AC11712" s="28"/>
    </row>
    <row r="11713" spans="28:29" x14ac:dyDescent="0.15">
      <c r="AB11713" s="28"/>
      <c r="AC11713" s="28"/>
    </row>
    <row r="11714" spans="28:29" x14ac:dyDescent="0.15">
      <c r="AB11714" s="28"/>
      <c r="AC11714" s="28"/>
    </row>
    <row r="11715" spans="28:29" x14ac:dyDescent="0.15">
      <c r="AB11715" s="28"/>
      <c r="AC11715" s="28"/>
    </row>
    <row r="11716" spans="28:29" x14ac:dyDescent="0.15">
      <c r="AB11716" s="28"/>
      <c r="AC11716" s="28"/>
    </row>
    <row r="11717" spans="28:29" x14ac:dyDescent="0.15">
      <c r="AB11717" s="28"/>
      <c r="AC11717" s="28"/>
    </row>
    <row r="11718" spans="28:29" x14ac:dyDescent="0.15">
      <c r="AB11718" s="28"/>
      <c r="AC11718" s="28"/>
    </row>
    <row r="11719" spans="28:29" x14ac:dyDescent="0.15">
      <c r="AB11719" s="28"/>
      <c r="AC11719" s="28"/>
    </row>
    <row r="11720" spans="28:29" x14ac:dyDescent="0.15">
      <c r="AB11720" s="28"/>
      <c r="AC11720" s="28"/>
    </row>
    <row r="11721" spans="28:29" x14ac:dyDescent="0.15">
      <c r="AB11721" s="28"/>
      <c r="AC11721" s="28"/>
    </row>
    <row r="11722" spans="28:29" x14ac:dyDescent="0.15">
      <c r="AB11722" s="28"/>
      <c r="AC11722" s="28"/>
    </row>
    <row r="11723" spans="28:29" x14ac:dyDescent="0.15">
      <c r="AB11723" s="28"/>
      <c r="AC11723" s="28"/>
    </row>
    <row r="11724" spans="28:29" x14ac:dyDescent="0.15">
      <c r="AB11724" s="28"/>
      <c r="AC11724" s="28"/>
    </row>
    <row r="11725" spans="28:29" x14ac:dyDescent="0.15">
      <c r="AB11725" s="28"/>
      <c r="AC11725" s="28"/>
    </row>
    <row r="11726" spans="28:29" x14ac:dyDescent="0.15">
      <c r="AB11726" s="28"/>
      <c r="AC11726" s="28"/>
    </row>
    <row r="11727" spans="28:29" x14ac:dyDescent="0.15">
      <c r="AB11727" s="28"/>
      <c r="AC11727" s="28"/>
    </row>
    <row r="11728" spans="28:29" x14ac:dyDescent="0.15">
      <c r="AB11728" s="28"/>
      <c r="AC11728" s="28"/>
    </row>
    <row r="11729" spans="28:29" x14ac:dyDescent="0.15">
      <c r="AB11729" s="28"/>
      <c r="AC11729" s="28"/>
    </row>
    <row r="11730" spans="28:29" x14ac:dyDescent="0.15">
      <c r="AB11730" s="28"/>
      <c r="AC11730" s="28"/>
    </row>
    <row r="11731" spans="28:29" x14ac:dyDescent="0.15">
      <c r="AB11731" s="28"/>
      <c r="AC11731" s="28"/>
    </row>
    <row r="11732" spans="28:29" x14ac:dyDescent="0.15">
      <c r="AB11732" s="28"/>
      <c r="AC11732" s="28"/>
    </row>
    <row r="11733" spans="28:29" x14ac:dyDescent="0.15">
      <c r="AB11733" s="28"/>
      <c r="AC11733" s="28"/>
    </row>
    <row r="11734" spans="28:29" x14ac:dyDescent="0.15">
      <c r="AB11734" s="28"/>
      <c r="AC11734" s="28"/>
    </row>
    <row r="11735" spans="28:29" x14ac:dyDescent="0.15">
      <c r="AB11735" s="28"/>
      <c r="AC11735" s="28"/>
    </row>
    <row r="11736" spans="28:29" x14ac:dyDescent="0.15">
      <c r="AB11736" s="28"/>
      <c r="AC11736" s="28"/>
    </row>
    <row r="11737" spans="28:29" x14ac:dyDescent="0.15">
      <c r="AB11737" s="28"/>
      <c r="AC11737" s="28"/>
    </row>
    <row r="11738" spans="28:29" x14ac:dyDescent="0.15">
      <c r="AB11738" s="28"/>
      <c r="AC11738" s="28"/>
    </row>
    <row r="11739" spans="28:29" x14ac:dyDescent="0.15">
      <c r="AB11739" s="28"/>
      <c r="AC11739" s="28"/>
    </row>
    <row r="11740" spans="28:29" x14ac:dyDescent="0.15">
      <c r="AB11740" s="28"/>
      <c r="AC11740" s="28"/>
    </row>
    <row r="11741" spans="28:29" x14ac:dyDescent="0.15">
      <c r="AB11741" s="28"/>
      <c r="AC11741" s="28"/>
    </row>
    <row r="11742" spans="28:29" x14ac:dyDescent="0.15">
      <c r="AB11742" s="28"/>
      <c r="AC11742" s="28"/>
    </row>
    <row r="11743" spans="28:29" x14ac:dyDescent="0.15">
      <c r="AB11743" s="28"/>
      <c r="AC11743" s="28"/>
    </row>
    <row r="11744" spans="28:29" x14ac:dyDescent="0.15">
      <c r="AB11744" s="28"/>
      <c r="AC11744" s="28"/>
    </row>
    <row r="11745" spans="28:29" x14ac:dyDescent="0.15">
      <c r="AB11745" s="28"/>
      <c r="AC11745" s="28"/>
    </row>
    <row r="11746" spans="28:29" x14ac:dyDescent="0.15">
      <c r="AB11746" s="28"/>
      <c r="AC11746" s="28"/>
    </row>
    <row r="11747" spans="28:29" x14ac:dyDescent="0.15">
      <c r="AB11747" s="28"/>
      <c r="AC11747" s="28"/>
    </row>
    <row r="11748" spans="28:29" x14ac:dyDescent="0.15">
      <c r="AB11748" s="28"/>
      <c r="AC11748" s="28"/>
    </row>
    <row r="11749" spans="28:29" x14ac:dyDescent="0.15">
      <c r="AB11749" s="28"/>
      <c r="AC11749" s="28"/>
    </row>
    <row r="11750" spans="28:29" x14ac:dyDescent="0.15">
      <c r="AB11750" s="28"/>
      <c r="AC11750" s="28"/>
    </row>
    <row r="11751" spans="28:29" x14ac:dyDescent="0.15">
      <c r="AB11751" s="28"/>
      <c r="AC11751" s="28"/>
    </row>
    <row r="11752" spans="28:29" x14ac:dyDescent="0.15">
      <c r="AB11752" s="28"/>
      <c r="AC11752" s="28"/>
    </row>
    <row r="11753" spans="28:29" x14ac:dyDescent="0.15">
      <c r="AB11753" s="28"/>
      <c r="AC11753" s="28"/>
    </row>
    <row r="11754" spans="28:29" x14ac:dyDescent="0.15">
      <c r="AB11754" s="28"/>
      <c r="AC11754" s="28"/>
    </row>
    <row r="11755" spans="28:29" x14ac:dyDescent="0.15">
      <c r="AB11755" s="28"/>
      <c r="AC11755" s="28"/>
    </row>
    <row r="11756" spans="28:29" x14ac:dyDescent="0.15">
      <c r="AB11756" s="28"/>
      <c r="AC11756" s="28"/>
    </row>
    <row r="11757" spans="28:29" x14ac:dyDescent="0.15">
      <c r="AB11757" s="28"/>
      <c r="AC11757" s="28"/>
    </row>
    <row r="11758" spans="28:29" x14ac:dyDescent="0.15">
      <c r="AB11758" s="28"/>
      <c r="AC11758" s="28"/>
    </row>
    <row r="11759" spans="28:29" x14ac:dyDescent="0.15">
      <c r="AB11759" s="28"/>
      <c r="AC11759" s="28"/>
    </row>
    <row r="11760" spans="28:29" x14ac:dyDescent="0.15">
      <c r="AB11760" s="28"/>
      <c r="AC11760" s="28"/>
    </row>
    <row r="11761" spans="28:29" x14ac:dyDescent="0.15">
      <c r="AB11761" s="28"/>
      <c r="AC11761" s="28"/>
    </row>
    <row r="11762" spans="28:29" x14ac:dyDescent="0.15">
      <c r="AB11762" s="28"/>
      <c r="AC11762" s="28"/>
    </row>
    <row r="11763" spans="28:29" x14ac:dyDescent="0.15">
      <c r="AB11763" s="28"/>
      <c r="AC11763" s="28"/>
    </row>
    <row r="11764" spans="28:29" x14ac:dyDescent="0.15">
      <c r="AB11764" s="28"/>
      <c r="AC11764" s="28"/>
    </row>
    <row r="11765" spans="28:29" x14ac:dyDescent="0.15">
      <c r="AB11765" s="28"/>
      <c r="AC11765" s="28"/>
    </row>
    <row r="11766" spans="28:29" x14ac:dyDescent="0.15">
      <c r="AB11766" s="28"/>
      <c r="AC11766" s="28"/>
    </row>
    <row r="11767" spans="28:29" x14ac:dyDescent="0.15">
      <c r="AB11767" s="28"/>
      <c r="AC11767" s="28"/>
    </row>
    <row r="11768" spans="28:29" x14ac:dyDescent="0.15">
      <c r="AB11768" s="28"/>
      <c r="AC11768" s="28"/>
    </row>
    <row r="11769" spans="28:29" x14ac:dyDescent="0.15">
      <c r="AB11769" s="28"/>
      <c r="AC11769" s="28"/>
    </row>
    <row r="11770" spans="28:29" x14ac:dyDescent="0.15">
      <c r="AB11770" s="28"/>
      <c r="AC11770" s="28"/>
    </row>
    <row r="11771" spans="28:29" x14ac:dyDescent="0.15">
      <c r="AB11771" s="28"/>
      <c r="AC11771" s="28"/>
    </row>
    <row r="11772" spans="28:29" x14ac:dyDescent="0.15">
      <c r="AB11772" s="28"/>
      <c r="AC11772" s="28"/>
    </row>
    <row r="11773" spans="28:29" x14ac:dyDescent="0.15">
      <c r="AB11773" s="28"/>
      <c r="AC11773" s="28"/>
    </row>
    <row r="11774" spans="28:29" x14ac:dyDescent="0.15">
      <c r="AB11774" s="28"/>
      <c r="AC11774" s="28"/>
    </row>
    <row r="11775" spans="28:29" x14ac:dyDescent="0.15">
      <c r="AB11775" s="28"/>
      <c r="AC11775" s="28"/>
    </row>
    <row r="11776" spans="28:29" x14ac:dyDescent="0.15">
      <c r="AB11776" s="28"/>
      <c r="AC11776" s="28"/>
    </row>
    <row r="11777" spans="28:29" x14ac:dyDescent="0.15">
      <c r="AB11777" s="28"/>
      <c r="AC11777" s="28"/>
    </row>
    <row r="11778" spans="28:29" x14ac:dyDescent="0.15">
      <c r="AB11778" s="28"/>
      <c r="AC11778" s="28"/>
    </row>
    <row r="11779" spans="28:29" x14ac:dyDescent="0.15">
      <c r="AB11779" s="28"/>
      <c r="AC11779" s="28"/>
    </row>
    <row r="11780" spans="28:29" x14ac:dyDescent="0.15">
      <c r="AB11780" s="28"/>
      <c r="AC11780" s="28"/>
    </row>
    <row r="11781" spans="28:29" x14ac:dyDescent="0.15">
      <c r="AB11781" s="28"/>
      <c r="AC11781" s="28"/>
    </row>
    <row r="11782" spans="28:29" x14ac:dyDescent="0.15">
      <c r="AB11782" s="28"/>
      <c r="AC11782" s="28"/>
    </row>
    <row r="11783" spans="28:29" x14ac:dyDescent="0.15">
      <c r="AB11783" s="28"/>
      <c r="AC11783" s="28"/>
    </row>
    <row r="11784" spans="28:29" x14ac:dyDescent="0.15">
      <c r="AB11784" s="28"/>
      <c r="AC11784" s="28"/>
    </row>
    <row r="11785" spans="28:29" x14ac:dyDescent="0.15">
      <c r="AB11785" s="28"/>
      <c r="AC11785" s="28"/>
    </row>
    <row r="11786" spans="28:29" x14ac:dyDescent="0.15">
      <c r="AB11786" s="28"/>
      <c r="AC11786" s="28"/>
    </row>
    <row r="11787" spans="28:29" x14ac:dyDescent="0.15">
      <c r="AB11787" s="28"/>
      <c r="AC11787" s="28"/>
    </row>
    <row r="11788" spans="28:29" x14ac:dyDescent="0.15">
      <c r="AB11788" s="28"/>
      <c r="AC11788" s="28"/>
    </row>
    <row r="11789" spans="28:29" x14ac:dyDescent="0.15">
      <c r="AB11789" s="28"/>
      <c r="AC11789" s="28"/>
    </row>
    <row r="11790" spans="28:29" x14ac:dyDescent="0.15">
      <c r="AB11790" s="28"/>
      <c r="AC11790" s="28"/>
    </row>
    <row r="11791" spans="28:29" x14ac:dyDescent="0.15">
      <c r="AB11791" s="28"/>
      <c r="AC11791" s="28"/>
    </row>
    <row r="11792" spans="28:29" x14ac:dyDescent="0.15">
      <c r="AB11792" s="28"/>
      <c r="AC11792" s="28"/>
    </row>
    <row r="11793" spans="28:29" x14ac:dyDescent="0.15">
      <c r="AB11793" s="28"/>
      <c r="AC11793" s="28"/>
    </row>
    <row r="11794" spans="28:29" x14ac:dyDescent="0.15">
      <c r="AB11794" s="28"/>
      <c r="AC11794" s="28"/>
    </row>
    <row r="11795" spans="28:29" x14ac:dyDescent="0.15">
      <c r="AB11795" s="28"/>
      <c r="AC11795" s="28"/>
    </row>
    <row r="11796" spans="28:29" x14ac:dyDescent="0.15">
      <c r="AB11796" s="28"/>
      <c r="AC11796" s="28"/>
    </row>
    <row r="11797" spans="28:29" x14ac:dyDescent="0.15">
      <c r="AB11797" s="28"/>
      <c r="AC11797" s="28"/>
    </row>
    <row r="11798" spans="28:29" x14ac:dyDescent="0.15">
      <c r="AB11798" s="28"/>
      <c r="AC11798" s="28"/>
    </row>
    <row r="11799" spans="28:29" x14ac:dyDescent="0.15">
      <c r="AB11799" s="28"/>
      <c r="AC11799" s="28"/>
    </row>
    <row r="11800" spans="28:29" x14ac:dyDescent="0.15">
      <c r="AB11800" s="28"/>
      <c r="AC11800" s="28"/>
    </row>
    <row r="11801" spans="28:29" x14ac:dyDescent="0.15">
      <c r="AB11801" s="28"/>
      <c r="AC11801" s="28"/>
    </row>
    <row r="11802" spans="28:29" x14ac:dyDescent="0.15">
      <c r="AB11802" s="28"/>
      <c r="AC11802" s="28"/>
    </row>
    <row r="11803" spans="28:29" x14ac:dyDescent="0.15">
      <c r="AB11803" s="28"/>
      <c r="AC11803" s="28"/>
    </row>
    <row r="11804" spans="28:29" x14ac:dyDescent="0.15">
      <c r="AB11804" s="28"/>
      <c r="AC11804" s="28"/>
    </row>
    <row r="11805" spans="28:29" x14ac:dyDescent="0.15">
      <c r="AB11805" s="28"/>
      <c r="AC11805" s="28"/>
    </row>
    <row r="11806" spans="28:29" x14ac:dyDescent="0.15">
      <c r="AB11806" s="28"/>
      <c r="AC11806" s="28"/>
    </row>
    <row r="11807" spans="28:29" x14ac:dyDescent="0.15">
      <c r="AB11807" s="28"/>
      <c r="AC11807" s="28"/>
    </row>
    <row r="11808" spans="28:29" x14ac:dyDescent="0.15">
      <c r="AB11808" s="28"/>
      <c r="AC11808" s="28"/>
    </row>
    <row r="11809" spans="28:29" x14ac:dyDescent="0.15">
      <c r="AB11809" s="28"/>
      <c r="AC11809" s="28"/>
    </row>
    <row r="11810" spans="28:29" x14ac:dyDescent="0.15">
      <c r="AB11810" s="28"/>
      <c r="AC11810" s="28"/>
    </row>
    <row r="11811" spans="28:29" x14ac:dyDescent="0.15">
      <c r="AB11811" s="28"/>
      <c r="AC11811" s="28"/>
    </row>
    <row r="11812" spans="28:29" x14ac:dyDescent="0.15">
      <c r="AB11812" s="28"/>
      <c r="AC11812" s="28"/>
    </row>
    <row r="11813" spans="28:29" x14ac:dyDescent="0.15">
      <c r="AB11813" s="28"/>
      <c r="AC11813" s="28"/>
    </row>
    <row r="11814" spans="28:29" x14ac:dyDescent="0.15">
      <c r="AB11814" s="28"/>
      <c r="AC11814" s="28"/>
    </row>
    <row r="11815" spans="28:29" x14ac:dyDescent="0.15">
      <c r="AB11815" s="28"/>
      <c r="AC11815" s="28"/>
    </row>
    <row r="11816" spans="28:29" x14ac:dyDescent="0.15">
      <c r="AB11816" s="28"/>
      <c r="AC11816" s="28"/>
    </row>
    <row r="11817" spans="28:29" x14ac:dyDescent="0.15">
      <c r="AB11817" s="28"/>
      <c r="AC11817" s="28"/>
    </row>
    <row r="11818" spans="28:29" x14ac:dyDescent="0.15">
      <c r="AB11818" s="28"/>
      <c r="AC11818" s="28"/>
    </row>
    <row r="11819" spans="28:29" x14ac:dyDescent="0.15">
      <c r="AB11819" s="28"/>
      <c r="AC11819" s="28"/>
    </row>
    <row r="11820" spans="28:29" x14ac:dyDescent="0.15">
      <c r="AB11820" s="28"/>
      <c r="AC11820" s="28"/>
    </row>
    <row r="11821" spans="28:29" x14ac:dyDescent="0.15">
      <c r="AB11821" s="28"/>
      <c r="AC11821" s="28"/>
    </row>
    <row r="11822" spans="28:29" x14ac:dyDescent="0.15">
      <c r="AB11822" s="28"/>
      <c r="AC11822" s="28"/>
    </row>
    <row r="11823" spans="28:29" x14ac:dyDescent="0.15">
      <c r="AB11823" s="28"/>
      <c r="AC11823" s="28"/>
    </row>
    <row r="11824" spans="28:29" x14ac:dyDescent="0.15">
      <c r="AB11824" s="28"/>
      <c r="AC11824" s="28"/>
    </row>
    <row r="11825" spans="28:29" x14ac:dyDescent="0.15">
      <c r="AB11825" s="28"/>
      <c r="AC11825" s="28"/>
    </row>
    <row r="11826" spans="28:29" x14ac:dyDescent="0.15">
      <c r="AB11826" s="28"/>
      <c r="AC11826" s="28"/>
    </row>
    <row r="11827" spans="28:29" x14ac:dyDescent="0.15">
      <c r="AB11827" s="28"/>
      <c r="AC11827" s="28"/>
    </row>
    <row r="11828" spans="28:29" x14ac:dyDescent="0.15">
      <c r="AB11828" s="28"/>
      <c r="AC11828" s="28"/>
    </row>
    <row r="11829" spans="28:29" x14ac:dyDescent="0.15">
      <c r="AB11829" s="28"/>
      <c r="AC11829" s="28"/>
    </row>
    <row r="11830" spans="28:29" x14ac:dyDescent="0.15">
      <c r="AB11830" s="28"/>
      <c r="AC11830" s="28"/>
    </row>
    <row r="11831" spans="28:29" x14ac:dyDescent="0.15">
      <c r="AB11831" s="28"/>
      <c r="AC11831" s="28"/>
    </row>
    <row r="11832" spans="28:29" x14ac:dyDescent="0.15">
      <c r="AB11832" s="28"/>
      <c r="AC11832" s="28"/>
    </row>
    <row r="11833" spans="28:29" x14ac:dyDescent="0.15">
      <c r="AB11833" s="28"/>
      <c r="AC11833" s="28"/>
    </row>
    <row r="11834" spans="28:29" x14ac:dyDescent="0.15">
      <c r="AB11834" s="28"/>
      <c r="AC11834" s="28"/>
    </row>
    <row r="11835" spans="28:29" x14ac:dyDescent="0.15">
      <c r="AB11835" s="28"/>
      <c r="AC11835" s="28"/>
    </row>
    <row r="11836" spans="28:29" x14ac:dyDescent="0.15">
      <c r="AB11836" s="28"/>
      <c r="AC11836" s="28"/>
    </row>
    <row r="11837" spans="28:29" x14ac:dyDescent="0.15">
      <c r="AB11837" s="28"/>
      <c r="AC11837" s="28"/>
    </row>
    <row r="11838" spans="28:29" x14ac:dyDescent="0.15">
      <c r="AB11838" s="28"/>
      <c r="AC11838" s="28"/>
    </row>
    <row r="11839" spans="28:29" x14ac:dyDescent="0.15">
      <c r="AB11839" s="28"/>
      <c r="AC11839" s="28"/>
    </row>
    <row r="11840" spans="28:29" x14ac:dyDescent="0.15">
      <c r="AB11840" s="28"/>
      <c r="AC11840" s="28"/>
    </row>
    <row r="11841" spans="28:29" x14ac:dyDescent="0.15">
      <c r="AB11841" s="28"/>
      <c r="AC11841" s="28"/>
    </row>
    <row r="11842" spans="28:29" x14ac:dyDescent="0.15">
      <c r="AB11842" s="28"/>
      <c r="AC11842" s="28"/>
    </row>
    <row r="11843" spans="28:29" x14ac:dyDescent="0.15">
      <c r="AB11843" s="28"/>
      <c r="AC11843" s="28"/>
    </row>
    <row r="11844" spans="28:29" x14ac:dyDescent="0.15">
      <c r="AB11844" s="28"/>
      <c r="AC11844" s="28"/>
    </row>
    <row r="11845" spans="28:29" x14ac:dyDescent="0.15">
      <c r="AB11845" s="28"/>
      <c r="AC11845" s="28"/>
    </row>
    <row r="11846" spans="28:29" x14ac:dyDescent="0.15">
      <c r="AB11846" s="28"/>
      <c r="AC11846" s="28"/>
    </row>
    <row r="11847" spans="28:29" x14ac:dyDescent="0.15">
      <c r="AB11847" s="28"/>
      <c r="AC11847" s="28"/>
    </row>
    <row r="11848" spans="28:29" x14ac:dyDescent="0.15">
      <c r="AB11848" s="28"/>
      <c r="AC11848" s="28"/>
    </row>
    <row r="11849" spans="28:29" x14ac:dyDescent="0.15">
      <c r="AB11849" s="28"/>
      <c r="AC11849" s="28"/>
    </row>
    <row r="11850" spans="28:29" x14ac:dyDescent="0.15">
      <c r="AB11850" s="28"/>
      <c r="AC11850" s="28"/>
    </row>
    <row r="11851" spans="28:29" x14ac:dyDescent="0.15">
      <c r="AB11851" s="28"/>
      <c r="AC11851" s="28"/>
    </row>
    <row r="11852" spans="28:29" x14ac:dyDescent="0.15">
      <c r="AB11852" s="28"/>
      <c r="AC11852" s="28"/>
    </row>
    <row r="11853" spans="28:29" x14ac:dyDescent="0.15">
      <c r="AB11853" s="28"/>
      <c r="AC11853" s="28"/>
    </row>
    <row r="11854" spans="28:29" x14ac:dyDescent="0.15">
      <c r="AB11854" s="28"/>
      <c r="AC11854" s="28"/>
    </row>
    <row r="11855" spans="28:29" x14ac:dyDescent="0.15">
      <c r="AB11855" s="28"/>
      <c r="AC11855" s="28"/>
    </row>
    <row r="11856" spans="28:29" x14ac:dyDescent="0.15">
      <c r="AB11856" s="28"/>
      <c r="AC11856" s="28"/>
    </row>
    <row r="11857" spans="28:29" x14ac:dyDescent="0.15">
      <c r="AB11857" s="28"/>
      <c r="AC11857" s="28"/>
    </row>
    <row r="11858" spans="28:29" x14ac:dyDescent="0.15">
      <c r="AB11858" s="28"/>
      <c r="AC11858" s="28"/>
    </row>
    <row r="11859" spans="28:29" x14ac:dyDescent="0.15">
      <c r="AB11859" s="28"/>
      <c r="AC11859" s="28"/>
    </row>
    <row r="11860" spans="28:29" x14ac:dyDescent="0.15">
      <c r="AB11860" s="28"/>
      <c r="AC11860" s="28"/>
    </row>
    <row r="11861" spans="28:29" x14ac:dyDescent="0.15">
      <c r="AB11861" s="28"/>
      <c r="AC11861" s="28"/>
    </row>
    <row r="11862" spans="28:29" x14ac:dyDescent="0.15">
      <c r="AB11862" s="28"/>
      <c r="AC11862" s="28"/>
    </row>
    <row r="11863" spans="28:29" x14ac:dyDescent="0.15">
      <c r="AB11863" s="28"/>
      <c r="AC11863" s="28"/>
    </row>
    <row r="11864" spans="28:29" x14ac:dyDescent="0.15">
      <c r="AB11864" s="28"/>
      <c r="AC11864" s="28"/>
    </row>
    <row r="11865" spans="28:29" x14ac:dyDescent="0.15">
      <c r="AB11865" s="28"/>
      <c r="AC11865" s="28"/>
    </row>
    <row r="11866" spans="28:29" x14ac:dyDescent="0.15">
      <c r="AB11866" s="28"/>
      <c r="AC11866" s="28"/>
    </row>
    <row r="11867" spans="28:29" x14ac:dyDescent="0.15">
      <c r="AB11867" s="28"/>
      <c r="AC11867" s="28"/>
    </row>
    <row r="11868" spans="28:29" x14ac:dyDescent="0.15">
      <c r="AB11868" s="28"/>
      <c r="AC11868" s="28"/>
    </row>
    <row r="11869" spans="28:29" x14ac:dyDescent="0.15">
      <c r="AB11869" s="28"/>
      <c r="AC11869" s="28"/>
    </row>
    <row r="11870" spans="28:29" x14ac:dyDescent="0.15">
      <c r="AB11870" s="28"/>
      <c r="AC11870" s="28"/>
    </row>
    <row r="11871" spans="28:29" x14ac:dyDescent="0.15">
      <c r="AB11871" s="28"/>
      <c r="AC11871" s="28"/>
    </row>
    <row r="11872" spans="28:29" x14ac:dyDescent="0.15">
      <c r="AB11872" s="28"/>
      <c r="AC11872" s="28"/>
    </row>
    <row r="11873" spans="28:29" x14ac:dyDescent="0.15">
      <c r="AB11873" s="28"/>
      <c r="AC11873" s="28"/>
    </row>
    <row r="11874" spans="28:29" x14ac:dyDescent="0.15">
      <c r="AB11874" s="28"/>
      <c r="AC11874" s="28"/>
    </row>
    <row r="11875" spans="28:29" x14ac:dyDescent="0.15">
      <c r="AB11875" s="28"/>
      <c r="AC11875" s="28"/>
    </row>
    <row r="11876" spans="28:29" x14ac:dyDescent="0.15">
      <c r="AB11876" s="28"/>
      <c r="AC11876" s="28"/>
    </row>
    <row r="11877" spans="28:29" x14ac:dyDescent="0.15">
      <c r="AB11877" s="28"/>
      <c r="AC11877" s="28"/>
    </row>
    <row r="11878" spans="28:29" x14ac:dyDescent="0.15">
      <c r="AB11878" s="28"/>
      <c r="AC11878" s="28"/>
    </row>
    <row r="11879" spans="28:29" x14ac:dyDescent="0.15">
      <c r="AB11879" s="28"/>
      <c r="AC11879" s="28"/>
    </row>
    <row r="11880" spans="28:29" x14ac:dyDescent="0.15">
      <c r="AB11880" s="28"/>
      <c r="AC11880" s="28"/>
    </row>
    <row r="11881" spans="28:29" x14ac:dyDescent="0.15">
      <c r="AB11881" s="28"/>
      <c r="AC11881" s="28"/>
    </row>
    <row r="11882" spans="28:29" x14ac:dyDescent="0.15">
      <c r="AB11882" s="28"/>
      <c r="AC11882" s="28"/>
    </row>
    <row r="11883" spans="28:29" x14ac:dyDescent="0.15">
      <c r="AB11883" s="28"/>
      <c r="AC11883" s="28"/>
    </row>
    <row r="11884" spans="28:29" x14ac:dyDescent="0.15">
      <c r="AB11884" s="28"/>
      <c r="AC11884" s="28"/>
    </row>
    <row r="11885" spans="28:29" x14ac:dyDescent="0.15">
      <c r="AB11885" s="28"/>
      <c r="AC11885" s="28"/>
    </row>
    <row r="11886" spans="28:29" x14ac:dyDescent="0.15">
      <c r="AB11886" s="28"/>
      <c r="AC11886" s="28"/>
    </row>
    <row r="11887" spans="28:29" x14ac:dyDescent="0.15">
      <c r="AB11887" s="28"/>
      <c r="AC11887" s="28"/>
    </row>
    <row r="11888" spans="28:29" x14ac:dyDescent="0.15">
      <c r="AB11888" s="28"/>
      <c r="AC11888" s="28"/>
    </row>
    <row r="11889" spans="28:29" x14ac:dyDescent="0.15">
      <c r="AB11889" s="28"/>
      <c r="AC11889" s="28"/>
    </row>
    <row r="11890" spans="28:29" x14ac:dyDescent="0.15">
      <c r="AB11890" s="28"/>
      <c r="AC11890" s="28"/>
    </row>
    <row r="11891" spans="28:29" x14ac:dyDescent="0.15">
      <c r="AB11891" s="28"/>
      <c r="AC11891" s="28"/>
    </row>
    <row r="11892" spans="28:29" x14ac:dyDescent="0.15">
      <c r="AB11892" s="28"/>
      <c r="AC11892" s="28"/>
    </row>
    <row r="11893" spans="28:29" x14ac:dyDescent="0.15">
      <c r="AB11893" s="28"/>
      <c r="AC11893" s="28"/>
    </row>
    <row r="11894" spans="28:29" x14ac:dyDescent="0.15">
      <c r="AB11894" s="28"/>
      <c r="AC11894" s="28"/>
    </row>
    <row r="11895" spans="28:29" x14ac:dyDescent="0.15">
      <c r="AB11895" s="28"/>
      <c r="AC11895" s="28"/>
    </row>
    <row r="11896" spans="28:29" x14ac:dyDescent="0.15">
      <c r="AB11896" s="28"/>
      <c r="AC11896" s="28"/>
    </row>
    <row r="11897" spans="28:29" x14ac:dyDescent="0.15">
      <c r="AB11897" s="28"/>
      <c r="AC11897" s="28"/>
    </row>
    <row r="11898" spans="28:29" x14ac:dyDescent="0.15">
      <c r="AB11898" s="28"/>
      <c r="AC11898" s="28"/>
    </row>
    <row r="11899" spans="28:29" x14ac:dyDescent="0.15">
      <c r="AB11899" s="28"/>
      <c r="AC11899" s="28"/>
    </row>
    <row r="11900" spans="28:29" x14ac:dyDescent="0.15">
      <c r="AB11900" s="28"/>
      <c r="AC11900" s="28"/>
    </row>
    <row r="11901" spans="28:29" x14ac:dyDescent="0.15">
      <c r="AB11901" s="28"/>
      <c r="AC11901" s="28"/>
    </row>
    <row r="11902" spans="28:29" x14ac:dyDescent="0.15">
      <c r="AB11902" s="28"/>
      <c r="AC11902" s="28"/>
    </row>
    <row r="11903" spans="28:29" x14ac:dyDescent="0.15">
      <c r="AB11903" s="28"/>
      <c r="AC11903" s="28"/>
    </row>
    <row r="11904" spans="28:29" x14ac:dyDescent="0.15">
      <c r="AB11904" s="28"/>
      <c r="AC11904" s="28"/>
    </row>
    <row r="11905" spans="28:29" x14ac:dyDescent="0.15">
      <c r="AB11905" s="28"/>
      <c r="AC11905" s="28"/>
    </row>
    <row r="11906" spans="28:29" x14ac:dyDescent="0.15">
      <c r="AB11906" s="28"/>
      <c r="AC11906" s="28"/>
    </row>
    <row r="11907" spans="28:29" x14ac:dyDescent="0.15">
      <c r="AB11907" s="28"/>
      <c r="AC11907" s="28"/>
    </row>
    <row r="11908" spans="28:29" x14ac:dyDescent="0.15">
      <c r="AB11908" s="28"/>
      <c r="AC11908" s="28"/>
    </row>
    <row r="11909" spans="28:29" x14ac:dyDescent="0.15">
      <c r="AB11909" s="28"/>
      <c r="AC11909" s="28"/>
    </row>
    <row r="11910" spans="28:29" x14ac:dyDescent="0.15">
      <c r="AB11910" s="28"/>
      <c r="AC11910" s="28"/>
    </row>
    <row r="11911" spans="28:29" x14ac:dyDescent="0.15">
      <c r="AB11911" s="28"/>
      <c r="AC11911" s="28"/>
    </row>
    <row r="11912" spans="28:29" x14ac:dyDescent="0.15">
      <c r="AB11912" s="28"/>
      <c r="AC11912" s="28"/>
    </row>
    <row r="11913" spans="28:29" x14ac:dyDescent="0.15">
      <c r="AB11913" s="28"/>
      <c r="AC11913" s="28"/>
    </row>
    <row r="11914" spans="28:29" x14ac:dyDescent="0.15">
      <c r="AB11914" s="28"/>
      <c r="AC11914" s="28"/>
    </row>
    <row r="11915" spans="28:29" x14ac:dyDescent="0.15">
      <c r="AB11915" s="28"/>
      <c r="AC11915" s="28"/>
    </row>
    <row r="11916" spans="28:29" x14ac:dyDescent="0.15">
      <c r="AB11916" s="28"/>
      <c r="AC11916" s="28"/>
    </row>
    <row r="11917" spans="28:29" x14ac:dyDescent="0.15">
      <c r="AB11917" s="28"/>
      <c r="AC11917" s="28"/>
    </row>
    <row r="11918" spans="28:29" x14ac:dyDescent="0.15">
      <c r="AB11918" s="28"/>
      <c r="AC11918" s="28"/>
    </row>
    <row r="11919" spans="28:29" x14ac:dyDescent="0.15">
      <c r="AB11919" s="28"/>
      <c r="AC11919" s="28"/>
    </row>
    <row r="11920" spans="28:29" x14ac:dyDescent="0.15">
      <c r="AB11920" s="28"/>
      <c r="AC11920" s="28"/>
    </row>
    <row r="11921" spans="28:29" x14ac:dyDescent="0.15">
      <c r="AB11921" s="28"/>
      <c r="AC11921" s="28"/>
    </row>
    <row r="11922" spans="28:29" x14ac:dyDescent="0.15">
      <c r="AB11922" s="28"/>
      <c r="AC11922" s="28"/>
    </row>
    <row r="11923" spans="28:29" x14ac:dyDescent="0.15">
      <c r="AB11923" s="28"/>
      <c r="AC11923" s="28"/>
    </row>
    <row r="11924" spans="28:29" x14ac:dyDescent="0.15">
      <c r="AB11924" s="28"/>
      <c r="AC11924" s="28"/>
    </row>
    <row r="11925" spans="28:29" x14ac:dyDescent="0.15">
      <c r="AB11925" s="28"/>
      <c r="AC11925" s="28"/>
    </row>
    <row r="11926" spans="28:29" x14ac:dyDescent="0.15">
      <c r="AB11926" s="28"/>
      <c r="AC11926" s="28"/>
    </row>
    <row r="11927" spans="28:29" x14ac:dyDescent="0.15">
      <c r="AB11927" s="28"/>
      <c r="AC11927" s="28"/>
    </row>
    <row r="11928" spans="28:29" x14ac:dyDescent="0.15">
      <c r="AB11928" s="28"/>
      <c r="AC11928" s="28"/>
    </row>
    <row r="11929" spans="28:29" x14ac:dyDescent="0.15">
      <c r="AB11929" s="28"/>
      <c r="AC11929" s="28"/>
    </row>
    <row r="11930" spans="28:29" x14ac:dyDescent="0.15">
      <c r="AB11930" s="28"/>
      <c r="AC11930" s="28"/>
    </row>
    <row r="11931" spans="28:29" x14ac:dyDescent="0.15">
      <c r="AB11931" s="28"/>
      <c r="AC11931" s="28"/>
    </row>
    <row r="11932" spans="28:29" x14ac:dyDescent="0.15">
      <c r="AB11932" s="28"/>
      <c r="AC11932" s="28"/>
    </row>
    <row r="11933" spans="28:29" x14ac:dyDescent="0.15">
      <c r="AB11933" s="28"/>
      <c r="AC11933" s="28"/>
    </row>
    <row r="11934" spans="28:29" x14ac:dyDescent="0.15">
      <c r="AB11934" s="28"/>
      <c r="AC11934" s="28"/>
    </row>
    <row r="11935" spans="28:29" x14ac:dyDescent="0.15">
      <c r="AB11935" s="28"/>
      <c r="AC11935" s="28"/>
    </row>
    <row r="11936" spans="28:29" x14ac:dyDescent="0.15">
      <c r="AB11936" s="28"/>
      <c r="AC11936" s="28"/>
    </row>
    <row r="11937" spans="28:29" x14ac:dyDescent="0.15">
      <c r="AB11937" s="28"/>
      <c r="AC11937" s="28"/>
    </row>
    <row r="11938" spans="28:29" x14ac:dyDescent="0.15">
      <c r="AB11938" s="28"/>
      <c r="AC11938" s="28"/>
    </row>
    <row r="11939" spans="28:29" x14ac:dyDescent="0.15">
      <c r="AB11939" s="28"/>
      <c r="AC11939" s="28"/>
    </row>
    <row r="11940" spans="28:29" x14ac:dyDescent="0.15">
      <c r="AB11940" s="28"/>
      <c r="AC11940" s="28"/>
    </row>
    <row r="11941" spans="28:29" x14ac:dyDescent="0.15">
      <c r="AB11941" s="28"/>
      <c r="AC11941" s="28"/>
    </row>
    <row r="11942" spans="28:29" x14ac:dyDescent="0.15">
      <c r="AB11942" s="28"/>
      <c r="AC11942" s="28"/>
    </row>
    <row r="11943" spans="28:29" x14ac:dyDescent="0.15">
      <c r="AB11943" s="28"/>
      <c r="AC11943" s="28"/>
    </row>
    <row r="11944" spans="28:29" x14ac:dyDescent="0.15">
      <c r="AB11944" s="28"/>
      <c r="AC11944" s="28"/>
    </row>
    <row r="11945" spans="28:29" x14ac:dyDescent="0.15">
      <c r="AB11945" s="28"/>
      <c r="AC11945" s="28"/>
    </row>
    <row r="11946" spans="28:29" x14ac:dyDescent="0.15">
      <c r="AB11946" s="28"/>
      <c r="AC11946" s="28"/>
    </row>
    <row r="11947" spans="28:29" x14ac:dyDescent="0.15">
      <c r="AB11947" s="28"/>
      <c r="AC11947" s="28"/>
    </row>
    <row r="11948" spans="28:29" x14ac:dyDescent="0.15">
      <c r="AB11948" s="28"/>
      <c r="AC11948" s="28"/>
    </row>
    <row r="11949" spans="28:29" x14ac:dyDescent="0.15">
      <c r="AB11949" s="28"/>
      <c r="AC11949" s="28"/>
    </row>
    <row r="11950" spans="28:29" x14ac:dyDescent="0.15">
      <c r="AB11950" s="28"/>
      <c r="AC11950" s="28"/>
    </row>
    <row r="11951" spans="28:29" x14ac:dyDescent="0.15">
      <c r="AB11951" s="28"/>
      <c r="AC11951" s="28"/>
    </row>
    <row r="11952" spans="28:29" x14ac:dyDescent="0.15">
      <c r="AB11952" s="28"/>
      <c r="AC11952" s="28"/>
    </row>
    <row r="11953" spans="28:29" x14ac:dyDescent="0.15">
      <c r="AB11953" s="28"/>
      <c r="AC11953" s="28"/>
    </row>
    <row r="11954" spans="28:29" x14ac:dyDescent="0.15">
      <c r="AB11954" s="28"/>
      <c r="AC11954" s="28"/>
    </row>
    <row r="11955" spans="28:29" x14ac:dyDescent="0.15">
      <c r="AB11955" s="28"/>
      <c r="AC11955" s="28"/>
    </row>
    <row r="11956" spans="28:29" x14ac:dyDescent="0.15">
      <c r="AB11956" s="28"/>
      <c r="AC11956" s="28"/>
    </row>
    <row r="11957" spans="28:29" x14ac:dyDescent="0.15">
      <c r="AB11957" s="28"/>
      <c r="AC11957" s="28"/>
    </row>
    <row r="11958" spans="28:29" x14ac:dyDescent="0.15">
      <c r="AB11958" s="28"/>
      <c r="AC11958" s="28"/>
    </row>
    <row r="11959" spans="28:29" x14ac:dyDescent="0.15">
      <c r="AB11959" s="28"/>
      <c r="AC11959" s="28"/>
    </row>
    <row r="11960" spans="28:29" x14ac:dyDescent="0.15">
      <c r="AB11960" s="28"/>
      <c r="AC11960" s="28"/>
    </row>
    <row r="11961" spans="28:29" x14ac:dyDescent="0.15">
      <c r="AB11961" s="28"/>
      <c r="AC11961" s="28"/>
    </row>
    <row r="11962" spans="28:29" x14ac:dyDescent="0.15">
      <c r="AB11962" s="28"/>
      <c r="AC11962" s="28"/>
    </row>
    <row r="11963" spans="28:29" x14ac:dyDescent="0.15">
      <c r="AB11963" s="28"/>
      <c r="AC11963" s="28"/>
    </row>
    <row r="11964" spans="28:29" x14ac:dyDescent="0.15">
      <c r="AB11964" s="28"/>
      <c r="AC11964" s="28"/>
    </row>
    <row r="11965" spans="28:29" x14ac:dyDescent="0.15">
      <c r="AB11965" s="28"/>
      <c r="AC11965" s="28"/>
    </row>
    <row r="11966" spans="28:29" x14ac:dyDescent="0.15">
      <c r="AB11966" s="28"/>
      <c r="AC11966" s="28"/>
    </row>
    <row r="11967" spans="28:29" x14ac:dyDescent="0.15">
      <c r="AB11967" s="28"/>
      <c r="AC11967" s="28"/>
    </row>
    <row r="11968" spans="28:29" x14ac:dyDescent="0.15">
      <c r="AB11968" s="28"/>
      <c r="AC11968" s="28"/>
    </row>
    <row r="11969" spans="28:29" x14ac:dyDescent="0.15">
      <c r="AB11969" s="28"/>
      <c r="AC11969" s="28"/>
    </row>
    <row r="11970" spans="28:29" x14ac:dyDescent="0.15">
      <c r="AB11970" s="28"/>
      <c r="AC11970" s="28"/>
    </row>
    <row r="11971" spans="28:29" x14ac:dyDescent="0.15">
      <c r="AB11971" s="28"/>
      <c r="AC11971" s="28"/>
    </row>
    <row r="11972" spans="28:29" x14ac:dyDescent="0.15">
      <c r="AB11972" s="28"/>
      <c r="AC11972" s="28"/>
    </row>
    <row r="11973" spans="28:29" x14ac:dyDescent="0.15">
      <c r="AB11973" s="28"/>
      <c r="AC11973" s="28"/>
    </row>
    <row r="11974" spans="28:29" x14ac:dyDescent="0.15">
      <c r="AB11974" s="28"/>
      <c r="AC11974" s="28"/>
    </row>
    <row r="11975" spans="28:29" x14ac:dyDescent="0.15">
      <c r="AB11975" s="28"/>
      <c r="AC11975" s="28"/>
    </row>
    <row r="11976" spans="28:29" x14ac:dyDescent="0.15">
      <c r="AB11976" s="28"/>
      <c r="AC11976" s="28"/>
    </row>
    <row r="11977" spans="28:29" x14ac:dyDescent="0.15">
      <c r="AB11977" s="28"/>
      <c r="AC11977" s="28"/>
    </row>
    <row r="11978" spans="28:29" x14ac:dyDescent="0.15">
      <c r="AB11978" s="28"/>
      <c r="AC11978" s="28"/>
    </row>
    <row r="11979" spans="28:29" x14ac:dyDescent="0.15">
      <c r="AB11979" s="28"/>
      <c r="AC11979" s="28"/>
    </row>
    <row r="11980" spans="28:29" x14ac:dyDescent="0.15">
      <c r="AB11980" s="28"/>
      <c r="AC11980" s="28"/>
    </row>
    <row r="11981" spans="28:29" x14ac:dyDescent="0.15">
      <c r="AB11981" s="28"/>
      <c r="AC11981" s="28"/>
    </row>
    <row r="11982" spans="28:29" x14ac:dyDescent="0.15">
      <c r="AB11982" s="28"/>
      <c r="AC11982" s="28"/>
    </row>
    <row r="11983" spans="28:29" x14ac:dyDescent="0.15">
      <c r="AB11983" s="28"/>
      <c r="AC11983" s="28"/>
    </row>
    <row r="11984" spans="28:29" x14ac:dyDescent="0.15">
      <c r="AB11984" s="28"/>
      <c r="AC11984" s="28"/>
    </row>
    <row r="11985" spans="28:29" x14ac:dyDescent="0.15">
      <c r="AB11985" s="28"/>
      <c r="AC11985" s="28"/>
    </row>
    <row r="11986" spans="28:29" x14ac:dyDescent="0.15">
      <c r="AB11986" s="28"/>
      <c r="AC11986" s="28"/>
    </row>
    <row r="11987" spans="28:29" x14ac:dyDescent="0.15">
      <c r="AB11987" s="28"/>
      <c r="AC11987" s="28"/>
    </row>
    <row r="11988" spans="28:29" x14ac:dyDescent="0.15">
      <c r="AB11988" s="28"/>
      <c r="AC11988" s="28"/>
    </row>
    <row r="11989" spans="28:29" x14ac:dyDescent="0.15">
      <c r="AB11989" s="28"/>
      <c r="AC11989" s="28"/>
    </row>
    <row r="11990" spans="28:29" x14ac:dyDescent="0.15">
      <c r="AB11990" s="28"/>
      <c r="AC11990" s="28"/>
    </row>
    <row r="11991" spans="28:29" x14ac:dyDescent="0.15">
      <c r="AB11991" s="28"/>
      <c r="AC11991" s="28"/>
    </row>
    <row r="11992" spans="28:29" x14ac:dyDescent="0.15">
      <c r="AB11992" s="28"/>
      <c r="AC11992" s="28"/>
    </row>
    <row r="11993" spans="28:29" x14ac:dyDescent="0.15">
      <c r="AB11993" s="28"/>
      <c r="AC11993" s="28"/>
    </row>
    <row r="11994" spans="28:29" x14ac:dyDescent="0.15">
      <c r="AB11994" s="28"/>
      <c r="AC11994" s="28"/>
    </row>
    <row r="11995" spans="28:29" x14ac:dyDescent="0.15">
      <c r="AB11995" s="28"/>
      <c r="AC11995" s="28"/>
    </row>
    <row r="11996" spans="28:29" x14ac:dyDescent="0.15">
      <c r="AB11996" s="28"/>
      <c r="AC11996" s="28"/>
    </row>
    <row r="11997" spans="28:29" x14ac:dyDescent="0.15">
      <c r="AB11997" s="28"/>
      <c r="AC11997" s="28"/>
    </row>
    <row r="11998" spans="28:29" x14ac:dyDescent="0.15">
      <c r="AB11998" s="28"/>
      <c r="AC11998" s="28"/>
    </row>
    <row r="11999" spans="28:29" x14ac:dyDescent="0.15">
      <c r="AB11999" s="28"/>
      <c r="AC11999" s="28"/>
    </row>
    <row r="12000" spans="28:29" x14ac:dyDescent="0.15">
      <c r="AB12000" s="28"/>
      <c r="AC12000" s="28"/>
    </row>
    <row r="12001" spans="28:29" x14ac:dyDescent="0.15">
      <c r="AB12001" s="28"/>
      <c r="AC12001" s="28"/>
    </row>
    <row r="12002" spans="28:29" x14ac:dyDescent="0.15">
      <c r="AB12002" s="28"/>
      <c r="AC12002" s="28"/>
    </row>
    <row r="12003" spans="28:29" x14ac:dyDescent="0.15">
      <c r="AB12003" s="28"/>
      <c r="AC12003" s="28"/>
    </row>
    <row r="12004" spans="28:29" x14ac:dyDescent="0.15">
      <c r="AB12004" s="28"/>
      <c r="AC12004" s="28"/>
    </row>
    <row r="12005" spans="28:29" x14ac:dyDescent="0.15">
      <c r="AB12005" s="28"/>
      <c r="AC12005" s="28"/>
    </row>
    <row r="12006" spans="28:29" x14ac:dyDescent="0.15">
      <c r="AB12006" s="28"/>
      <c r="AC12006" s="28"/>
    </row>
    <row r="12007" spans="28:29" x14ac:dyDescent="0.15">
      <c r="AB12007" s="28"/>
      <c r="AC12007" s="28"/>
    </row>
    <row r="12008" spans="28:29" x14ac:dyDescent="0.15">
      <c r="AB12008" s="28"/>
      <c r="AC12008" s="28"/>
    </row>
    <row r="12009" spans="28:29" x14ac:dyDescent="0.15">
      <c r="AB12009" s="28"/>
      <c r="AC12009" s="28"/>
    </row>
    <row r="12010" spans="28:29" x14ac:dyDescent="0.15">
      <c r="AB12010" s="28"/>
      <c r="AC12010" s="28"/>
    </row>
    <row r="12011" spans="28:29" x14ac:dyDescent="0.15">
      <c r="AB12011" s="28"/>
      <c r="AC12011" s="28"/>
    </row>
    <row r="12012" spans="28:29" x14ac:dyDescent="0.15">
      <c r="AB12012" s="28"/>
      <c r="AC12012" s="28"/>
    </row>
    <row r="12013" spans="28:29" x14ac:dyDescent="0.15">
      <c r="AB12013" s="28"/>
      <c r="AC12013" s="28"/>
    </row>
    <row r="12014" spans="28:29" x14ac:dyDescent="0.15">
      <c r="AB12014" s="28"/>
      <c r="AC12014" s="28"/>
    </row>
    <row r="12015" spans="28:29" x14ac:dyDescent="0.15">
      <c r="AB12015" s="28"/>
      <c r="AC12015" s="28"/>
    </row>
    <row r="12016" spans="28:29" x14ac:dyDescent="0.15">
      <c r="AB12016" s="28"/>
      <c r="AC12016" s="28"/>
    </row>
    <row r="12017" spans="28:29" x14ac:dyDescent="0.15">
      <c r="AB12017" s="28"/>
      <c r="AC12017" s="28"/>
    </row>
    <row r="12018" spans="28:29" x14ac:dyDescent="0.15">
      <c r="AB12018" s="28"/>
      <c r="AC12018" s="28"/>
    </row>
    <row r="12019" spans="28:29" x14ac:dyDescent="0.15">
      <c r="AB12019" s="28"/>
      <c r="AC12019" s="28"/>
    </row>
    <row r="12020" spans="28:29" x14ac:dyDescent="0.15">
      <c r="AB12020" s="28"/>
      <c r="AC12020" s="28"/>
    </row>
    <row r="12021" spans="28:29" x14ac:dyDescent="0.15">
      <c r="AB12021" s="28"/>
      <c r="AC12021" s="28"/>
    </row>
    <row r="12022" spans="28:29" x14ac:dyDescent="0.15">
      <c r="AB12022" s="28"/>
      <c r="AC12022" s="28"/>
    </row>
    <row r="12023" spans="28:29" x14ac:dyDescent="0.15">
      <c r="AB12023" s="28"/>
      <c r="AC12023" s="28"/>
    </row>
    <row r="12024" spans="28:29" x14ac:dyDescent="0.15">
      <c r="AB12024" s="28"/>
      <c r="AC12024" s="28"/>
    </row>
    <row r="12025" spans="28:29" x14ac:dyDescent="0.15">
      <c r="AB12025" s="28"/>
      <c r="AC12025" s="28"/>
    </row>
    <row r="12026" spans="28:29" x14ac:dyDescent="0.15">
      <c r="AB12026" s="28"/>
      <c r="AC12026" s="28"/>
    </row>
    <row r="12027" spans="28:29" x14ac:dyDescent="0.15">
      <c r="AB12027" s="28"/>
      <c r="AC12027" s="28"/>
    </row>
    <row r="12028" spans="28:29" x14ac:dyDescent="0.15">
      <c r="AB12028" s="28"/>
      <c r="AC12028" s="28"/>
    </row>
    <row r="12029" spans="28:29" x14ac:dyDescent="0.15">
      <c r="AB12029" s="28"/>
      <c r="AC12029" s="28"/>
    </row>
    <row r="12030" spans="28:29" x14ac:dyDescent="0.15">
      <c r="AB12030" s="28"/>
      <c r="AC12030" s="28"/>
    </row>
    <row r="12031" spans="28:29" x14ac:dyDescent="0.15">
      <c r="AB12031" s="28"/>
      <c r="AC12031" s="28"/>
    </row>
    <row r="12032" spans="28:29" x14ac:dyDescent="0.15">
      <c r="AB12032" s="28"/>
      <c r="AC12032" s="28"/>
    </row>
    <row r="12033" spans="28:29" x14ac:dyDescent="0.15">
      <c r="AB12033" s="28"/>
      <c r="AC12033" s="28"/>
    </row>
    <row r="12034" spans="28:29" x14ac:dyDescent="0.15">
      <c r="AB12034" s="28"/>
      <c r="AC12034" s="28"/>
    </row>
    <row r="12035" spans="28:29" x14ac:dyDescent="0.15">
      <c r="AB12035" s="28"/>
      <c r="AC12035" s="28"/>
    </row>
    <row r="12036" spans="28:29" x14ac:dyDescent="0.15">
      <c r="AB12036" s="28"/>
      <c r="AC12036" s="28"/>
    </row>
    <row r="12037" spans="28:29" x14ac:dyDescent="0.15">
      <c r="AB12037" s="28"/>
      <c r="AC12037" s="28"/>
    </row>
    <row r="12038" spans="28:29" x14ac:dyDescent="0.15">
      <c r="AB12038" s="28"/>
      <c r="AC12038" s="28"/>
    </row>
    <row r="12039" spans="28:29" x14ac:dyDescent="0.15">
      <c r="AB12039" s="28"/>
      <c r="AC12039" s="28"/>
    </row>
    <row r="12040" spans="28:29" x14ac:dyDescent="0.15">
      <c r="AB12040" s="28"/>
      <c r="AC12040" s="28"/>
    </row>
    <row r="12041" spans="28:29" x14ac:dyDescent="0.15">
      <c r="AB12041" s="28"/>
      <c r="AC12041" s="28"/>
    </row>
    <row r="12042" spans="28:29" x14ac:dyDescent="0.15">
      <c r="AB12042" s="28"/>
      <c r="AC12042" s="28"/>
    </row>
    <row r="12043" spans="28:29" x14ac:dyDescent="0.15">
      <c r="AB12043" s="28"/>
      <c r="AC12043" s="28"/>
    </row>
    <row r="12044" spans="28:29" x14ac:dyDescent="0.15">
      <c r="AB12044" s="28"/>
      <c r="AC12044" s="28"/>
    </row>
    <row r="12045" spans="28:29" x14ac:dyDescent="0.15">
      <c r="AB12045" s="28"/>
      <c r="AC12045" s="28"/>
    </row>
    <row r="12046" spans="28:29" x14ac:dyDescent="0.15">
      <c r="AB12046" s="28"/>
      <c r="AC12046" s="28"/>
    </row>
    <row r="12047" spans="28:29" x14ac:dyDescent="0.15">
      <c r="AB12047" s="28"/>
      <c r="AC12047" s="28"/>
    </row>
    <row r="12048" spans="28:29" x14ac:dyDescent="0.15">
      <c r="AB12048" s="28"/>
      <c r="AC12048" s="28"/>
    </row>
    <row r="12049" spans="28:29" x14ac:dyDescent="0.15">
      <c r="AB12049" s="28"/>
      <c r="AC12049" s="28"/>
    </row>
    <row r="12050" spans="28:29" x14ac:dyDescent="0.15">
      <c r="AB12050" s="28"/>
      <c r="AC12050" s="28"/>
    </row>
    <row r="12051" spans="28:29" x14ac:dyDescent="0.15">
      <c r="AB12051" s="28"/>
      <c r="AC12051" s="28"/>
    </row>
    <row r="12052" spans="28:29" x14ac:dyDescent="0.15">
      <c r="AB12052" s="28"/>
      <c r="AC12052" s="28"/>
    </row>
    <row r="12053" spans="28:29" x14ac:dyDescent="0.15">
      <c r="AB12053" s="28"/>
      <c r="AC12053" s="28"/>
    </row>
    <row r="12054" spans="28:29" x14ac:dyDescent="0.15">
      <c r="AB12054" s="28"/>
      <c r="AC12054" s="28"/>
    </row>
    <row r="12055" spans="28:29" x14ac:dyDescent="0.15">
      <c r="AB12055" s="28"/>
      <c r="AC12055" s="28"/>
    </row>
    <row r="12056" spans="28:29" x14ac:dyDescent="0.15">
      <c r="AB12056" s="28"/>
      <c r="AC12056" s="28"/>
    </row>
    <row r="12057" spans="28:29" x14ac:dyDescent="0.15">
      <c r="AB12057" s="28"/>
      <c r="AC12057" s="28"/>
    </row>
    <row r="12058" spans="28:29" x14ac:dyDescent="0.15">
      <c r="AB12058" s="28"/>
      <c r="AC12058" s="28"/>
    </row>
    <row r="12059" spans="28:29" x14ac:dyDescent="0.15">
      <c r="AB12059" s="28"/>
      <c r="AC12059" s="28"/>
    </row>
    <row r="12060" spans="28:29" x14ac:dyDescent="0.15">
      <c r="AB12060" s="28"/>
      <c r="AC12060" s="28"/>
    </row>
    <row r="12061" spans="28:29" x14ac:dyDescent="0.15">
      <c r="AB12061" s="28"/>
      <c r="AC12061" s="28"/>
    </row>
    <row r="12062" spans="28:29" x14ac:dyDescent="0.15">
      <c r="AB12062" s="28"/>
      <c r="AC12062" s="28"/>
    </row>
    <row r="12063" spans="28:29" x14ac:dyDescent="0.15">
      <c r="AB12063" s="28"/>
      <c r="AC12063" s="28"/>
    </row>
    <row r="12064" spans="28:29" x14ac:dyDescent="0.15">
      <c r="AB12064" s="28"/>
      <c r="AC12064" s="28"/>
    </row>
    <row r="12065" spans="28:29" x14ac:dyDescent="0.15">
      <c r="AB12065" s="28"/>
      <c r="AC12065" s="28"/>
    </row>
    <row r="12066" spans="28:29" x14ac:dyDescent="0.15">
      <c r="AB12066" s="28"/>
      <c r="AC12066" s="28"/>
    </row>
    <row r="12067" spans="28:29" x14ac:dyDescent="0.15">
      <c r="AB12067" s="28"/>
      <c r="AC12067" s="28"/>
    </row>
    <row r="12068" spans="28:29" x14ac:dyDescent="0.15">
      <c r="AB12068" s="28"/>
      <c r="AC12068" s="28"/>
    </row>
    <row r="12069" spans="28:29" x14ac:dyDescent="0.15">
      <c r="AB12069" s="28"/>
      <c r="AC12069" s="28"/>
    </row>
    <row r="12070" spans="28:29" x14ac:dyDescent="0.15">
      <c r="AB12070" s="28"/>
      <c r="AC12070" s="28"/>
    </row>
    <row r="12071" spans="28:29" x14ac:dyDescent="0.15">
      <c r="AB12071" s="28"/>
      <c r="AC12071" s="28"/>
    </row>
    <row r="12072" spans="28:29" x14ac:dyDescent="0.15">
      <c r="AB12072" s="28"/>
      <c r="AC12072" s="28"/>
    </row>
    <row r="12073" spans="28:29" x14ac:dyDescent="0.15">
      <c r="AB12073" s="28"/>
      <c r="AC12073" s="28"/>
    </row>
    <row r="12074" spans="28:29" x14ac:dyDescent="0.15">
      <c r="AB12074" s="28"/>
      <c r="AC12074" s="28"/>
    </row>
    <row r="12075" spans="28:29" x14ac:dyDescent="0.15">
      <c r="AB12075" s="28"/>
      <c r="AC12075" s="28"/>
    </row>
    <row r="12076" spans="28:29" x14ac:dyDescent="0.15">
      <c r="AB12076" s="28"/>
      <c r="AC12076" s="28"/>
    </row>
    <row r="12077" spans="28:29" x14ac:dyDescent="0.15">
      <c r="AB12077" s="28"/>
      <c r="AC12077" s="28"/>
    </row>
    <row r="12078" spans="28:29" x14ac:dyDescent="0.15">
      <c r="AB12078" s="28"/>
      <c r="AC12078" s="28"/>
    </row>
    <row r="12079" spans="28:29" x14ac:dyDescent="0.15">
      <c r="AB12079" s="28"/>
      <c r="AC12079" s="28"/>
    </row>
    <row r="12080" spans="28:29" x14ac:dyDescent="0.15">
      <c r="AB12080" s="28"/>
      <c r="AC12080" s="28"/>
    </row>
    <row r="12081" spans="28:29" x14ac:dyDescent="0.15">
      <c r="AB12081" s="28"/>
      <c r="AC12081" s="28"/>
    </row>
    <row r="12082" spans="28:29" x14ac:dyDescent="0.15">
      <c r="AB12082" s="28"/>
      <c r="AC12082" s="28"/>
    </row>
    <row r="12083" spans="28:29" x14ac:dyDescent="0.15">
      <c r="AB12083" s="28"/>
      <c r="AC12083" s="28"/>
    </row>
    <row r="12084" spans="28:29" x14ac:dyDescent="0.15">
      <c r="AB12084" s="28"/>
      <c r="AC12084" s="28"/>
    </row>
    <row r="12085" spans="28:29" x14ac:dyDescent="0.15">
      <c r="AB12085" s="28"/>
      <c r="AC12085" s="28"/>
    </row>
    <row r="12086" spans="28:29" x14ac:dyDescent="0.15">
      <c r="AB12086" s="28"/>
      <c r="AC12086" s="28"/>
    </row>
    <row r="12087" spans="28:29" x14ac:dyDescent="0.15">
      <c r="AB12087" s="28"/>
      <c r="AC12087" s="28"/>
    </row>
    <row r="12088" spans="28:29" x14ac:dyDescent="0.15">
      <c r="AB12088" s="28"/>
      <c r="AC12088" s="28"/>
    </row>
    <row r="12089" spans="28:29" x14ac:dyDescent="0.15">
      <c r="AB12089" s="28"/>
      <c r="AC12089" s="28"/>
    </row>
    <row r="12090" spans="28:29" x14ac:dyDescent="0.15">
      <c r="AB12090" s="28"/>
      <c r="AC12090" s="28"/>
    </row>
    <row r="12091" spans="28:29" x14ac:dyDescent="0.15">
      <c r="AB12091" s="28"/>
      <c r="AC12091" s="28"/>
    </row>
    <row r="12092" spans="28:29" x14ac:dyDescent="0.15">
      <c r="AB12092" s="28"/>
      <c r="AC12092" s="28"/>
    </row>
    <row r="12093" spans="28:29" x14ac:dyDescent="0.15">
      <c r="AB12093" s="28"/>
      <c r="AC12093" s="28"/>
    </row>
    <row r="12094" spans="28:29" x14ac:dyDescent="0.15">
      <c r="AB12094" s="28"/>
      <c r="AC12094" s="28"/>
    </row>
    <row r="12095" spans="28:29" x14ac:dyDescent="0.15">
      <c r="AB12095" s="28"/>
      <c r="AC12095" s="28"/>
    </row>
    <row r="12096" spans="28:29" x14ac:dyDescent="0.15">
      <c r="AB12096" s="28"/>
      <c r="AC12096" s="28"/>
    </row>
    <row r="12097" spans="28:29" x14ac:dyDescent="0.15">
      <c r="AB12097" s="28"/>
      <c r="AC12097" s="28"/>
    </row>
    <row r="12098" spans="28:29" x14ac:dyDescent="0.15">
      <c r="AB12098" s="28"/>
      <c r="AC12098" s="28"/>
    </row>
    <row r="12099" spans="28:29" x14ac:dyDescent="0.15">
      <c r="AB12099" s="28"/>
      <c r="AC12099" s="28"/>
    </row>
    <row r="12100" spans="28:29" x14ac:dyDescent="0.15">
      <c r="AB12100" s="28"/>
      <c r="AC12100" s="28"/>
    </row>
    <row r="12101" spans="28:29" x14ac:dyDescent="0.15">
      <c r="AB12101" s="28"/>
      <c r="AC12101" s="28"/>
    </row>
    <row r="12102" spans="28:29" x14ac:dyDescent="0.15">
      <c r="AB12102" s="28"/>
      <c r="AC12102" s="28"/>
    </row>
    <row r="12103" spans="28:29" x14ac:dyDescent="0.15">
      <c r="AB12103" s="28"/>
      <c r="AC12103" s="28"/>
    </row>
    <row r="12104" spans="28:29" x14ac:dyDescent="0.15">
      <c r="AB12104" s="28"/>
      <c r="AC12104" s="28"/>
    </row>
    <row r="12105" spans="28:29" x14ac:dyDescent="0.15">
      <c r="AB12105" s="28"/>
      <c r="AC12105" s="28"/>
    </row>
    <row r="12106" spans="28:29" x14ac:dyDescent="0.15">
      <c r="AB12106" s="28"/>
      <c r="AC12106" s="28"/>
    </row>
    <row r="12107" spans="28:29" x14ac:dyDescent="0.15">
      <c r="AB12107" s="28"/>
      <c r="AC12107" s="28"/>
    </row>
    <row r="12108" spans="28:29" x14ac:dyDescent="0.15">
      <c r="AB12108" s="28"/>
      <c r="AC12108" s="28"/>
    </row>
    <row r="12109" spans="28:29" x14ac:dyDescent="0.15">
      <c r="AB12109" s="28"/>
      <c r="AC12109" s="28"/>
    </row>
    <row r="12110" spans="28:29" x14ac:dyDescent="0.15">
      <c r="AB12110" s="28"/>
      <c r="AC12110" s="28"/>
    </row>
    <row r="12111" spans="28:29" x14ac:dyDescent="0.15">
      <c r="AB12111" s="28"/>
      <c r="AC12111" s="28"/>
    </row>
    <row r="12112" spans="28:29" x14ac:dyDescent="0.15">
      <c r="AB12112" s="28"/>
      <c r="AC12112" s="28"/>
    </row>
    <row r="12113" spans="28:29" x14ac:dyDescent="0.15">
      <c r="AB12113" s="28"/>
      <c r="AC12113" s="28"/>
    </row>
    <row r="12114" spans="28:29" x14ac:dyDescent="0.15">
      <c r="AB12114" s="28"/>
      <c r="AC12114" s="28"/>
    </row>
    <row r="12115" spans="28:29" x14ac:dyDescent="0.15">
      <c r="AB12115" s="28"/>
      <c r="AC12115" s="28"/>
    </row>
    <row r="12116" spans="28:29" x14ac:dyDescent="0.15">
      <c r="AB12116" s="28"/>
      <c r="AC12116" s="28"/>
    </row>
    <row r="12117" spans="28:29" x14ac:dyDescent="0.15">
      <c r="AB12117" s="28"/>
      <c r="AC12117" s="28"/>
    </row>
    <row r="12118" spans="28:29" x14ac:dyDescent="0.15">
      <c r="AB12118" s="28"/>
      <c r="AC12118" s="28"/>
    </row>
    <row r="12119" spans="28:29" x14ac:dyDescent="0.15">
      <c r="AB12119" s="28"/>
      <c r="AC12119" s="28"/>
    </row>
    <row r="12120" spans="28:29" x14ac:dyDescent="0.15">
      <c r="AB12120" s="28"/>
      <c r="AC12120" s="28"/>
    </row>
    <row r="12121" spans="28:29" x14ac:dyDescent="0.15">
      <c r="AB12121" s="28"/>
      <c r="AC12121" s="28"/>
    </row>
    <row r="12122" spans="28:29" x14ac:dyDescent="0.15">
      <c r="AB12122" s="28"/>
      <c r="AC12122" s="28"/>
    </row>
    <row r="12123" spans="28:29" x14ac:dyDescent="0.15">
      <c r="AB12123" s="28"/>
      <c r="AC12123" s="28"/>
    </row>
    <row r="12124" spans="28:29" x14ac:dyDescent="0.15">
      <c r="AB12124" s="28"/>
      <c r="AC12124" s="28"/>
    </row>
    <row r="12125" spans="28:29" x14ac:dyDescent="0.15">
      <c r="AB12125" s="28"/>
      <c r="AC12125" s="28"/>
    </row>
    <row r="12126" spans="28:29" x14ac:dyDescent="0.15">
      <c r="AB12126" s="28"/>
      <c r="AC12126" s="28"/>
    </row>
    <row r="12127" spans="28:29" x14ac:dyDescent="0.15">
      <c r="AB12127" s="28"/>
      <c r="AC12127" s="28"/>
    </row>
    <row r="12128" spans="28:29" x14ac:dyDescent="0.15">
      <c r="AB12128" s="28"/>
      <c r="AC12128" s="28"/>
    </row>
    <row r="12129" spans="28:29" x14ac:dyDescent="0.15">
      <c r="AB12129" s="28"/>
      <c r="AC12129" s="28"/>
    </row>
    <row r="12130" spans="28:29" x14ac:dyDescent="0.15">
      <c r="AB12130" s="28"/>
      <c r="AC12130" s="28"/>
    </row>
    <row r="12131" spans="28:29" x14ac:dyDescent="0.15">
      <c r="AB12131" s="28"/>
      <c r="AC12131" s="28"/>
    </row>
    <row r="12132" spans="28:29" x14ac:dyDescent="0.15">
      <c r="AB12132" s="28"/>
      <c r="AC12132" s="28"/>
    </row>
    <row r="12133" spans="28:29" x14ac:dyDescent="0.15">
      <c r="AB12133" s="28"/>
      <c r="AC12133" s="28"/>
    </row>
    <row r="12134" spans="28:29" x14ac:dyDescent="0.15">
      <c r="AB12134" s="28"/>
      <c r="AC12134" s="28"/>
    </row>
    <row r="12135" spans="28:29" x14ac:dyDescent="0.15">
      <c r="AB12135" s="28"/>
      <c r="AC12135" s="28"/>
    </row>
    <row r="12136" spans="28:29" x14ac:dyDescent="0.15">
      <c r="AB12136" s="28"/>
      <c r="AC12136" s="28"/>
    </row>
    <row r="12137" spans="28:29" x14ac:dyDescent="0.15">
      <c r="AB12137" s="28"/>
      <c r="AC12137" s="28"/>
    </row>
    <row r="12138" spans="28:29" x14ac:dyDescent="0.15">
      <c r="AB12138" s="28"/>
      <c r="AC12138" s="28"/>
    </row>
    <row r="12139" spans="28:29" x14ac:dyDescent="0.15">
      <c r="AB12139" s="28"/>
      <c r="AC12139" s="28"/>
    </row>
    <row r="12140" spans="28:29" x14ac:dyDescent="0.15">
      <c r="AB12140" s="28"/>
      <c r="AC12140" s="28"/>
    </row>
    <row r="12141" spans="28:29" x14ac:dyDescent="0.15">
      <c r="AB12141" s="28"/>
      <c r="AC12141" s="28"/>
    </row>
    <row r="12142" spans="28:29" x14ac:dyDescent="0.15">
      <c r="AB12142" s="28"/>
      <c r="AC12142" s="28"/>
    </row>
    <row r="12143" spans="28:29" x14ac:dyDescent="0.15">
      <c r="AB12143" s="28"/>
      <c r="AC12143" s="28"/>
    </row>
    <row r="12144" spans="28:29" x14ac:dyDescent="0.15">
      <c r="AB12144" s="28"/>
      <c r="AC12144" s="28"/>
    </row>
    <row r="12145" spans="28:29" x14ac:dyDescent="0.15">
      <c r="AB12145" s="28"/>
      <c r="AC12145" s="28"/>
    </row>
    <row r="12146" spans="28:29" x14ac:dyDescent="0.15">
      <c r="AB12146" s="28"/>
      <c r="AC12146" s="28"/>
    </row>
    <row r="12147" spans="28:29" x14ac:dyDescent="0.15">
      <c r="AB12147" s="28"/>
      <c r="AC12147" s="28"/>
    </row>
    <row r="12148" spans="28:29" x14ac:dyDescent="0.15">
      <c r="AB12148" s="28"/>
      <c r="AC12148" s="28"/>
    </row>
    <row r="12149" spans="28:29" x14ac:dyDescent="0.15">
      <c r="AB12149" s="28"/>
      <c r="AC12149" s="28"/>
    </row>
    <row r="12150" spans="28:29" x14ac:dyDescent="0.15">
      <c r="AB12150" s="28"/>
      <c r="AC12150" s="28"/>
    </row>
    <row r="12151" spans="28:29" x14ac:dyDescent="0.15">
      <c r="AB12151" s="28"/>
      <c r="AC12151" s="28"/>
    </row>
    <row r="12152" spans="28:29" x14ac:dyDescent="0.15">
      <c r="AB12152" s="28"/>
      <c r="AC12152" s="28"/>
    </row>
    <row r="12153" spans="28:29" x14ac:dyDescent="0.15">
      <c r="AB12153" s="28"/>
      <c r="AC12153" s="28"/>
    </row>
    <row r="12154" spans="28:29" x14ac:dyDescent="0.15">
      <c r="AB12154" s="28"/>
      <c r="AC12154" s="28"/>
    </row>
    <row r="12155" spans="28:29" x14ac:dyDescent="0.15">
      <c r="AB12155" s="28"/>
      <c r="AC12155" s="28"/>
    </row>
    <row r="12156" spans="28:29" x14ac:dyDescent="0.15">
      <c r="AB12156" s="28"/>
      <c r="AC12156" s="28"/>
    </row>
    <row r="12157" spans="28:29" x14ac:dyDescent="0.15">
      <c r="AB12157" s="28"/>
      <c r="AC12157" s="28"/>
    </row>
    <row r="12158" spans="28:29" x14ac:dyDescent="0.15">
      <c r="AB12158" s="28"/>
      <c r="AC12158" s="28"/>
    </row>
    <row r="12159" spans="28:29" x14ac:dyDescent="0.15">
      <c r="AB12159" s="28"/>
      <c r="AC12159" s="28"/>
    </row>
    <row r="12160" spans="28:29" x14ac:dyDescent="0.15">
      <c r="AB12160" s="28"/>
      <c r="AC12160" s="28"/>
    </row>
    <row r="12161" spans="28:29" x14ac:dyDescent="0.15">
      <c r="AB12161" s="28"/>
      <c r="AC12161" s="28"/>
    </row>
    <row r="12162" spans="28:29" x14ac:dyDescent="0.15">
      <c r="AB12162" s="28"/>
      <c r="AC12162" s="28"/>
    </row>
    <row r="12163" spans="28:29" x14ac:dyDescent="0.15">
      <c r="AB12163" s="28"/>
      <c r="AC12163" s="28"/>
    </row>
    <row r="12164" spans="28:29" x14ac:dyDescent="0.15">
      <c r="AB12164" s="28"/>
      <c r="AC12164" s="28"/>
    </row>
    <row r="12165" spans="28:29" x14ac:dyDescent="0.15">
      <c r="AB12165" s="28"/>
      <c r="AC12165" s="28"/>
    </row>
    <row r="12166" spans="28:29" x14ac:dyDescent="0.15">
      <c r="AB12166" s="28"/>
      <c r="AC12166" s="28"/>
    </row>
    <row r="12167" spans="28:29" x14ac:dyDescent="0.15">
      <c r="AB12167" s="28"/>
      <c r="AC12167" s="28"/>
    </row>
    <row r="12168" spans="28:29" x14ac:dyDescent="0.15">
      <c r="AB12168" s="28"/>
      <c r="AC12168" s="28"/>
    </row>
    <row r="12169" spans="28:29" x14ac:dyDescent="0.15">
      <c r="AB12169" s="28"/>
      <c r="AC12169" s="28"/>
    </row>
    <row r="12170" spans="28:29" x14ac:dyDescent="0.15">
      <c r="AB12170" s="28"/>
      <c r="AC12170" s="28"/>
    </row>
    <row r="12171" spans="28:29" x14ac:dyDescent="0.15">
      <c r="AB12171" s="28"/>
      <c r="AC12171" s="28"/>
    </row>
    <row r="12172" spans="28:29" x14ac:dyDescent="0.15">
      <c r="AB12172" s="28"/>
      <c r="AC12172" s="28"/>
    </row>
    <row r="12173" spans="28:29" x14ac:dyDescent="0.15">
      <c r="AB12173" s="28"/>
      <c r="AC12173" s="28"/>
    </row>
    <row r="12174" spans="28:29" x14ac:dyDescent="0.15">
      <c r="AB12174" s="28"/>
      <c r="AC12174" s="28"/>
    </row>
    <row r="12175" spans="28:29" x14ac:dyDescent="0.15">
      <c r="AB12175" s="28"/>
      <c r="AC12175" s="28"/>
    </row>
    <row r="12176" spans="28:29" x14ac:dyDescent="0.15">
      <c r="AB12176" s="28"/>
      <c r="AC12176" s="28"/>
    </row>
    <row r="12177" spans="28:29" x14ac:dyDescent="0.15">
      <c r="AB12177" s="28"/>
      <c r="AC12177" s="28"/>
    </row>
    <row r="12178" spans="28:29" x14ac:dyDescent="0.15">
      <c r="AB12178" s="28"/>
      <c r="AC12178" s="28"/>
    </row>
    <row r="12179" spans="28:29" x14ac:dyDescent="0.15">
      <c r="AB12179" s="28"/>
      <c r="AC12179" s="28"/>
    </row>
    <row r="12180" spans="28:29" x14ac:dyDescent="0.15">
      <c r="AB12180" s="28"/>
      <c r="AC12180" s="28"/>
    </row>
    <row r="12181" spans="28:29" x14ac:dyDescent="0.15">
      <c r="AB12181" s="28"/>
      <c r="AC12181" s="28"/>
    </row>
    <row r="12182" spans="28:29" x14ac:dyDescent="0.15">
      <c r="AB12182" s="28"/>
      <c r="AC12182" s="28"/>
    </row>
    <row r="12183" spans="28:29" x14ac:dyDescent="0.15">
      <c r="AB12183" s="28"/>
      <c r="AC12183" s="28"/>
    </row>
    <row r="12184" spans="28:29" x14ac:dyDescent="0.15">
      <c r="AB12184" s="28"/>
      <c r="AC12184" s="28"/>
    </row>
    <row r="12185" spans="28:29" x14ac:dyDescent="0.15">
      <c r="AB12185" s="28"/>
      <c r="AC12185" s="28"/>
    </row>
    <row r="12186" spans="28:29" x14ac:dyDescent="0.15">
      <c r="AB12186" s="28"/>
      <c r="AC12186" s="28"/>
    </row>
    <row r="12187" spans="28:29" x14ac:dyDescent="0.15">
      <c r="AB12187" s="28"/>
      <c r="AC12187" s="28"/>
    </row>
    <row r="12188" spans="28:29" x14ac:dyDescent="0.15">
      <c r="AB12188" s="28"/>
      <c r="AC12188" s="28"/>
    </row>
    <row r="12189" spans="28:29" x14ac:dyDescent="0.15">
      <c r="AB12189" s="28"/>
      <c r="AC12189" s="28"/>
    </row>
    <row r="12190" spans="28:29" x14ac:dyDescent="0.15">
      <c r="AB12190" s="28"/>
      <c r="AC12190" s="28"/>
    </row>
    <row r="12191" spans="28:29" x14ac:dyDescent="0.15">
      <c r="AB12191" s="28"/>
      <c r="AC12191" s="28"/>
    </row>
    <row r="12192" spans="28:29" x14ac:dyDescent="0.15">
      <c r="AB12192" s="28"/>
      <c r="AC12192" s="28"/>
    </row>
    <row r="12193" spans="28:29" x14ac:dyDescent="0.15">
      <c r="AB12193" s="28"/>
      <c r="AC12193" s="28"/>
    </row>
    <row r="12194" spans="28:29" x14ac:dyDescent="0.15">
      <c r="AB12194" s="28"/>
      <c r="AC12194" s="28"/>
    </row>
    <row r="12195" spans="28:29" x14ac:dyDescent="0.15">
      <c r="AB12195" s="28"/>
      <c r="AC12195" s="28"/>
    </row>
    <row r="12196" spans="28:29" x14ac:dyDescent="0.15">
      <c r="AB12196" s="28"/>
      <c r="AC12196" s="28"/>
    </row>
    <row r="12197" spans="28:29" x14ac:dyDescent="0.15">
      <c r="AB12197" s="28"/>
      <c r="AC12197" s="28"/>
    </row>
    <row r="12198" spans="28:29" x14ac:dyDescent="0.15">
      <c r="AB12198" s="28"/>
      <c r="AC12198" s="28"/>
    </row>
    <row r="12199" spans="28:29" x14ac:dyDescent="0.15">
      <c r="AB12199" s="28"/>
      <c r="AC12199" s="28"/>
    </row>
    <row r="12200" spans="28:29" x14ac:dyDescent="0.15">
      <c r="AB12200" s="28"/>
      <c r="AC12200" s="28"/>
    </row>
    <row r="12201" spans="28:29" x14ac:dyDescent="0.15">
      <c r="AB12201" s="28"/>
      <c r="AC12201" s="28"/>
    </row>
    <row r="12202" spans="28:29" x14ac:dyDescent="0.15">
      <c r="AB12202" s="28"/>
      <c r="AC12202" s="28"/>
    </row>
    <row r="12203" spans="28:29" x14ac:dyDescent="0.15">
      <c r="AB12203" s="28"/>
      <c r="AC12203" s="28"/>
    </row>
    <row r="12204" spans="28:29" x14ac:dyDescent="0.15">
      <c r="AB12204" s="28"/>
      <c r="AC12204" s="28"/>
    </row>
    <row r="12205" spans="28:29" x14ac:dyDescent="0.15">
      <c r="AB12205" s="28"/>
      <c r="AC12205" s="28"/>
    </row>
    <row r="12206" spans="28:29" x14ac:dyDescent="0.15">
      <c r="AB12206" s="28"/>
      <c r="AC12206" s="28"/>
    </row>
    <row r="12207" spans="28:29" x14ac:dyDescent="0.15">
      <c r="AB12207" s="28"/>
      <c r="AC12207" s="28"/>
    </row>
    <row r="12208" spans="28:29" x14ac:dyDescent="0.15">
      <c r="AB12208" s="28"/>
      <c r="AC12208" s="28"/>
    </row>
    <row r="12209" spans="28:29" x14ac:dyDescent="0.15">
      <c r="AB12209" s="28"/>
      <c r="AC12209" s="28"/>
    </row>
    <row r="12210" spans="28:29" x14ac:dyDescent="0.15">
      <c r="AB12210" s="28"/>
      <c r="AC12210" s="28"/>
    </row>
    <row r="12211" spans="28:29" x14ac:dyDescent="0.15">
      <c r="AB12211" s="28"/>
      <c r="AC12211" s="28"/>
    </row>
    <row r="12212" spans="28:29" x14ac:dyDescent="0.15">
      <c r="AB12212" s="28"/>
      <c r="AC12212" s="28"/>
    </row>
    <row r="12213" spans="28:29" x14ac:dyDescent="0.15">
      <c r="AB12213" s="28"/>
      <c r="AC12213" s="28"/>
    </row>
    <row r="12214" spans="28:29" x14ac:dyDescent="0.15">
      <c r="AB12214" s="28"/>
      <c r="AC12214" s="28"/>
    </row>
    <row r="12215" spans="28:29" x14ac:dyDescent="0.15">
      <c r="AB12215" s="28"/>
      <c r="AC12215" s="28"/>
    </row>
    <row r="12216" spans="28:29" x14ac:dyDescent="0.15">
      <c r="AB12216" s="28"/>
      <c r="AC12216" s="28"/>
    </row>
    <row r="12217" spans="28:29" x14ac:dyDescent="0.15">
      <c r="AB12217" s="28"/>
      <c r="AC12217" s="28"/>
    </row>
    <row r="12218" spans="28:29" x14ac:dyDescent="0.15">
      <c r="AB12218" s="28"/>
      <c r="AC12218" s="28"/>
    </row>
    <row r="12219" spans="28:29" x14ac:dyDescent="0.15">
      <c r="AB12219" s="28"/>
      <c r="AC12219" s="28"/>
    </row>
    <row r="12220" spans="28:29" x14ac:dyDescent="0.15">
      <c r="AB12220" s="28"/>
      <c r="AC12220" s="28"/>
    </row>
    <row r="12221" spans="28:29" x14ac:dyDescent="0.15">
      <c r="AB12221" s="28"/>
      <c r="AC12221" s="28"/>
    </row>
    <row r="12222" spans="28:29" x14ac:dyDescent="0.15">
      <c r="AB12222" s="28"/>
      <c r="AC12222" s="28"/>
    </row>
    <row r="12223" spans="28:29" x14ac:dyDescent="0.15">
      <c r="AB12223" s="28"/>
      <c r="AC12223" s="28"/>
    </row>
    <row r="12224" spans="28:29" x14ac:dyDescent="0.15">
      <c r="AB12224" s="28"/>
      <c r="AC12224" s="28"/>
    </row>
    <row r="12225" spans="28:29" x14ac:dyDescent="0.15">
      <c r="AB12225" s="28"/>
      <c r="AC12225" s="28"/>
    </row>
    <row r="12226" spans="28:29" x14ac:dyDescent="0.15">
      <c r="AB12226" s="28"/>
      <c r="AC12226" s="28"/>
    </row>
    <row r="12227" spans="28:29" x14ac:dyDescent="0.15">
      <c r="AB12227" s="28"/>
      <c r="AC12227" s="28"/>
    </row>
    <row r="12228" spans="28:29" x14ac:dyDescent="0.15">
      <c r="AB12228" s="28"/>
      <c r="AC12228" s="28"/>
    </row>
    <row r="12229" spans="28:29" x14ac:dyDescent="0.15">
      <c r="AB12229" s="28"/>
      <c r="AC12229" s="28"/>
    </row>
    <row r="12230" spans="28:29" x14ac:dyDescent="0.15">
      <c r="AB12230" s="28"/>
      <c r="AC12230" s="28"/>
    </row>
    <row r="12231" spans="28:29" x14ac:dyDescent="0.15">
      <c r="AB12231" s="28"/>
      <c r="AC12231" s="28"/>
    </row>
    <row r="12232" spans="28:29" x14ac:dyDescent="0.15">
      <c r="AB12232" s="28"/>
      <c r="AC12232" s="28"/>
    </row>
    <row r="12233" spans="28:29" x14ac:dyDescent="0.15">
      <c r="AB12233" s="28"/>
      <c r="AC12233" s="28"/>
    </row>
    <row r="12234" spans="28:29" x14ac:dyDescent="0.15">
      <c r="AB12234" s="28"/>
      <c r="AC12234" s="28"/>
    </row>
    <row r="12235" spans="28:29" x14ac:dyDescent="0.15">
      <c r="AB12235" s="28"/>
      <c r="AC12235" s="28"/>
    </row>
    <row r="12236" spans="28:29" x14ac:dyDescent="0.15">
      <c r="AB12236" s="28"/>
      <c r="AC12236" s="28"/>
    </row>
  </sheetData>
  <phoneticPr fontId="1"/>
  <pageMargins left="0.78700000000000003" right="0.78700000000000003" top="0.98399999999999999" bottom="0.98399999999999999" header="0.51200000000000001" footer="0.51200000000000001"/>
  <pageSetup paperSize="9" scale="70" orientation="landscape" horizontalDpi="300" verticalDpi="300" r:id="rId1"/>
  <headerFooter alignWithMargins="0"/>
  <colBreaks count="1" manualBreakCount="1">
    <brk id="2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512"/>
  <sheetViews>
    <sheetView workbookViewId="0">
      <selection activeCell="C4" sqref="C4"/>
    </sheetView>
  </sheetViews>
  <sheetFormatPr defaultRowHeight="13.5" x14ac:dyDescent="0.15"/>
  <cols>
    <col min="1" max="1" width="11.625" bestFit="1" customWidth="1"/>
    <col min="2" max="2" width="20.25" customWidth="1"/>
    <col min="3" max="3" width="21.125" customWidth="1"/>
  </cols>
  <sheetData>
    <row r="1" spans="1:3" x14ac:dyDescent="0.15">
      <c r="A1" t="s">
        <v>61</v>
      </c>
    </row>
    <row r="2" spans="1:3" x14ac:dyDescent="0.15">
      <c r="B2" s="43">
        <v>48.4</v>
      </c>
      <c r="C2" t="s">
        <v>67</v>
      </c>
    </row>
    <row r="3" spans="1:3" x14ac:dyDescent="0.15">
      <c r="A3" t="s">
        <v>62</v>
      </c>
      <c r="B3" s="44">
        <f>LOG(B2)</f>
        <v>1.6848453616444126</v>
      </c>
    </row>
    <row r="4" spans="1:3" x14ac:dyDescent="0.15">
      <c r="A4" t="s">
        <v>63</v>
      </c>
      <c r="B4">
        <f>LOG(2)</f>
        <v>0.3010299956639812</v>
      </c>
      <c r="C4">
        <f>B4/B3</f>
        <v>0.17866921351771731</v>
      </c>
    </row>
    <row r="7" spans="1:3" x14ac:dyDescent="0.15">
      <c r="A7" s="42" t="s">
        <v>64</v>
      </c>
      <c r="B7" s="43" t="s">
        <v>65</v>
      </c>
      <c r="C7" s="45" t="s">
        <v>66</v>
      </c>
    </row>
    <row r="8" spans="1:3" x14ac:dyDescent="0.15">
      <c r="A8" s="46"/>
      <c r="B8" s="43"/>
      <c r="C8" s="45">
        <f>B8*$C$4</f>
        <v>0</v>
      </c>
    </row>
    <row r="9" spans="1:3" x14ac:dyDescent="0.15">
      <c r="A9" s="46"/>
      <c r="B9" s="43"/>
      <c r="C9" s="45">
        <f t="shared" ref="C9:C72" si="0">B9*$C$4</f>
        <v>0</v>
      </c>
    </row>
    <row r="10" spans="1:3" x14ac:dyDescent="0.15">
      <c r="A10" s="46"/>
      <c r="B10" s="43"/>
      <c r="C10" s="45">
        <f t="shared" si="0"/>
        <v>0</v>
      </c>
    </row>
    <row r="11" spans="1:3" x14ac:dyDescent="0.15">
      <c r="A11" s="46"/>
      <c r="B11" s="43"/>
      <c r="C11" s="45">
        <f t="shared" si="0"/>
        <v>0</v>
      </c>
    </row>
    <row r="12" spans="1:3" x14ac:dyDescent="0.15">
      <c r="A12" s="46"/>
      <c r="B12" s="43"/>
      <c r="C12" s="45">
        <f t="shared" si="0"/>
        <v>0</v>
      </c>
    </row>
    <row r="13" spans="1:3" x14ac:dyDescent="0.15">
      <c r="A13" s="46"/>
      <c r="B13" s="43"/>
      <c r="C13" s="45">
        <f t="shared" si="0"/>
        <v>0</v>
      </c>
    </row>
    <row r="14" spans="1:3" x14ac:dyDescent="0.15">
      <c r="A14" s="46"/>
      <c r="B14" s="43"/>
      <c r="C14" s="45">
        <f t="shared" si="0"/>
        <v>0</v>
      </c>
    </row>
    <row r="15" spans="1:3" x14ac:dyDescent="0.15">
      <c r="A15" s="46"/>
      <c r="B15" s="43"/>
      <c r="C15" s="45">
        <f t="shared" si="0"/>
        <v>0</v>
      </c>
    </row>
    <row r="16" spans="1:3" x14ac:dyDescent="0.15">
      <c r="A16" s="46"/>
      <c r="B16" s="43"/>
      <c r="C16" s="45">
        <f t="shared" si="0"/>
        <v>0</v>
      </c>
    </row>
    <row r="17" spans="1:3" x14ac:dyDescent="0.15">
      <c r="A17" s="46"/>
      <c r="B17" s="43"/>
      <c r="C17" s="45">
        <f t="shared" si="0"/>
        <v>0</v>
      </c>
    </row>
    <row r="18" spans="1:3" x14ac:dyDescent="0.15">
      <c r="A18" s="46"/>
      <c r="B18" s="43"/>
      <c r="C18" s="45">
        <f t="shared" si="0"/>
        <v>0</v>
      </c>
    </row>
    <row r="19" spans="1:3" x14ac:dyDescent="0.15">
      <c r="A19" s="46"/>
      <c r="B19" s="43"/>
      <c r="C19" s="45">
        <f t="shared" si="0"/>
        <v>0</v>
      </c>
    </row>
    <row r="20" spans="1:3" x14ac:dyDescent="0.15">
      <c r="A20" s="46"/>
      <c r="B20" s="43"/>
      <c r="C20" s="45">
        <f t="shared" si="0"/>
        <v>0</v>
      </c>
    </row>
    <row r="21" spans="1:3" x14ac:dyDescent="0.15">
      <c r="A21" s="46"/>
      <c r="B21" s="43"/>
      <c r="C21" s="45">
        <f t="shared" si="0"/>
        <v>0</v>
      </c>
    </row>
    <row r="22" spans="1:3" x14ac:dyDescent="0.15">
      <c r="A22" s="46"/>
      <c r="B22" s="43"/>
      <c r="C22" s="45">
        <f t="shared" si="0"/>
        <v>0</v>
      </c>
    </row>
    <row r="23" spans="1:3" x14ac:dyDescent="0.15">
      <c r="A23" s="46"/>
      <c r="B23" s="43"/>
      <c r="C23" s="45">
        <f t="shared" si="0"/>
        <v>0</v>
      </c>
    </row>
    <row r="24" spans="1:3" x14ac:dyDescent="0.15">
      <c r="A24" s="46"/>
      <c r="B24" s="43"/>
      <c r="C24" s="45">
        <f t="shared" si="0"/>
        <v>0</v>
      </c>
    </row>
    <row r="25" spans="1:3" x14ac:dyDescent="0.15">
      <c r="A25" s="46"/>
      <c r="B25" s="43"/>
      <c r="C25" s="45">
        <f t="shared" si="0"/>
        <v>0</v>
      </c>
    </row>
    <row r="26" spans="1:3" x14ac:dyDescent="0.15">
      <c r="A26" s="46"/>
      <c r="B26" s="43"/>
      <c r="C26" s="45">
        <f t="shared" si="0"/>
        <v>0</v>
      </c>
    </row>
    <row r="27" spans="1:3" x14ac:dyDescent="0.15">
      <c r="A27" s="46"/>
      <c r="B27" s="43"/>
      <c r="C27" s="45">
        <f t="shared" si="0"/>
        <v>0</v>
      </c>
    </row>
    <row r="28" spans="1:3" x14ac:dyDescent="0.15">
      <c r="A28" s="46"/>
      <c r="B28" s="43"/>
      <c r="C28" s="45">
        <f t="shared" si="0"/>
        <v>0</v>
      </c>
    </row>
    <row r="29" spans="1:3" x14ac:dyDescent="0.15">
      <c r="A29" s="46"/>
      <c r="B29" s="43"/>
      <c r="C29" s="45">
        <f t="shared" si="0"/>
        <v>0</v>
      </c>
    </row>
    <row r="30" spans="1:3" x14ac:dyDescent="0.15">
      <c r="A30" s="46"/>
      <c r="B30" s="43"/>
      <c r="C30" s="45">
        <f t="shared" si="0"/>
        <v>0</v>
      </c>
    </row>
    <row r="31" spans="1:3" x14ac:dyDescent="0.15">
      <c r="A31" s="46"/>
      <c r="B31" s="43"/>
      <c r="C31" s="45">
        <f t="shared" si="0"/>
        <v>0</v>
      </c>
    </row>
    <row r="32" spans="1:3" x14ac:dyDescent="0.15">
      <c r="A32" s="46"/>
      <c r="B32" s="43"/>
      <c r="C32" s="45">
        <f t="shared" si="0"/>
        <v>0</v>
      </c>
    </row>
    <row r="33" spans="1:3" x14ac:dyDescent="0.15">
      <c r="A33" s="46"/>
      <c r="B33" s="43"/>
      <c r="C33" s="45">
        <f t="shared" si="0"/>
        <v>0</v>
      </c>
    </row>
    <row r="34" spans="1:3" x14ac:dyDescent="0.15">
      <c r="A34" s="46"/>
      <c r="B34" s="43"/>
      <c r="C34" s="45">
        <f t="shared" si="0"/>
        <v>0</v>
      </c>
    </row>
    <row r="35" spans="1:3" x14ac:dyDescent="0.15">
      <c r="A35" s="46"/>
      <c r="B35" s="43"/>
      <c r="C35" s="45">
        <f t="shared" si="0"/>
        <v>0</v>
      </c>
    </row>
    <row r="36" spans="1:3" x14ac:dyDescent="0.15">
      <c r="A36" s="46"/>
      <c r="B36" s="43"/>
      <c r="C36" s="45">
        <f t="shared" si="0"/>
        <v>0</v>
      </c>
    </row>
    <row r="37" spans="1:3" x14ac:dyDescent="0.15">
      <c r="A37" s="46"/>
      <c r="B37" s="43"/>
      <c r="C37" s="45">
        <f t="shared" si="0"/>
        <v>0</v>
      </c>
    </row>
    <row r="38" spans="1:3" x14ac:dyDescent="0.15">
      <c r="A38" s="46"/>
      <c r="B38" s="43"/>
      <c r="C38" s="45">
        <f t="shared" si="0"/>
        <v>0</v>
      </c>
    </row>
    <row r="39" spans="1:3" x14ac:dyDescent="0.15">
      <c r="A39" s="46"/>
      <c r="B39" s="43"/>
      <c r="C39" s="45">
        <f t="shared" si="0"/>
        <v>0</v>
      </c>
    </row>
    <row r="40" spans="1:3" x14ac:dyDescent="0.15">
      <c r="A40" s="46"/>
      <c r="B40" s="43"/>
      <c r="C40" s="45">
        <f t="shared" si="0"/>
        <v>0</v>
      </c>
    </row>
    <row r="41" spans="1:3" x14ac:dyDescent="0.15">
      <c r="A41" s="46"/>
      <c r="B41" s="43"/>
      <c r="C41" s="45">
        <f t="shared" si="0"/>
        <v>0</v>
      </c>
    </row>
    <row r="42" spans="1:3" x14ac:dyDescent="0.15">
      <c r="A42" s="46"/>
      <c r="B42" s="43"/>
      <c r="C42" s="45">
        <f t="shared" si="0"/>
        <v>0</v>
      </c>
    </row>
    <row r="43" spans="1:3" x14ac:dyDescent="0.15">
      <c r="A43" s="46"/>
      <c r="B43" s="43"/>
      <c r="C43" s="45">
        <f t="shared" si="0"/>
        <v>0</v>
      </c>
    </row>
    <row r="44" spans="1:3" x14ac:dyDescent="0.15">
      <c r="A44" s="46"/>
      <c r="B44" s="43"/>
      <c r="C44" s="45">
        <f t="shared" si="0"/>
        <v>0</v>
      </c>
    </row>
    <row r="45" spans="1:3" x14ac:dyDescent="0.15">
      <c r="A45" s="46"/>
      <c r="B45" s="43"/>
      <c r="C45" s="45">
        <f t="shared" si="0"/>
        <v>0</v>
      </c>
    </row>
    <row r="46" spans="1:3" x14ac:dyDescent="0.15">
      <c r="A46" s="46"/>
      <c r="B46" s="43"/>
      <c r="C46" s="45">
        <f t="shared" si="0"/>
        <v>0</v>
      </c>
    </row>
    <row r="47" spans="1:3" x14ac:dyDescent="0.15">
      <c r="A47" s="46"/>
      <c r="B47" s="43"/>
      <c r="C47" s="45">
        <f t="shared" si="0"/>
        <v>0</v>
      </c>
    </row>
    <row r="48" spans="1:3" x14ac:dyDescent="0.15">
      <c r="A48" s="46"/>
      <c r="B48" s="43"/>
      <c r="C48" s="45">
        <f t="shared" si="0"/>
        <v>0</v>
      </c>
    </row>
    <row r="49" spans="1:3" x14ac:dyDescent="0.15">
      <c r="A49" s="46"/>
      <c r="B49" s="43"/>
      <c r="C49" s="45">
        <f t="shared" si="0"/>
        <v>0</v>
      </c>
    </row>
    <row r="50" spans="1:3" x14ac:dyDescent="0.15">
      <c r="A50" s="46"/>
      <c r="B50" s="43"/>
      <c r="C50" s="45">
        <f t="shared" si="0"/>
        <v>0</v>
      </c>
    </row>
    <row r="51" spans="1:3" x14ac:dyDescent="0.15">
      <c r="A51" s="46"/>
      <c r="B51" s="43"/>
      <c r="C51" s="45">
        <f t="shared" si="0"/>
        <v>0</v>
      </c>
    </row>
    <row r="52" spans="1:3" x14ac:dyDescent="0.15">
      <c r="A52" s="46"/>
      <c r="B52" s="43"/>
      <c r="C52" s="45">
        <f t="shared" si="0"/>
        <v>0</v>
      </c>
    </row>
    <row r="53" spans="1:3" x14ac:dyDescent="0.15">
      <c r="A53" s="46"/>
      <c r="B53" s="43"/>
      <c r="C53" s="45">
        <f t="shared" si="0"/>
        <v>0</v>
      </c>
    </row>
    <row r="54" spans="1:3" x14ac:dyDescent="0.15">
      <c r="A54" s="46"/>
      <c r="B54" s="43"/>
      <c r="C54" s="45">
        <f t="shared" si="0"/>
        <v>0</v>
      </c>
    </row>
    <row r="55" spans="1:3" x14ac:dyDescent="0.15">
      <c r="A55" s="46"/>
      <c r="B55" s="43"/>
      <c r="C55" s="45">
        <f t="shared" si="0"/>
        <v>0</v>
      </c>
    </row>
    <row r="56" spans="1:3" x14ac:dyDescent="0.15">
      <c r="A56" s="46"/>
      <c r="B56" s="43"/>
      <c r="C56" s="45">
        <f t="shared" si="0"/>
        <v>0</v>
      </c>
    </row>
    <row r="57" spans="1:3" x14ac:dyDescent="0.15">
      <c r="A57" s="46"/>
      <c r="B57" s="43"/>
      <c r="C57" s="45">
        <f t="shared" si="0"/>
        <v>0</v>
      </c>
    </row>
    <row r="58" spans="1:3" x14ac:dyDescent="0.15">
      <c r="A58" s="46"/>
      <c r="B58" s="43"/>
      <c r="C58" s="45">
        <f t="shared" si="0"/>
        <v>0</v>
      </c>
    </row>
    <row r="59" spans="1:3" x14ac:dyDescent="0.15">
      <c r="A59" s="46"/>
      <c r="B59" s="43"/>
      <c r="C59" s="45">
        <f t="shared" si="0"/>
        <v>0</v>
      </c>
    </row>
    <row r="60" spans="1:3" x14ac:dyDescent="0.15">
      <c r="A60" s="46"/>
      <c r="B60" s="43"/>
      <c r="C60" s="45">
        <f t="shared" si="0"/>
        <v>0</v>
      </c>
    </row>
    <row r="61" spans="1:3" x14ac:dyDescent="0.15">
      <c r="A61" s="46"/>
      <c r="B61" s="43"/>
      <c r="C61" s="45">
        <f t="shared" si="0"/>
        <v>0</v>
      </c>
    </row>
    <row r="62" spans="1:3" x14ac:dyDescent="0.15">
      <c r="A62" s="46"/>
      <c r="B62" s="43"/>
      <c r="C62" s="45">
        <f t="shared" si="0"/>
        <v>0</v>
      </c>
    </row>
    <row r="63" spans="1:3" x14ac:dyDescent="0.15">
      <c r="A63" s="46"/>
      <c r="B63" s="43"/>
      <c r="C63" s="45">
        <f t="shared" si="0"/>
        <v>0</v>
      </c>
    </row>
    <row r="64" spans="1:3" x14ac:dyDescent="0.15">
      <c r="A64" s="46"/>
      <c r="B64" s="43"/>
      <c r="C64" s="45">
        <f t="shared" si="0"/>
        <v>0</v>
      </c>
    </row>
    <row r="65" spans="1:3" x14ac:dyDescent="0.15">
      <c r="A65" s="46"/>
      <c r="B65" s="43"/>
      <c r="C65" s="45">
        <f t="shared" si="0"/>
        <v>0</v>
      </c>
    </row>
    <row r="66" spans="1:3" x14ac:dyDescent="0.15">
      <c r="A66" s="46"/>
      <c r="B66" s="43"/>
      <c r="C66" s="45">
        <f t="shared" si="0"/>
        <v>0</v>
      </c>
    </row>
    <row r="67" spans="1:3" x14ac:dyDescent="0.15">
      <c r="A67" s="46"/>
      <c r="B67" s="43"/>
      <c r="C67" s="45">
        <f t="shared" si="0"/>
        <v>0</v>
      </c>
    </row>
    <row r="68" spans="1:3" x14ac:dyDescent="0.15">
      <c r="A68" s="46"/>
      <c r="B68" s="43"/>
      <c r="C68" s="45">
        <f t="shared" si="0"/>
        <v>0</v>
      </c>
    </row>
    <row r="69" spans="1:3" x14ac:dyDescent="0.15">
      <c r="A69" s="46"/>
      <c r="B69" s="43"/>
      <c r="C69" s="45">
        <f t="shared" si="0"/>
        <v>0</v>
      </c>
    </row>
    <row r="70" spans="1:3" x14ac:dyDescent="0.15">
      <c r="A70" s="46"/>
      <c r="B70" s="43"/>
      <c r="C70" s="45">
        <f t="shared" si="0"/>
        <v>0</v>
      </c>
    </row>
    <row r="71" spans="1:3" x14ac:dyDescent="0.15">
      <c r="A71" s="46"/>
      <c r="B71" s="43"/>
      <c r="C71" s="45">
        <f t="shared" si="0"/>
        <v>0</v>
      </c>
    </row>
    <row r="72" spans="1:3" x14ac:dyDescent="0.15">
      <c r="A72" s="46"/>
      <c r="B72" s="43"/>
      <c r="C72" s="45">
        <f t="shared" si="0"/>
        <v>0</v>
      </c>
    </row>
    <row r="73" spans="1:3" x14ac:dyDescent="0.15">
      <c r="A73" s="46"/>
      <c r="B73" s="43"/>
      <c r="C73" s="45">
        <f t="shared" ref="C73:C136" si="1">B73*$C$4</f>
        <v>0</v>
      </c>
    </row>
    <row r="74" spans="1:3" x14ac:dyDescent="0.15">
      <c r="A74" s="46"/>
      <c r="B74" s="43"/>
      <c r="C74" s="45">
        <f t="shared" si="1"/>
        <v>0</v>
      </c>
    </row>
    <row r="75" spans="1:3" x14ac:dyDescent="0.15">
      <c r="A75" s="46"/>
      <c r="B75" s="43"/>
      <c r="C75" s="45">
        <f t="shared" si="1"/>
        <v>0</v>
      </c>
    </row>
    <row r="76" spans="1:3" x14ac:dyDescent="0.15">
      <c r="A76" s="46"/>
      <c r="B76" s="43"/>
      <c r="C76" s="45">
        <f t="shared" si="1"/>
        <v>0</v>
      </c>
    </row>
    <row r="77" spans="1:3" x14ac:dyDescent="0.15">
      <c r="A77" s="46"/>
      <c r="B77" s="43"/>
      <c r="C77" s="45">
        <f t="shared" si="1"/>
        <v>0</v>
      </c>
    </row>
    <row r="78" spans="1:3" x14ac:dyDescent="0.15">
      <c r="A78" s="46"/>
      <c r="B78" s="43"/>
      <c r="C78" s="45">
        <f t="shared" si="1"/>
        <v>0</v>
      </c>
    </row>
    <row r="79" spans="1:3" x14ac:dyDescent="0.15">
      <c r="A79" s="46"/>
      <c r="B79" s="43"/>
      <c r="C79" s="45">
        <f t="shared" si="1"/>
        <v>0</v>
      </c>
    </row>
    <row r="80" spans="1:3" x14ac:dyDescent="0.15">
      <c r="A80" s="46"/>
      <c r="B80" s="43"/>
      <c r="C80" s="45">
        <f t="shared" si="1"/>
        <v>0</v>
      </c>
    </row>
    <row r="81" spans="1:3" x14ac:dyDescent="0.15">
      <c r="A81" s="46"/>
      <c r="B81" s="43"/>
      <c r="C81" s="45">
        <f t="shared" si="1"/>
        <v>0</v>
      </c>
    </row>
    <row r="82" spans="1:3" x14ac:dyDescent="0.15">
      <c r="A82" s="46"/>
      <c r="B82" s="43"/>
      <c r="C82" s="45">
        <f t="shared" si="1"/>
        <v>0</v>
      </c>
    </row>
    <row r="83" spans="1:3" x14ac:dyDescent="0.15">
      <c r="A83" s="46"/>
      <c r="B83" s="43"/>
      <c r="C83" s="45">
        <f t="shared" si="1"/>
        <v>0</v>
      </c>
    </row>
    <row r="84" spans="1:3" x14ac:dyDescent="0.15">
      <c r="A84" s="46"/>
      <c r="B84" s="43"/>
      <c r="C84" s="45">
        <f t="shared" si="1"/>
        <v>0</v>
      </c>
    </row>
    <row r="85" spans="1:3" x14ac:dyDescent="0.15">
      <c r="A85" s="46"/>
      <c r="B85" s="43"/>
      <c r="C85" s="45">
        <f t="shared" si="1"/>
        <v>0</v>
      </c>
    </row>
    <row r="86" spans="1:3" x14ac:dyDescent="0.15">
      <c r="A86" s="46"/>
      <c r="B86" s="43"/>
      <c r="C86" s="45">
        <f t="shared" si="1"/>
        <v>0</v>
      </c>
    </row>
    <row r="87" spans="1:3" x14ac:dyDescent="0.15">
      <c r="A87" s="46"/>
      <c r="B87" s="43"/>
      <c r="C87" s="45">
        <f t="shared" si="1"/>
        <v>0</v>
      </c>
    </row>
    <row r="88" spans="1:3" x14ac:dyDescent="0.15">
      <c r="A88" s="46"/>
      <c r="B88" s="43"/>
      <c r="C88" s="45">
        <f t="shared" si="1"/>
        <v>0</v>
      </c>
    </row>
    <row r="89" spans="1:3" x14ac:dyDescent="0.15">
      <c r="A89" s="46"/>
      <c r="B89" s="43"/>
      <c r="C89" s="45">
        <f t="shared" si="1"/>
        <v>0</v>
      </c>
    </row>
    <row r="90" spans="1:3" x14ac:dyDescent="0.15">
      <c r="A90" s="46"/>
      <c r="B90" s="43"/>
      <c r="C90" s="45">
        <f t="shared" si="1"/>
        <v>0</v>
      </c>
    </row>
    <row r="91" spans="1:3" x14ac:dyDescent="0.15">
      <c r="A91" s="46"/>
      <c r="B91" s="43"/>
      <c r="C91" s="45">
        <f t="shared" si="1"/>
        <v>0</v>
      </c>
    </row>
    <row r="92" spans="1:3" x14ac:dyDescent="0.15">
      <c r="A92" s="46"/>
      <c r="B92" s="43"/>
      <c r="C92" s="45">
        <f t="shared" si="1"/>
        <v>0</v>
      </c>
    </row>
    <row r="93" spans="1:3" x14ac:dyDescent="0.15">
      <c r="A93" s="46"/>
      <c r="B93" s="43"/>
      <c r="C93" s="45">
        <f t="shared" si="1"/>
        <v>0</v>
      </c>
    </row>
    <row r="94" spans="1:3" x14ac:dyDescent="0.15">
      <c r="A94" s="46"/>
      <c r="B94" s="43"/>
      <c r="C94" s="45">
        <f t="shared" si="1"/>
        <v>0</v>
      </c>
    </row>
    <row r="95" spans="1:3" x14ac:dyDescent="0.15">
      <c r="A95" s="46"/>
      <c r="B95" s="43"/>
      <c r="C95" s="45">
        <f t="shared" si="1"/>
        <v>0</v>
      </c>
    </row>
    <row r="96" spans="1:3" x14ac:dyDescent="0.15">
      <c r="A96" s="46"/>
      <c r="B96" s="43"/>
      <c r="C96" s="45">
        <f t="shared" si="1"/>
        <v>0</v>
      </c>
    </row>
    <row r="97" spans="1:3" x14ac:dyDescent="0.15">
      <c r="A97" s="46"/>
      <c r="B97" s="43"/>
      <c r="C97" s="45">
        <f t="shared" si="1"/>
        <v>0</v>
      </c>
    </row>
    <row r="98" spans="1:3" x14ac:dyDescent="0.15">
      <c r="A98" s="46"/>
      <c r="B98" s="43"/>
      <c r="C98" s="45">
        <f t="shared" si="1"/>
        <v>0</v>
      </c>
    </row>
    <row r="99" spans="1:3" x14ac:dyDescent="0.15">
      <c r="A99" s="46"/>
      <c r="B99" s="43"/>
      <c r="C99" s="45">
        <f t="shared" si="1"/>
        <v>0</v>
      </c>
    </row>
    <row r="100" spans="1:3" x14ac:dyDescent="0.15">
      <c r="A100" s="46"/>
      <c r="B100" s="43"/>
      <c r="C100" s="45">
        <f t="shared" si="1"/>
        <v>0</v>
      </c>
    </row>
    <row r="101" spans="1:3" x14ac:dyDescent="0.15">
      <c r="A101" s="46"/>
      <c r="B101" s="43"/>
      <c r="C101" s="45">
        <f t="shared" si="1"/>
        <v>0</v>
      </c>
    </row>
    <row r="102" spans="1:3" x14ac:dyDescent="0.15">
      <c r="A102" s="46"/>
      <c r="B102" s="43"/>
      <c r="C102" s="45">
        <f t="shared" si="1"/>
        <v>0</v>
      </c>
    </row>
    <row r="103" spans="1:3" x14ac:dyDescent="0.15">
      <c r="A103" s="46"/>
      <c r="B103" s="43"/>
      <c r="C103" s="45">
        <f t="shared" si="1"/>
        <v>0</v>
      </c>
    </row>
    <row r="104" spans="1:3" x14ac:dyDescent="0.15">
      <c r="A104" s="46"/>
      <c r="B104" s="43"/>
      <c r="C104" s="45">
        <f t="shared" si="1"/>
        <v>0</v>
      </c>
    </row>
    <row r="105" spans="1:3" x14ac:dyDescent="0.15">
      <c r="A105" s="46"/>
      <c r="B105" s="43"/>
      <c r="C105" s="45">
        <f t="shared" si="1"/>
        <v>0</v>
      </c>
    </row>
    <row r="106" spans="1:3" x14ac:dyDescent="0.15">
      <c r="A106" s="46"/>
      <c r="B106" s="43"/>
      <c r="C106" s="45">
        <f t="shared" si="1"/>
        <v>0</v>
      </c>
    </row>
    <row r="107" spans="1:3" x14ac:dyDescent="0.15">
      <c r="A107" s="46"/>
      <c r="B107" s="43"/>
      <c r="C107" s="45">
        <f t="shared" si="1"/>
        <v>0</v>
      </c>
    </row>
    <row r="108" spans="1:3" x14ac:dyDescent="0.15">
      <c r="A108" s="46"/>
      <c r="B108" s="43"/>
      <c r="C108" s="45">
        <f t="shared" si="1"/>
        <v>0</v>
      </c>
    </row>
    <row r="109" spans="1:3" x14ac:dyDescent="0.15">
      <c r="A109" s="46"/>
      <c r="B109" s="43"/>
      <c r="C109" s="45">
        <f t="shared" si="1"/>
        <v>0</v>
      </c>
    </row>
    <row r="110" spans="1:3" x14ac:dyDescent="0.15">
      <c r="A110" s="46"/>
      <c r="B110" s="43"/>
      <c r="C110" s="45">
        <f t="shared" si="1"/>
        <v>0</v>
      </c>
    </row>
    <row r="111" spans="1:3" x14ac:dyDescent="0.15">
      <c r="A111" s="46"/>
      <c r="B111" s="43"/>
      <c r="C111" s="45">
        <f t="shared" si="1"/>
        <v>0</v>
      </c>
    </row>
    <row r="112" spans="1:3" x14ac:dyDescent="0.15">
      <c r="A112" s="46"/>
      <c r="B112" s="43"/>
      <c r="C112" s="45">
        <f t="shared" si="1"/>
        <v>0</v>
      </c>
    </row>
    <row r="113" spans="1:3" x14ac:dyDescent="0.15">
      <c r="A113" s="46"/>
      <c r="B113" s="43"/>
      <c r="C113" s="45">
        <f t="shared" si="1"/>
        <v>0</v>
      </c>
    </row>
    <row r="114" spans="1:3" x14ac:dyDescent="0.15">
      <c r="A114" s="46"/>
      <c r="B114" s="43"/>
      <c r="C114" s="45">
        <f t="shared" si="1"/>
        <v>0</v>
      </c>
    </row>
    <row r="115" spans="1:3" x14ac:dyDescent="0.15">
      <c r="A115" s="46"/>
      <c r="B115" s="43"/>
      <c r="C115" s="45">
        <f t="shared" si="1"/>
        <v>0</v>
      </c>
    </row>
    <row r="116" spans="1:3" x14ac:dyDescent="0.15">
      <c r="A116" s="46"/>
      <c r="B116" s="43"/>
      <c r="C116" s="45">
        <f t="shared" si="1"/>
        <v>0</v>
      </c>
    </row>
    <row r="117" spans="1:3" x14ac:dyDescent="0.15">
      <c r="A117" s="46"/>
      <c r="B117" s="43"/>
      <c r="C117" s="45">
        <f t="shared" si="1"/>
        <v>0</v>
      </c>
    </row>
    <row r="118" spans="1:3" x14ac:dyDescent="0.15">
      <c r="A118" s="46"/>
      <c r="B118" s="43"/>
      <c r="C118" s="45">
        <f t="shared" si="1"/>
        <v>0</v>
      </c>
    </row>
    <row r="119" spans="1:3" x14ac:dyDescent="0.15">
      <c r="A119" s="46"/>
      <c r="B119" s="43"/>
      <c r="C119" s="45">
        <f t="shared" si="1"/>
        <v>0</v>
      </c>
    </row>
    <row r="120" spans="1:3" x14ac:dyDescent="0.15">
      <c r="A120" s="46"/>
      <c r="B120" s="43"/>
      <c r="C120" s="45">
        <f t="shared" si="1"/>
        <v>0</v>
      </c>
    </row>
    <row r="121" spans="1:3" x14ac:dyDescent="0.15">
      <c r="A121" s="46"/>
      <c r="B121" s="43"/>
      <c r="C121" s="45">
        <f t="shared" si="1"/>
        <v>0</v>
      </c>
    </row>
    <row r="122" spans="1:3" x14ac:dyDescent="0.15">
      <c r="A122" s="46"/>
      <c r="B122" s="43"/>
      <c r="C122" s="45">
        <f t="shared" si="1"/>
        <v>0</v>
      </c>
    </row>
    <row r="123" spans="1:3" x14ac:dyDescent="0.15">
      <c r="A123" s="46"/>
      <c r="B123" s="43"/>
      <c r="C123" s="45">
        <f t="shared" si="1"/>
        <v>0</v>
      </c>
    </row>
    <row r="124" spans="1:3" x14ac:dyDescent="0.15">
      <c r="A124" s="46"/>
      <c r="B124" s="43"/>
      <c r="C124" s="45">
        <f t="shared" si="1"/>
        <v>0</v>
      </c>
    </row>
    <row r="125" spans="1:3" x14ac:dyDescent="0.15">
      <c r="A125" s="46"/>
      <c r="B125" s="43"/>
      <c r="C125" s="45">
        <f t="shared" si="1"/>
        <v>0</v>
      </c>
    </row>
    <row r="126" spans="1:3" x14ac:dyDescent="0.15">
      <c r="A126" s="46"/>
      <c r="B126" s="43"/>
      <c r="C126" s="45">
        <f t="shared" si="1"/>
        <v>0</v>
      </c>
    </row>
    <row r="127" spans="1:3" x14ac:dyDescent="0.15">
      <c r="A127" s="46"/>
      <c r="B127" s="43"/>
      <c r="C127" s="45">
        <f t="shared" si="1"/>
        <v>0</v>
      </c>
    </row>
    <row r="128" spans="1:3" x14ac:dyDescent="0.15">
      <c r="A128" s="46"/>
      <c r="B128" s="43"/>
      <c r="C128" s="45">
        <f t="shared" si="1"/>
        <v>0</v>
      </c>
    </row>
    <row r="129" spans="1:3" x14ac:dyDescent="0.15">
      <c r="A129" s="46"/>
      <c r="B129" s="43"/>
      <c r="C129" s="45">
        <f t="shared" si="1"/>
        <v>0</v>
      </c>
    </row>
    <row r="130" spans="1:3" x14ac:dyDescent="0.15">
      <c r="A130" s="46"/>
      <c r="B130" s="43"/>
      <c r="C130" s="45">
        <f t="shared" si="1"/>
        <v>0</v>
      </c>
    </row>
    <row r="131" spans="1:3" x14ac:dyDescent="0.15">
      <c r="A131" s="46"/>
      <c r="B131" s="43"/>
      <c r="C131" s="45">
        <f t="shared" si="1"/>
        <v>0</v>
      </c>
    </row>
    <row r="132" spans="1:3" x14ac:dyDescent="0.15">
      <c r="A132" s="46"/>
      <c r="B132" s="43"/>
      <c r="C132" s="45">
        <f t="shared" si="1"/>
        <v>0</v>
      </c>
    </row>
    <row r="133" spans="1:3" x14ac:dyDescent="0.15">
      <c r="A133" s="46"/>
      <c r="B133" s="43"/>
      <c r="C133" s="45">
        <f t="shared" si="1"/>
        <v>0</v>
      </c>
    </row>
    <row r="134" spans="1:3" x14ac:dyDescent="0.15">
      <c r="A134" s="46"/>
      <c r="B134" s="43"/>
      <c r="C134" s="45">
        <f t="shared" si="1"/>
        <v>0</v>
      </c>
    </row>
    <row r="135" spans="1:3" x14ac:dyDescent="0.15">
      <c r="A135" s="46"/>
      <c r="B135" s="43"/>
      <c r="C135" s="45">
        <f t="shared" si="1"/>
        <v>0</v>
      </c>
    </row>
    <row r="136" spans="1:3" x14ac:dyDescent="0.15">
      <c r="A136" s="46"/>
      <c r="B136" s="43"/>
      <c r="C136" s="45">
        <f t="shared" si="1"/>
        <v>0</v>
      </c>
    </row>
    <row r="137" spans="1:3" x14ac:dyDescent="0.15">
      <c r="A137" s="46"/>
      <c r="B137" s="43"/>
      <c r="C137" s="45">
        <f t="shared" ref="C137:C200" si="2">B137*$C$4</f>
        <v>0</v>
      </c>
    </row>
    <row r="138" spans="1:3" x14ac:dyDescent="0.15">
      <c r="A138" s="46"/>
      <c r="B138" s="43"/>
      <c r="C138" s="45">
        <f t="shared" si="2"/>
        <v>0</v>
      </c>
    </row>
    <row r="139" spans="1:3" x14ac:dyDescent="0.15">
      <c r="A139" s="46"/>
      <c r="B139" s="43"/>
      <c r="C139" s="45">
        <f t="shared" si="2"/>
        <v>0</v>
      </c>
    </row>
    <row r="140" spans="1:3" x14ac:dyDescent="0.15">
      <c r="A140" s="46"/>
      <c r="B140" s="43"/>
      <c r="C140" s="45">
        <f t="shared" si="2"/>
        <v>0</v>
      </c>
    </row>
    <row r="141" spans="1:3" x14ac:dyDescent="0.15">
      <c r="A141" s="46"/>
      <c r="B141" s="43"/>
      <c r="C141" s="45">
        <f t="shared" si="2"/>
        <v>0</v>
      </c>
    </row>
    <row r="142" spans="1:3" x14ac:dyDescent="0.15">
      <c r="A142" s="46"/>
      <c r="B142" s="43"/>
      <c r="C142" s="45">
        <f t="shared" si="2"/>
        <v>0</v>
      </c>
    </row>
    <row r="143" spans="1:3" x14ac:dyDescent="0.15">
      <c r="A143" s="46"/>
      <c r="B143" s="43"/>
      <c r="C143" s="45">
        <f t="shared" si="2"/>
        <v>0</v>
      </c>
    </row>
    <row r="144" spans="1:3" x14ac:dyDescent="0.15">
      <c r="A144" s="46"/>
      <c r="B144" s="43"/>
      <c r="C144" s="45">
        <f t="shared" si="2"/>
        <v>0</v>
      </c>
    </row>
    <row r="145" spans="1:3" x14ac:dyDescent="0.15">
      <c r="A145" s="46"/>
      <c r="B145" s="43"/>
      <c r="C145" s="45">
        <f t="shared" si="2"/>
        <v>0</v>
      </c>
    </row>
    <row r="146" spans="1:3" x14ac:dyDescent="0.15">
      <c r="A146" s="46"/>
      <c r="B146" s="43"/>
      <c r="C146" s="45">
        <f t="shared" si="2"/>
        <v>0</v>
      </c>
    </row>
    <row r="147" spans="1:3" x14ac:dyDescent="0.15">
      <c r="A147" s="46"/>
      <c r="B147" s="43"/>
      <c r="C147" s="45">
        <f t="shared" si="2"/>
        <v>0</v>
      </c>
    </row>
    <row r="148" spans="1:3" x14ac:dyDescent="0.15">
      <c r="A148" s="46"/>
      <c r="B148" s="43"/>
      <c r="C148" s="45">
        <f t="shared" si="2"/>
        <v>0</v>
      </c>
    </row>
    <row r="149" spans="1:3" x14ac:dyDescent="0.15">
      <c r="A149" s="46"/>
      <c r="B149" s="43"/>
      <c r="C149" s="45">
        <f t="shared" si="2"/>
        <v>0</v>
      </c>
    </row>
    <row r="150" spans="1:3" x14ac:dyDescent="0.15">
      <c r="A150" s="46"/>
      <c r="B150" s="43"/>
      <c r="C150" s="45">
        <f t="shared" si="2"/>
        <v>0</v>
      </c>
    </row>
    <row r="151" spans="1:3" x14ac:dyDescent="0.15">
      <c r="A151" s="46"/>
      <c r="B151" s="43"/>
      <c r="C151" s="45">
        <f t="shared" si="2"/>
        <v>0</v>
      </c>
    </row>
    <row r="152" spans="1:3" x14ac:dyDescent="0.15">
      <c r="A152" s="46"/>
      <c r="B152" s="43"/>
      <c r="C152" s="45">
        <f t="shared" si="2"/>
        <v>0</v>
      </c>
    </row>
    <row r="153" spans="1:3" x14ac:dyDescent="0.15">
      <c r="A153" s="46"/>
      <c r="B153" s="43"/>
      <c r="C153" s="45">
        <f t="shared" si="2"/>
        <v>0</v>
      </c>
    </row>
    <row r="154" spans="1:3" x14ac:dyDescent="0.15">
      <c r="A154" s="46"/>
      <c r="B154" s="43"/>
      <c r="C154" s="45">
        <f t="shared" si="2"/>
        <v>0</v>
      </c>
    </row>
    <row r="155" spans="1:3" x14ac:dyDescent="0.15">
      <c r="A155" s="46"/>
      <c r="B155" s="43"/>
      <c r="C155" s="45">
        <f t="shared" si="2"/>
        <v>0</v>
      </c>
    </row>
    <row r="156" spans="1:3" x14ac:dyDescent="0.15">
      <c r="A156" s="46"/>
      <c r="B156" s="43"/>
      <c r="C156" s="45">
        <f t="shared" si="2"/>
        <v>0</v>
      </c>
    </row>
    <row r="157" spans="1:3" x14ac:dyDescent="0.15">
      <c r="A157" s="46"/>
      <c r="B157" s="43"/>
      <c r="C157" s="45">
        <f t="shared" si="2"/>
        <v>0</v>
      </c>
    </row>
    <row r="158" spans="1:3" x14ac:dyDescent="0.15">
      <c r="A158" s="46"/>
      <c r="B158" s="43"/>
      <c r="C158" s="45">
        <f t="shared" si="2"/>
        <v>0</v>
      </c>
    </row>
    <row r="159" spans="1:3" x14ac:dyDescent="0.15">
      <c r="A159" s="46"/>
      <c r="B159" s="43"/>
      <c r="C159" s="45">
        <f t="shared" si="2"/>
        <v>0</v>
      </c>
    </row>
    <row r="160" spans="1:3" x14ac:dyDescent="0.15">
      <c r="A160" s="46"/>
      <c r="B160" s="43"/>
      <c r="C160" s="45">
        <f t="shared" si="2"/>
        <v>0</v>
      </c>
    </row>
    <row r="161" spans="1:3" x14ac:dyDescent="0.15">
      <c r="A161" s="46"/>
      <c r="B161" s="43"/>
      <c r="C161" s="45">
        <f t="shared" si="2"/>
        <v>0</v>
      </c>
    </row>
    <row r="162" spans="1:3" x14ac:dyDescent="0.15">
      <c r="A162" s="46"/>
      <c r="B162" s="43"/>
      <c r="C162" s="45">
        <f t="shared" si="2"/>
        <v>0</v>
      </c>
    </row>
    <row r="163" spans="1:3" x14ac:dyDescent="0.15">
      <c r="A163" s="46"/>
      <c r="B163" s="43"/>
      <c r="C163" s="45">
        <f t="shared" si="2"/>
        <v>0</v>
      </c>
    </row>
    <row r="164" spans="1:3" x14ac:dyDescent="0.15">
      <c r="A164" s="46"/>
      <c r="B164" s="43"/>
      <c r="C164" s="45">
        <f t="shared" si="2"/>
        <v>0</v>
      </c>
    </row>
    <row r="165" spans="1:3" x14ac:dyDescent="0.15">
      <c r="A165" s="46"/>
      <c r="B165" s="43"/>
      <c r="C165" s="45">
        <f t="shared" si="2"/>
        <v>0</v>
      </c>
    </row>
    <row r="166" spans="1:3" x14ac:dyDescent="0.15">
      <c r="A166" s="46"/>
      <c r="B166" s="43"/>
      <c r="C166" s="45">
        <f t="shared" si="2"/>
        <v>0</v>
      </c>
    </row>
    <row r="167" spans="1:3" x14ac:dyDescent="0.15">
      <c r="A167" s="46"/>
      <c r="B167" s="43"/>
      <c r="C167" s="45">
        <f t="shared" si="2"/>
        <v>0</v>
      </c>
    </row>
    <row r="168" spans="1:3" x14ac:dyDescent="0.15">
      <c r="A168" s="46"/>
      <c r="B168" s="43"/>
      <c r="C168" s="45">
        <f t="shared" si="2"/>
        <v>0</v>
      </c>
    </row>
    <row r="169" spans="1:3" x14ac:dyDescent="0.15">
      <c r="A169" s="46"/>
      <c r="B169" s="43"/>
      <c r="C169" s="45">
        <f t="shared" si="2"/>
        <v>0</v>
      </c>
    </row>
    <row r="170" spans="1:3" x14ac:dyDescent="0.15">
      <c r="A170" s="46"/>
      <c r="B170" s="43"/>
      <c r="C170" s="45">
        <f t="shared" si="2"/>
        <v>0</v>
      </c>
    </row>
    <row r="171" spans="1:3" x14ac:dyDescent="0.15">
      <c r="A171" s="46"/>
      <c r="B171" s="43"/>
      <c r="C171" s="45">
        <f t="shared" si="2"/>
        <v>0</v>
      </c>
    </row>
    <row r="172" spans="1:3" x14ac:dyDescent="0.15">
      <c r="A172" s="46"/>
      <c r="B172" s="43"/>
      <c r="C172" s="45">
        <f t="shared" si="2"/>
        <v>0</v>
      </c>
    </row>
    <row r="173" spans="1:3" x14ac:dyDescent="0.15">
      <c r="A173" s="46"/>
      <c r="B173" s="43"/>
      <c r="C173" s="45">
        <f t="shared" si="2"/>
        <v>0</v>
      </c>
    </row>
    <row r="174" spans="1:3" x14ac:dyDescent="0.15">
      <c r="A174" s="46"/>
      <c r="B174" s="43"/>
      <c r="C174" s="45">
        <f t="shared" si="2"/>
        <v>0</v>
      </c>
    </row>
    <row r="175" spans="1:3" x14ac:dyDescent="0.15">
      <c r="A175" s="46"/>
      <c r="B175" s="43"/>
      <c r="C175" s="45">
        <f t="shared" si="2"/>
        <v>0</v>
      </c>
    </row>
    <row r="176" spans="1:3" x14ac:dyDescent="0.15">
      <c r="A176" s="46"/>
      <c r="B176" s="43"/>
      <c r="C176" s="45">
        <f t="shared" si="2"/>
        <v>0</v>
      </c>
    </row>
    <row r="177" spans="1:3" x14ac:dyDescent="0.15">
      <c r="A177" s="46"/>
      <c r="B177" s="43"/>
      <c r="C177" s="45">
        <f t="shared" si="2"/>
        <v>0</v>
      </c>
    </row>
    <row r="178" spans="1:3" x14ac:dyDescent="0.15">
      <c r="A178" s="46"/>
      <c r="B178" s="43"/>
      <c r="C178" s="45">
        <f t="shared" si="2"/>
        <v>0</v>
      </c>
    </row>
    <row r="179" spans="1:3" x14ac:dyDescent="0.15">
      <c r="A179" s="46"/>
      <c r="B179" s="43"/>
      <c r="C179" s="45">
        <f t="shared" si="2"/>
        <v>0</v>
      </c>
    </row>
    <row r="180" spans="1:3" x14ac:dyDescent="0.15">
      <c r="A180" s="46"/>
      <c r="B180" s="43"/>
      <c r="C180" s="45">
        <f t="shared" si="2"/>
        <v>0</v>
      </c>
    </row>
    <row r="181" spans="1:3" x14ac:dyDescent="0.15">
      <c r="A181" s="46"/>
      <c r="B181" s="43"/>
      <c r="C181" s="45">
        <f t="shared" si="2"/>
        <v>0</v>
      </c>
    </row>
    <row r="182" spans="1:3" x14ac:dyDescent="0.15">
      <c r="A182" s="46"/>
      <c r="B182" s="43"/>
      <c r="C182" s="45">
        <f t="shared" si="2"/>
        <v>0</v>
      </c>
    </row>
    <row r="183" spans="1:3" x14ac:dyDescent="0.15">
      <c r="A183" s="46"/>
      <c r="B183" s="43"/>
      <c r="C183" s="45">
        <f t="shared" si="2"/>
        <v>0</v>
      </c>
    </row>
    <row r="184" spans="1:3" x14ac:dyDescent="0.15">
      <c r="A184" s="46"/>
      <c r="B184" s="43"/>
      <c r="C184" s="45">
        <f t="shared" si="2"/>
        <v>0</v>
      </c>
    </row>
    <row r="185" spans="1:3" x14ac:dyDescent="0.15">
      <c r="A185" s="46"/>
      <c r="B185" s="43"/>
      <c r="C185" s="45">
        <f t="shared" si="2"/>
        <v>0</v>
      </c>
    </row>
    <row r="186" spans="1:3" x14ac:dyDescent="0.15">
      <c r="A186" s="46"/>
      <c r="B186" s="43"/>
      <c r="C186" s="45">
        <f t="shared" si="2"/>
        <v>0</v>
      </c>
    </row>
    <row r="187" spans="1:3" x14ac:dyDescent="0.15">
      <c r="A187" s="46"/>
      <c r="B187" s="43"/>
      <c r="C187" s="45">
        <f t="shared" si="2"/>
        <v>0</v>
      </c>
    </row>
    <row r="188" spans="1:3" x14ac:dyDescent="0.15">
      <c r="A188" s="46"/>
      <c r="B188" s="43"/>
      <c r="C188" s="45">
        <f t="shared" si="2"/>
        <v>0</v>
      </c>
    </row>
    <row r="189" spans="1:3" x14ac:dyDescent="0.15">
      <c r="A189" s="46"/>
      <c r="B189" s="43"/>
      <c r="C189" s="45">
        <f t="shared" si="2"/>
        <v>0</v>
      </c>
    </row>
    <row r="190" spans="1:3" x14ac:dyDescent="0.15">
      <c r="A190" s="46"/>
      <c r="B190" s="43"/>
      <c r="C190" s="45">
        <f t="shared" si="2"/>
        <v>0</v>
      </c>
    </row>
    <row r="191" spans="1:3" x14ac:dyDescent="0.15">
      <c r="A191" s="46"/>
      <c r="B191" s="43"/>
      <c r="C191" s="45">
        <f t="shared" si="2"/>
        <v>0</v>
      </c>
    </row>
    <row r="192" spans="1:3" x14ac:dyDescent="0.15">
      <c r="A192" s="46"/>
      <c r="B192" s="43"/>
      <c r="C192" s="45">
        <f t="shared" si="2"/>
        <v>0</v>
      </c>
    </row>
    <row r="193" spans="1:3" x14ac:dyDescent="0.15">
      <c r="A193" s="46"/>
      <c r="B193" s="43"/>
      <c r="C193" s="45">
        <f t="shared" si="2"/>
        <v>0</v>
      </c>
    </row>
    <row r="194" spans="1:3" x14ac:dyDescent="0.15">
      <c r="A194" s="46"/>
      <c r="B194" s="43"/>
      <c r="C194" s="45">
        <f t="shared" si="2"/>
        <v>0</v>
      </c>
    </row>
    <row r="195" spans="1:3" x14ac:dyDescent="0.15">
      <c r="A195" s="46"/>
      <c r="B195" s="43"/>
      <c r="C195" s="45">
        <f t="shared" si="2"/>
        <v>0</v>
      </c>
    </row>
    <row r="196" spans="1:3" x14ac:dyDescent="0.15">
      <c r="A196" s="46"/>
      <c r="B196" s="43"/>
      <c r="C196" s="45">
        <f t="shared" si="2"/>
        <v>0</v>
      </c>
    </row>
    <row r="197" spans="1:3" x14ac:dyDescent="0.15">
      <c r="A197" s="46"/>
      <c r="B197" s="43"/>
      <c r="C197" s="45">
        <f t="shared" si="2"/>
        <v>0</v>
      </c>
    </row>
    <row r="198" spans="1:3" x14ac:dyDescent="0.15">
      <c r="A198" s="46"/>
      <c r="B198" s="43"/>
      <c r="C198" s="45">
        <f t="shared" si="2"/>
        <v>0</v>
      </c>
    </row>
    <row r="199" spans="1:3" x14ac:dyDescent="0.15">
      <c r="A199" s="46"/>
      <c r="B199" s="43"/>
      <c r="C199" s="45">
        <f t="shared" si="2"/>
        <v>0</v>
      </c>
    </row>
    <row r="200" spans="1:3" x14ac:dyDescent="0.15">
      <c r="A200" s="46"/>
      <c r="B200" s="43"/>
      <c r="C200" s="45">
        <f t="shared" si="2"/>
        <v>0</v>
      </c>
    </row>
    <row r="201" spans="1:3" x14ac:dyDescent="0.15">
      <c r="A201" s="46"/>
      <c r="B201" s="43"/>
      <c r="C201" s="45">
        <f t="shared" ref="C201:C264" si="3">B201*$C$4</f>
        <v>0</v>
      </c>
    </row>
    <row r="202" spans="1:3" x14ac:dyDescent="0.15">
      <c r="A202" s="46"/>
      <c r="B202" s="43"/>
      <c r="C202" s="45">
        <f t="shared" si="3"/>
        <v>0</v>
      </c>
    </row>
    <row r="203" spans="1:3" x14ac:dyDescent="0.15">
      <c r="A203" s="46"/>
      <c r="B203" s="43"/>
      <c r="C203" s="45">
        <f t="shared" si="3"/>
        <v>0</v>
      </c>
    </row>
    <row r="204" spans="1:3" x14ac:dyDescent="0.15">
      <c r="A204" s="46"/>
      <c r="B204" s="43"/>
      <c r="C204" s="45">
        <f t="shared" si="3"/>
        <v>0</v>
      </c>
    </row>
    <row r="205" spans="1:3" x14ac:dyDescent="0.15">
      <c r="A205" s="46"/>
      <c r="B205" s="43"/>
      <c r="C205" s="45">
        <f t="shared" si="3"/>
        <v>0</v>
      </c>
    </row>
    <row r="206" spans="1:3" x14ac:dyDescent="0.15">
      <c r="A206" s="46"/>
      <c r="B206" s="43"/>
      <c r="C206" s="45">
        <f t="shared" si="3"/>
        <v>0</v>
      </c>
    </row>
    <row r="207" spans="1:3" x14ac:dyDescent="0.15">
      <c r="A207" s="46"/>
      <c r="B207" s="43"/>
      <c r="C207" s="45">
        <f t="shared" si="3"/>
        <v>0</v>
      </c>
    </row>
    <row r="208" spans="1:3" x14ac:dyDescent="0.15">
      <c r="A208" s="46"/>
      <c r="B208" s="43"/>
      <c r="C208" s="45">
        <f t="shared" si="3"/>
        <v>0</v>
      </c>
    </row>
    <row r="209" spans="1:3" x14ac:dyDescent="0.15">
      <c r="A209" s="46"/>
      <c r="B209" s="43"/>
      <c r="C209" s="45">
        <f t="shared" si="3"/>
        <v>0</v>
      </c>
    </row>
    <row r="210" spans="1:3" x14ac:dyDescent="0.15">
      <c r="A210" s="46"/>
      <c r="B210" s="43"/>
      <c r="C210" s="45">
        <f t="shared" si="3"/>
        <v>0</v>
      </c>
    </row>
    <row r="211" spans="1:3" x14ac:dyDescent="0.15">
      <c r="A211" s="46"/>
      <c r="B211" s="43"/>
      <c r="C211" s="45">
        <f t="shared" si="3"/>
        <v>0</v>
      </c>
    </row>
    <row r="212" spans="1:3" x14ac:dyDescent="0.15">
      <c r="A212" s="46"/>
      <c r="B212" s="43"/>
      <c r="C212" s="45">
        <f t="shared" si="3"/>
        <v>0</v>
      </c>
    </row>
    <row r="213" spans="1:3" x14ac:dyDescent="0.15">
      <c r="A213" s="46"/>
      <c r="B213" s="43"/>
      <c r="C213" s="45">
        <f t="shared" si="3"/>
        <v>0</v>
      </c>
    </row>
    <row r="214" spans="1:3" x14ac:dyDescent="0.15">
      <c r="A214" s="46"/>
      <c r="B214" s="43"/>
      <c r="C214" s="45">
        <f t="shared" si="3"/>
        <v>0</v>
      </c>
    </row>
    <row r="215" spans="1:3" x14ac:dyDescent="0.15">
      <c r="A215" s="46"/>
      <c r="B215" s="43"/>
      <c r="C215" s="45">
        <f t="shared" si="3"/>
        <v>0</v>
      </c>
    </row>
    <row r="216" spans="1:3" x14ac:dyDescent="0.15">
      <c r="A216" s="46"/>
      <c r="B216" s="43"/>
      <c r="C216" s="45">
        <f t="shared" si="3"/>
        <v>0</v>
      </c>
    </row>
    <row r="217" spans="1:3" x14ac:dyDescent="0.15">
      <c r="A217" s="46"/>
      <c r="B217" s="43"/>
      <c r="C217" s="45">
        <f t="shared" si="3"/>
        <v>0</v>
      </c>
    </row>
    <row r="218" spans="1:3" x14ac:dyDescent="0.15">
      <c r="A218" s="46"/>
      <c r="B218" s="43"/>
      <c r="C218" s="45">
        <f t="shared" si="3"/>
        <v>0</v>
      </c>
    </row>
    <row r="219" spans="1:3" x14ac:dyDescent="0.15">
      <c r="A219" s="46"/>
      <c r="B219" s="43"/>
      <c r="C219" s="45">
        <f t="shared" si="3"/>
        <v>0</v>
      </c>
    </row>
    <row r="220" spans="1:3" x14ac:dyDescent="0.15">
      <c r="A220" s="46"/>
      <c r="B220" s="43"/>
      <c r="C220" s="45">
        <f t="shared" si="3"/>
        <v>0</v>
      </c>
    </row>
    <row r="221" spans="1:3" x14ac:dyDescent="0.15">
      <c r="A221" s="46"/>
      <c r="B221" s="43"/>
      <c r="C221" s="45">
        <f t="shared" si="3"/>
        <v>0</v>
      </c>
    </row>
    <row r="222" spans="1:3" x14ac:dyDescent="0.15">
      <c r="A222" s="46"/>
      <c r="B222" s="43"/>
      <c r="C222" s="45">
        <f t="shared" si="3"/>
        <v>0</v>
      </c>
    </row>
    <row r="223" spans="1:3" x14ac:dyDescent="0.15">
      <c r="A223" s="46"/>
      <c r="B223" s="43"/>
      <c r="C223" s="45">
        <f t="shared" si="3"/>
        <v>0</v>
      </c>
    </row>
    <row r="224" spans="1:3" x14ac:dyDescent="0.15">
      <c r="A224" s="46"/>
      <c r="B224" s="43"/>
      <c r="C224" s="45">
        <f t="shared" si="3"/>
        <v>0</v>
      </c>
    </row>
    <row r="225" spans="1:3" x14ac:dyDescent="0.15">
      <c r="A225" s="46"/>
      <c r="B225" s="43"/>
      <c r="C225" s="45">
        <f t="shared" si="3"/>
        <v>0</v>
      </c>
    </row>
    <row r="226" spans="1:3" x14ac:dyDescent="0.15">
      <c r="A226" s="46"/>
      <c r="B226" s="43"/>
      <c r="C226" s="45">
        <f t="shared" si="3"/>
        <v>0</v>
      </c>
    </row>
    <row r="227" spans="1:3" x14ac:dyDescent="0.15">
      <c r="A227" s="46"/>
      <c r="B227" s="43"/>
      <c r="C227" s="45">
        <f t="shared" si="3"/>
        <v>0</v>
      </c>
    </row>
    <row r="228" spans="1:3" x14ac:dyDescent="0.15">
      <c r="A228" s="46"/>
      <c r="B228" s="43"/>
      <c r="C228" s="45">
        <f t="shared" si="3"/>
        <v>0</v>
      </c>
    </row>
    <row r="229" spans="1:3" x14ac:dyDescent="0.15">
      <c r="A229" s="46"/>
      <c r="B229" s="43"/>
      <c r="C229" s="45">
        <f t="shared" si="3"/>
        <v>0</v>
      </c>
    </row>
    <row r="230" spans="1:3" x14ac:dyDescent="0.15">
      <c r="A230" s="46"/>
      <c r="B230" s="43"/>
      <c r="C230" s="45">
        <f t="shared" si="3"/>
        <v>0</v>
      </c>
    </row>
    <row r="231" spans="1:3" x14ac:dyDescent="0.15">
      <c r="A231" s="46"/>
      <c r="B231" s="43"/>
      <c r="C231" s="45">
        <f t="shared" si="3"/>
        <v>0</v>
      </c>
    </row>
    <row r="232" spans="1:3" x14ac:dyDescent="0.15">
      <c r="A232" s="46"/>
      <c r="B232" s="43"/>
      <c r="C232" s="45">
        <f t="shared" si="3"/>
        <v>0</v>
      </c>
    </row>
    <row r="233" spans="1:3" x14ac:dyDescent="0.15">
      <c r="A233" s="46"/>
      <c r="B233" s="43"/>
      <c r="C233" s="45">
        <f t="shared" si="3"/>
        <v>0</v>
      </c>
    </row>
    <row r="234" spans="1:3" x14ac:dyDescent="0.15">
      <c r="A234" s="46"/>
      <c r="B234" s="43"/>
      <c r="C234" s="45">
        <f t="shared" si="3"/>
        <v>0</v>
      </c>
    </row>
    <row r="235" spans="1:3" x14ac:dyDescent="0.15">
      <c r="A235" s="46"/>
      <c r="B235" s="43"/>
      <c r="C235" s="45">
        <f t="shared" si="3"/>
        <v>0</v>
      </c>
    </row>
    <row r="236" spans="1:3" x14ac:dyDescent="0.15">
      <c r="A236" s="46"/>
      <c r="B236" s="43"/>
      <c r="C236" s="45">
        <f t="shared" si="3"/>
        <v>0</v>
      </c>
    </row>
    <row r="237" spans="1:3" x14ac:dyDescent="0.15">
      <c r="A237" s="46"/>
      <c r="B237" s="43"/>
      <c r="C237" s="45">
        <f t="shared" si="3"/>
        <v>0</v>
      </c>
    </row>
    <row r="238" spans="1:3" x14ac:dyDescent="0.15">
      <c r="A238" s="46"/>
      <c r="B238" s="43"/>
      <c r="C238" s="45">
        <f t="shared" si="3"/>
        <v>0</v>
      </c>
    </row>
    <row r="239" spans="1:3" x14ac:dyDescent="0.15">
      <c r="A239" s="46"/>
      <c r="B239" s="43"/>
      <c r="C239" s="45">
        <f t="shared" si="3"/>
        <v>0</v>
      </c>
    </row>
    <row r="240" spans="1:3" x14ac:dyDescent="0.15">
      <c r="A240" s="46"/>
      <c r="B240" s="43"/>
      <c r="C240" s="45">
        <f t="shared" si="3"/>
        <v>0</v>
      </c>
    </row>
    <row r="241" spans="1:3" x14ac:dyDescent="0.15">
      <c r="A241" s="46"/>
      <c r="B241" s="43"/>
      <c r="C241" s="45">
        <f t="shared" si="3"/>
        <v>0</v>
      </c>
    </row>
    <row r="242" spans="1:3" x14ac:dyDescent="0.15">
      <c r="A242" s="46"/>
      <c r="B242" s="43"/>
      <c r="C242" s="45">
        <f t="shared" si="3"/>
        <v>0</v>
      </c>
    </row>
    <row r="243" spans="1:3" x14ac:dyDescent="0.15">
      <c r="A243" s="46"/>
      <c r="B243" s="43"/>
      <c r="C243" s="45">
        <f t="shared" si="3"/>
        <v>0</v>
      </c>
    </row>
    <row r="244" spans="1:3" x14ac:dyDescent="0.15">
      <c r="A244" s="46"/>
      <c r="B244" s="43"/>
      <c r="C244" s="45">
        <f t="shared" si="3"/>
        <v>0</v>
      </c>
    </row>
    <row r="245" spans="1:3" x14ac:dyDescent="0.15">
      <c r="A245" s="46"/>
      <c r="B245" s="43"/>
      <c r="C245" s="45">
        <f t="shared" si="3"/>
        <v>0</v>
      </c>
    </row>
    <row r="246" spans="1:3" x14ac:dyDescent="0.15">
      <c r="A246" s="46"/>
      <c r="B246" s="43"/>
      <c r="C246" s="45">
        <f t="shared" si="3"/>
        <v>0</v>
      </c>
    </row>
    <row r="247" spans="1:3" x14ac:dyDescent="0.15">
      <c r="A247" s="46"/>
      <c r="B247" s="43"/>
      <c r="C247" s="45">
        <f t="shared" si="3"/>
        <v>0</v>
      </c>
    </row>
    <row r="248" spans="1:3" x14ac:dyDescent="0.15">
      <c r="A248" s="46"/>
      <c r="B248" s="43"/>
      <c r="C248" s="45">
        <f t="shared" si="3"/>
        <v>0</v>
      </c>
    </row>
    <row r="249" spans="1:3" x14ac:dyDescent="0.15">
      <c r="A249" s="46"/>
      <c r="B249" s="43"/>
      <c r="C249" s="45">
        <f t="shared" si="3"/>
        <v>0</v>
      </c>
    </row>
    <row r="250" spans="1:3" x14ac:dyDescent="0.15">
      <c r="A250" s="46"/>
      <c r="B250" s="43"/>
      <c r="C250" s="45">
        <f t="shared" si="3"/>
        <v>0</v>
      </c>
    </row>
    <row r="251" spans="1:3" x14ac:dyDescent="0.15">
      <c r="A251" s="46"/>
      <c r="B251" s="43"/>
      <c r="C251" s="45">
        <f t="shared" si="3"/>
        <v>0</v>
      </c>
    </row>
    <row r="252" spans="1:3" x14ac:dyDescent="0.15">
      <c r="A252" s="46"/>
      <c r="B252" s="43"/>
      <c r="C252" s="45">
        <f t="shared" si="3"/>
        <v>0</v>
      </c>
    </row>
    <row r="253" spans="1:3" x14ac:dyDescent="0.15">
      <c r="A253" s="46"/>
      <c r="B253" s="43"/>
      <c r="C253" s="45">
        <f t="shared" si="3"/>
        <v>0</v>
      </c>
    </row>
    <row r="254" spans="1:3" x14ac:dyDescent="0.15">
      <c r="A254" s="46"/>
      <c r="B254" s="43"/>
      <c r="C254" s="45">
        <f t="shared" si="3"/>
        <v>0</v>
      </c>
    </row>
    <row r="255" spans="1:3" x14ac:dyDescent="0.15">
      <c r="A255" s="46"/>
      <c r="B255" s="43"/>
      <c r="C255" s="45">
        <f t="shared" si="3"/>
        <v>0</v>
      </c>
    </row>
    <row r="256" spans="1:3" x14ac:dyDescent="0.15">
      <c r="A256" s="46"/>
      <c r="B256" s="43"/>
      <c r="C256" s="45">
        <f t="shared" si="3"/>
        <v>0</v>
      </c>
    </row>
    <row r="257" spans="1:3" x14ac:dyDescent="0.15">
      <c r="A257" s="46"/>
      <c r="B257" s="43"/>
      <c r="C257" s="45">
        <f t="shared" si="3"/>
        <v>0</v>
      </c>
    </row>
    <row r="258" spans="1:3" x14ac:dyDescent="0.15">
      <c r="A258" s="46"/>
      <c r="B258" s="43"/>
      <c r="C258" s="45">
        <f t="shared" si="3"/>
        <v>0</v>
      </c>
    </row>
    <row r="259" spans="1:3" x14ac:dyDescent="0.15">
      <c r="A259" s="46"/>
      <c r="B259" s="43"/>
      <c r="C259" s="45">
        <f t="shared" si="3"/>
        <v>0</v>
      </c>
    </row>
    <row r="260" spans="1:3" x14ac:dyDescent="0.15">
      <c r="A260" s="46"/>
      <c r="B260" s="43"/>
      <c r="C260" s="45">
        <f t="shared" si="3"/>
        <v>0</v>
      </c>
    </row>
    <row r="261" spans="1:3" x14ac:dyDescent="0.15">
      <c r="A261" s="46"/>
      <c r="B261" s="43"/>
      <c r="C261" s="45">
        <f t="shared" si="3"/>
        <v>0</v>
      </c>
    </row>
    <row r="262" spans="1:3" x14ac:dyDescent="0.15">
      <c r="A262" s="46"/>
      <c r="B262" s="43"/>
      <c r="C262" s="45">
        <f t="shared" si="3"/>
        <v>0</v>
      </c>
    </row>
    <row r="263" spans="1:3" x14ac:dyDescent="0.15">
      <c r="A263" s="46"/>
      <c r="B263" s="43"/>
      <c r="C263" s="45">
        <f t="shared" si="3"/>
        <v>0</v>
      </c>
    </row>
    <row r="264" spans="1:3" x14ac:dyDescent="0.15">
      <c r="A264" s="46"/>
      <c r="B264" s="43"/>
      <c r="C264" s="45">
        <f t="shared" si="3"/>
        <v>0</v>
      </c>
    </row>
    <row r="265" spans="1:3" x14ac:dyDescent="0.15">
      <c r="A265" s="46"/>
      <c r="B265" s="43"/>
      <c r="C265" s="45">
        <f t="shared" ref="C265:C328" si="4">B265*$C$4</f>
        <v>0</v>
      </c>
    </row>
    <row r="266" spans="1:3" x14ac:dyDescent="0.15">
      <c r="A266" s="46"/>
      <c r="B266" s="43"/>
      <c r="C266" s="45">
        <f t="shared" si="4"/>
        <v>0</v>
      </c>
    </row>
    <row r="267" spans="1:3" x14ac:dyDescent="0.15">
      <c r="A267" s="46"/>
      <c r="B267" s="43"/>
      <c r="C267" s="45">
        <f t="shared" si="4"/>
        <v>0</v>
      </c>
    </row>
    <row r="268" spans="1:3" x14ac:dyDescent="0.15">
      <c r="A268" s="46"/>
      <c r="B268" s="43"/>
      <c r="C268" s="45">
        <f t="shared" si="4"/>
        <v>0</v>
      </c>
    </row>
    <row r="269" spans="1:3" x14ac:dyDescent="0.15">
      <c r="A269" s="46"/>
      <c r="B269" s="43"/>
      <c r="C269" s="45">
        <f t="shared" si="4"/>
        <v>0</v>
      </c>
    </row>
    <row r="270" spans="1:3" x14ac:dyDescent="0.15">
      <c r="A270" s="46"/>
      <c r="B270" s="43"/>
      <c r="C270" s="45">
        <f t="shared" si="4"/>
        <v>0</v>
      </c>
    </row>
    <row r="271" spans="1:3" x14ac:dyDescent="0.15">
      <c r="A271" s="46"/>
      <c r="B271" s="43"/>
      <c r="C271" s="45">
        <f t="shared" si="4"/>
        <v>0</v>
      </c>
    </row>
    <row r="272" spans="1:3" x14ac:dyDescent="0.15">
      <c r="A272" s="46"/>
      <c r="B272" s="43"/>
      <c r="C272" s="45">
        <f t="shared" si="4"/>
        <v>0</v>
      </c>
    </row>
    <row r="273" spans="1:3" x14ac:dyDescent="0.15">
      <c r="A273" s="46"/>
      <c r="B273" s="43"/>
      <c r="C273" s="45">
        <f t="shared" si="4"/>
        <v>0</v>
      </c>
    </row>
    <row r="274" spans="1:3" x14ac:dyDescent="0.15">
      <c r="A274" s="46"/>
      <c r="B274" s="43"/>
      <c r="C274" s="45">
        <f t="shared" si="4"/>
        <v>0</v>
      </c>
    </row>
    <row r="275" spans="1:3" x14ac:dyDescent="0.15">
      <c r="A275" s="46"/>
      <c r="B275" s="43"/>
      <c r="C275" s="45">
        <f t="shared" si="4"/>
        <v>0</v>
      </c>
    </row>
    <row r="276" spans="1:3" x14ac:dyDescent="0.15">
      <c r="A276" s="46"/>
      <c r="B276" s="43"/>
      <c r="C276" s="45">
        <f t="shared" si="4"/>
        <v>0</v>
      </c>
    </row>
    <row r="277" spans="1:3" x14ac:dyDescent="0.15">
      <c r="A277" s="46"/>
      <c r="B277" s="43"/>
      <c r="C277" s="45">
        <f t="shared" si="4"/>
        <v>0</v>
      </c>
    </row>
    <row r="278" spans="1:3" x14ac:dyDescent="0.15">
      <c r="A278" s="46"/>
      <c r="B278" s="43"/>
      <c r="C278" s="45">
        <f t="shared" si="4"/>
        <v>0</v>
      </c>
    </row>
    <row r="279" spans="1:3" x14ac:dyDescent="0.15">
      <c r="A279" s="46"/>
      <c r="B279" s="43"/>
      <c r="C279" s="45">
        <f t="shared" si="4"/>
        <v>0</v>
      </c>
    </row>
    <row r="280" spans="1:3" x14ac:dyDescent="0.15">
      <c r="A280" s="46"/>
      <c r="B280" s="43"/>
      <c r="C280" s="45">
        <f t="shared" si="4"/>
        <v>0</v>
      </c>
    </row>
    <row r="281" spans="1:3" x14ac:dyDescent="0.15">
      <c r="A281" s="46"/>
      <c r="B281" s="43"/>
      <c r="C281" s="45">
        <f t="shared" si="4"/>
        <v>0</v>
      </c>
    </row>
    <row r="282" spans="1:3" x14ac:dyDescent="0.15">
      <c r="A282" s="46"/>
      <c r="B282" s="43"/>
      <c r="C282" s="45">
        <f t="shared" si="4"/>
        <v>0</v>
      </c>
    </row>
    <row r="283" spans="1:3" x14ac:dyDescent="0.15">
      <c r="A283" s="46"/>
      <c r="B283" s="43"/>
      <c r="C283" s="45">
        <f t="shared" si="4"/>
        <v>0</v>
      </c>
    </row>
    <row r="284" spans="1:3" x14ac:dyDescent="0.15">
      <c r="A284" s="46"/>
      <c r="B284" s="43"/>
      <c r="C284" s="45">
        <f t="shared" si="4"/>
        <v>0</v>
      </c>
    </row>
    <row r="285" spans="1:3" x14ac:dyDescent="0.15">
      <c r="A285" s="46"/>
      <c r="B285" s="43"/>
      <c r="C285" s="45">
        <f t="shared" si="4"/>
        <v>0</v>
      </c>
    </row>
    <row r="286" spans="1:3" x14ac:dyDescent="0.15">
      <c r="A286" s="46"/>
      <c r="B286" s="43"/>
      <c r="C286" s="45">
        <f t="shared" si="4"/>
        <v>0</v>
      </c>
    </row>
    <row r="287" spans="1:3" x14ac:dyDescent="0.15">
      <c r="A287" s="46"/>
      <c r="B287" s="43"/>
      <c r="C287" s="45">
        <f t="shared" si="4"/>
        <v>0</v>
      </c>
    </row>
    <row r="288" spans="1:3" x14ac:dyDescent="0.15">
      <c r="A288" s="46"/>
      <c r="B288" s="43"/>
      <c r="C288" s="45">
        <f t="shared" si="4"/>
        <v>0</v>
      </c>
    </row>
    <row r="289" spans="1:3" x14ac:dyDescent="0.15">
      <c r="A289" s="46"/>
      <c r="B289" s="43"/>
      <c r="C289" s="45">
        <f t="shared" si="4"/>
        <v>0</v>
      </c>
    </row>
    <row r="290" spans="1:3" x14ac:dyDescent="0.15">
      <c r="A290" s="46"/>
      <c r="B290" s="43"/>
      <c r="C290" s="45">
        <f t="shared" si="4"/>
        <v>0</v>
      </c>
    </row>
    <row r="291" spans="1:3" x14ac:dyDescent="0.15">
      <c r="A291" s="46"/>
      <c r="B291" s="43"/>
      <c r="C291" s="45">
        <f t="shared" si="4"/>
        <v>0</v>
      </c>
    </row>
    <row r="292" spans="1:3" x14ac:dyDescent="0.15">
      <c r="A292" s="46"/>
      <c r="B292" s="43"/>
      <c r="C292" s="45">
        <f t="shared" si="4"/>
        <v>0</v>
      </c>
    </row>
    <row r="293" spans="1:3" x14ac:dyDescent="0.15">
      <c r="A293" s="46"/>
      <c r="B293" s="43"/>
      <c r="C293" s="45">
        <f t="shared" si="4"/>
        <v>0</v>
      </c>
    </row>
    <row r="294" spans="1:3" x14ac:dyDescent="0.15">
      <c r="A294" s="46"/>
      <c r="B294" s="43"/>
      <c r="C294" s="45">
        <f t="shared" si="4"/>
        <v>0</v>
      </c>
    </row>
    <row r="295" spans="1:3" x14ac:dyDescent="0.15">
      <c r="A295" s="46"/>
      <c r="B295" s="43"/>
      <c r="C295" s="45">
        <f t="shared" si="4"/>
        <v>0</v>
      </c>
    </row>
    <row r="296" spans="1:3" x14ac:dyDescent="0.15">
      <c r="A296" s="46"/>
      <c r="B296" s="43"/>
      <c r="C296" s="45">
        <f t="shared" si="4"/>
        <v>0</v>
      </c>
    </row>
    <row r="297" spans="1:3" x14ac:dyDescent="0.15">
      <c r="A297" s="46"/>
      <c r="B297" s="43"/>
      <c r="C297" s="45">
        <f t="shared" si="4"/>
        <v>0</v>
      </c>
    </row>
    <row r="298" spans="1:3" x14ac:dyDescent="0.15">
      <c r="A298" s="46"/>
      <c r="B298" s="43"/>
      <c r="C298" s="45">
        <f t="shared" si="4"/>
        <v>0</v>
      </c>
    </row>
    <row r="299" spans="1:3" x14ac:dyDescent="0.15">
      <c r="A299" s="46"/>
      <c r="B299" s="43"/>
      <c r="C299" s="45">
        <f t="shared" si="4"/>
        <v>0</v>
      </c>
    </row>
    <row r="300" spans="1:3" x14ac:dyDescent="0.15">
      <c r="A300" s="46"/>
      <c r="B300" s="43"/>
      <c r="C300" s="45">
        <f t="shared" si="4"/>
        <v>0</v>
      </c>
    </row>
    <row r="301" spans="1:3" x14ac:dyDescent="0.15">
      <c r="A301" s="46"/>
      <c r="B301" s="43"/>
      <c r="C301" s="45">
        <f t="shared" si="4"/>
        <v>0</v>
      </c>
    </row>
    <row r="302" spans="1:3" x14ac:dyDescent="0.15">
      <c r="A302" s="46"/>
      <c r="B302" s="43"/>
      <c r="C302" s="45">
        <f t="shared" si="4"/>
        <v>0</v>
      </c>
    </row>
    <row r="303" spans="1:3" x14ac:dyDescent="0.15">
      <c r="A303" s="46"/>
      <c r="B303" s="43"/>
      <c r="C303" s="45">
        <f t="shared" si="4"/>
        <v>0</v>
      </c>
    </row>
    <row r="304" spans="1:3" x14ac:dyDescent="0.15">
      <c r="A304" s="46"/>
      <c r="B304" s="43"/>
      <c r="C304" s="45">
        <f t="shared" si="4"/>
        <v>0</v>
      </c>
    </row>
    <row r="305" spans="1:3" x14ac:dyDescent="0.15">
      <c r="A305" s="46"/>
      <c r="B305" s="43"/>
      <c r="C305" s="45">
        <f t="shared" si="4"/>
        <v>0</v>
      </c>
    </row>
    <row r="306" spans="1:3" x14ac:dyDescent="0.15">
      <c r="A306" s="46"/>
      <c r="B306" s="43"/>
      <c r="C306" s="45">
        <f t="shared" si="4"/>
        <v>0</v>
      </c>
    </row>
    <row r="307" spans="1:3" x14ac:dyDescent="0.15">
      <c r="A307" s="46"/>
      <c r="B307" s="43"/>
      <c r="C307" s="45">
        <f t="shared" si="4"/>
        <v>0</v>
      </c>
    </row>
    <row r="308" spans="1:3" x14ac:dyDescent="0.15">
      <c r="A308" s="46"/>
      <c r="B308" s="43"/>
      <c r="C308" s="45">
        <f t="shared" si="4"/>
        <v>0</v>
      </c>
    </row>
    <row r="309" spans="1:3" x14ac:dyDescent="0.15">
      <c r="A309" s="46"/>
      <c r="B309" s="43"/>
      <c r="C309" s="45">
        <f t="shared" si="4"/>
        <v>0</v>
      </c>
    </row>
    <row r="310" spans="1:3" x14ac:dyDescent="0.15">
      <c r="A310" s="46"/>
      <c r="B310" s="43"/>
      <c r="C310" s="45">
        <f t="shared" si="4"/>
        <v>0</v>
      </c>
    </row>
    <row r="311" spans="1:3" x14ac:dyDescent="0.15">
      <c r="A311" s="46"/>
      <c r="B311" s="43"/>
      <c r="C311" s="45">
        <f t="shared" si="4"/>
        <v>0</v>
      </c>
    </row>
    <row r="312" spans="1:3" x14ac:dyDescent="0.15">
      <c r="A312" s="46"/>
      <c r="B312" s="43"/>
      <c r="C312" s="45">
        <f t="shared" si="4"/>
        <v>0</v>
      </c>
    </row>
    <row r="313" spans="1:3" x14ac:dyDescent="0.15">
      <c r="A313" s="46"/>
      <c r="B313" s="43"/>
      <c r="C313" s="45">
        <f t="shared" si="4"/>
        <v>0</v>
      </c>
    </row>
    <row r="314" spans="1:3" x14ac:dyDescent="0.15">
      <c r="A314" s="46"/>
      <c r="B314" s="43"/>
      <c r="C314" s="45">
        <f t="shared" si="4"/>
        <v>0</v>
      </c>
    </row>
    <row r="315" spans="1:3" x14ac:dyDescent="0.15">
      <c r="A315" s="46"/>
      <c r="B315" s="43"/>
      <c r="C315" s="45">
        <f t="shared" si="4"/>
        <v>0</v>
      </c>
    </row>
    <row r="316" spans="1:3" x14ac:dyDescent="0.15">
      <c r="A316" s="46"/>
      <c r="B316" s="43"/>
      <c r="C316" s="45">
        <f t="shared" si="4"/>
        <v>0</v>
      </c>
    </row>
    <row r="317" spans="1:3" x14ac:dyDescent="0.15">
      <c r="A317" s="46"/>
      <c r="B317" s="43"/>
      <c r="C317" s="45">
        <f t="shared" si="4"/>
        <v>0</v>
      </c>
    </row>
    <row r="318" spans="1:3" x14ac:dyDescent="0.15">
      <c r="A318" s="46"/>
      <c r="B318" s="43"/>
      <c r="C318" s="45">
        <f t="shared" si="4"/>
        <v>0</v>
      </c>
    </row>
    <row r="319" spans="1:3" x14ac:dyDescent="0.15">
      <c r="A319" s="46"/>
      <c r="B319" s="43"/>
      <c r="C319" s="45">
        <f t="shared" si="4"/>
        <v>0</v>
      </c>
    </row>
    <row r="320" spans="1:3" x14ac:dyDescent="0.15">
      <c r="A320" s="46"/>
      <c r="B320" s="43"/>
      <c r="C320" s="45">
        <f t="shared" si="4"/>
        <v>0</v>
      </c>
    </row>
    <row r="321" spans="1:3" x14ac:dyDescent="0.15">
      <c r="A321" s="46"/>
      <c r="B321" s="43"/>
      <c r="C321" s="45">
        <f t="shared" si="4"/>
        <v>0</v>
      </c>
    </row>
    <row r="322" spans="1:3" x14ac:dyDescent="0.15">
      <c r="A322" s="46"/>
      <c r="B322" s="43"/>
      <c r="C322" s="45">
        <f t="shared" si="4"/>
        <v>0</v>
      </c>
    </row>
    <row r="323" spans="1:3" x14ac:dyDescent="0.15">
      <c r="A323" s="46"/>
      <c r="B323" s="43"/>
      <c r="C323" s="45">
        <f t="shared" si="4"/>
        <v>0</v>
      </c>
    </row>
    <row r="324" spans="1:3" x14ac:dyDescent="0.15">
      <c r="A324" s="46"/>
      <c r="B324" s="43"/>
      <c r="C324" s="45">
        <f t="shared" si="4"/>
        <v>0</v>
      </c>
    </row>
    <row r="325" spans="1:3" x14ac:dyDescent="0.15">
      <c r="A325" s="46"/>
      <c r="B325" s="43"/>
      <c r="C325" s="45">
        <f t="shared" si="4"/>
        <v>0</v>
      </c>
    </row>
    <row r="326" spans="1:3" x14ac:dyDescent="0.15">
      <c r="A326" s="46"/>
      <c r="B326" s="43"/>
      <c r="C326" s="45">
        <f t="shared" si="4"/>
        <v>0</v>
      </c>
    </row>
    <row r="327" spans="1:3" x14ac:dyDescent="0.15">
      <c r="A327" s="46"/>
      <c r="B327" s="43"/>
      <c r="C327" s="45">
        <f t="shared" si="4"/>
        <v>0</v>
      </c>
    </row>
    <row r="328" spans="1:3" x14ac:dyDescent="0.15">
      <c r="A328" s="46"/>
      <c r="B328" s="43"/>
      <c r="C328" s="45">
        <f t="shared" si="4"/>
        <v>0</v>
      </c>
    </row>
    <row r="329" spans="1:3" x14ac:dyDescent="0.15">
      <c r="A329" s="46"/>
      <c r="B329" s="43"/>
      <c r="C329" s="45">
        <f t="shared" ref="C329:C392" si="5">B329*$C$4</f>
        <v>0</v>
      </c>
    </row>
    <row r="330" spans="1:3" x14ac:dyDescent="0.15">
      <c r="A330" s="46"/>
      <c r="B330" s="43"/>
      <c r="C330" s="45">
        <f t="shared" si="5"/>
        <v>0</v>
      </c>
    </row>
    <row r="331" spans="1:3" x14ac:dyDescent="0.15">
      <c r="A331" s="46"/>
      <c r="B331" s="43"/>
      <c r="C331" s="45">
        <f t="shared" si="5"/>
        <v>0</v>
      </c>
    </row>
    <row r="332" spans="1:3" x14ac:dyDescent="0.15">
      <c r="A332" s="46"/>
      <c r="B332" s="43"/>
      <c r="C332" s="45">
        <f t="shared" si="5"/>
        <v>0</v>
      </c>
    </row>
    <row r="333" spans="1:3" x14ac:dyDescent="0.15">
      <c r="A333" s="46"/>
      <c r="B333" s="43"/>
      <c r="C333" s="45">
        <f t="shared" si="5"/>
        <v>0</v>
      </c>
    </row>
    <row r="334" spans="1:3" x14ac:dyDescent="0.15">
      <c r="A334" s="46"/>
      <c r="B334" s="43"/>
      <c r="C334" s="45">
        <f t="shared" si="5"/>
        <v>0</v>
      </c>
    </row>
    <row r="335" spans="1:3" x14ac:dyDescent="0.15">
      <c r="A335" s="46"/>
      <c r="B335" s="43"/>
      <c r="C335" s="45">
        <f t="shared" si="5"/>
        <v>0</v>
      </c>
    </row>
    <row r="336" spans="1:3" x14ac:dyDescent="0.15">
      <c r="A336" s="46"/>
      <c r="B336" s="43"/>
      <c r="C336" s="45">
        <f t="shared" si="5"/>
        <v>0</v>
      </c>
    </row>
    <row r="337" spans="1:3" x14ac:dyDescent="0.15">
      <c r="A337" s="46"/>
      <c r="B337" s="43"/>
      <c r="C337" s="45">
        <f t="shared" si="5"/>
        <v>0</v>
      </c>
    </row>
    <row r="338" spans="1:3" x14ac:dyDescent="0.15">
      <c r="A338" s="46"/>
      <c r="B338" s="43"/>
      <c r="C338" s="45">
        <f t="shared" si="5"/>
        <v>0</v>
      </c>
    </row>
    <row r="339" spans="1:3" x14ac:dyDescent="0.15">
      <c r="A339" s="46"/>
      <c r="B339" s="43"/>
      <c r="C339" s="45">
        <f t="shared" si="5"/>
        <v>0</v>
      </c>
    </row>
    <row r="340" spans="1:3" x14ac:dyDescent="0.15">
      <c r="A340" s="46"/>
      <c r="B340" s="43"/>
      <c r="C340" s="45">
        <f t="shared" si="5"/>
        <v>0</v>
      </c>
    </row>
    <row r="341" spans="1:3" x14ac:dyDescent="0.15">
      <c r="A341" s="46"/>
      <c r="B341" s="43"/>
      <c r="C341" s="45">
        <f t="shared" si="5"/>
        <v>0</v>
      </c>
    </row>
    <row r="342" spans="1:3" x14ac:dyDescent="0.15">
      <c r="A342" s="46"/>
      <c r="B342" s="43"/>
      <c r="C342" s="45">
        <f t="shared" si="5"/>
        <v>0</v>
      </c>
    </row>
    <row r="343" spans="1:3" x14ac:dyDescent="0.15">
      <c r="A343" s="46"/>
      <c r="B343" s="43"/>
      <c r="C343" s="45">
        <f t="shared" si="5"/>
        <v>0</v>
      </c>
    </row>
    <row r="344" spans="1:3" x14ac:dyDescent="0.15">
      <c r="A344" s="46"/>
      <c r="B344" s="43"/>
      <c r="C344" s="45">
        <f t="shared" si="5"/>
        <v>0</v>
      </c>
    </row>
    <row r="345" spans="1:3" x14ac:dyDescent="0.15">
      <c r="A345" s="46"/>
      <c r="B345" s="43"/>
      <c r="C345" s="45">
        <f t="shared" si="5"/>
        <v>0</v>
      </c>
    </row>
    <row r="346" spans="1:3" x14ac:dyDescent="0.15">
      <c r="A346" s="46"/>
      <c r="B346" s="43"/>
      <c r="C346" s="45">
        <f t="shared" si="5"/>
        <v>0</v>
      </c>
    </row>
    <row r="347" spans="1:3" x14ac:dyDescent="0.15">
      <c r="A347" s="46"/>
      <c r="B347" s="43"/>
      <c r="C347" s="45">
        <f t="shared" si="5"/>
        <v>0</v>
      </c>
    </row>
    <row r="348" spans="1:3" x14ac:dyDescent="0.15">
      <c r="A348" s="46"/>
      <c r="B348" s="43"/>
      <c r="C348" s="45">
        <f t="shared" si="5"/>
        <v>0</v>
      </c>
    </row>
    <row r="349" spans="1:3" x14ac:dyDescent="0.15">
      <c r="A349" s="46"/>
      <c r="B349" s="43"/>
      <c r="C349" s="45">
        <f t="shared" si="5"/>
        <v>0</v>
      </c>
    </row>
    <row r="350" spans="1:3" x14ac:dyDescent="0.15">
      <c r="A350" s="46"/>
      <c r="B350" s="43"/>
      <c r="C350" s="45">
        <f t="shared" si="5"/>
        <v>0</v>
      </c>
    </row>
    <row r="351" spans="1:3" x14ac:dyDescent="0.15">
      <c r="A351" s="46"/>
      <c r="B351" s="43"/>
      <c r="C351" s="45">
        <f t="shared" si="5"/>
        <v>0</v>
      </c>
    </row>
    <row r="352" spans="1:3" x14ac:dyDescent="0.15">
      <c r="A352" s="46"/>
      <c r="B352" s="43"/>
      <c r="C352" s="45">
        <f t="shared" si="5"/>
        <v>0</v>
      </c>
    </row>
    <row r="353" spans="1:3" x14ac:dyDescent="0.15">
      <c r="A353" s="46"/>
      <c r="B353" s="43"/>
      <c r="C353" s="45">
        <f t="shared" si="5"/>
        <v>0</v>
      </c>
    </row>
    <row r="354" spans="1:3" x14ac:dyDescent="0.15">
      <c r="A354" s="46"/>
      <c r="B354" s="43"/>
      <c r="C354" s="45">
        <f t="shared" si="5"/>
        <v>0</v>
      </c>
    </row>
    <row r="355" spans="1:3" x14ac:dyDescent="0.15">
      <c r="A355" s="46"/>
      <c r="B355" s="43"/>
      <c r="C355" s="45">
        <f t="shared" si="5"/>
        <v>0</v>
      </c>
    </row>
    <row r="356" spans="1:3" x14ac:dyDescent="0.15">
      <c r="A356" s="46"/>
      <c r="B356" s="43"/>
      <c r="C356" s="45">
        <f t="shared" si="5"/>
        <v>0</v>
      </c>
    </row>
    <row r="357" spans="1:3" x14ac:dyDescent="0.15">
      <c r="A357" s="46"/>
      <c r="B357" s="43"/>
      <c r="C357" s="45">
        <f t="shared" si="5"/>
        <v>0</v>
      </c>
    </row>
    <row r="358" spans="1:3" x14ac:dyDescent="0.15">
      <c r="A358" s="46"/>
      <c r="B358" s="43"/>
      <c r="C358" s="45">
        <f t="shared" si="5"/>
        <v>0</v>
      </c>
    </row>
    <row r="359" spans="1:3" x14ac:dyDescent="0.15">
      <c r="A359" s="46"/>
      <c r="B359" s="43"/>
      <c r="C359" s="45">
        <f t="shared" si="5"/>
        <v>0</v>
      </c>
    </row>
    <row r="360" spans="1:3" x14ac:dyDescent="0.15">
      <c r="A360" s="46"/>
      <c r="B360" s="43"/>
      <c r="C360" s="45">
        <f t="shared" si="5"/>
        <v>0</v>
      </c>
    </row>
    <row r="361" spans="1:3" x14ac:dyDescent="0.15">
      <c r="A361" s="46"/>
      <c r="B361" s="43"/>
      <c r="C361" s="45">
        <f t="shared" si="5"/>
        <v>0</v>
      </c>
    </row>
    <row r="362" spans="1:3" x14ac:dyDescent="0.15">
      <c r="A362" s="46"/>
      <c r="B362" s="43"/>
      <c r="C362" s="45">
        <f t="shared" si="5"/>
        <v>0</v>
      </c>
    </row>
    <row r="363" spans="1:3" x14ac:dyDescent="0.15">
      <c r="A363" s="46"/>
      <c r="B363" s="43"/>
      <c r="C363" s="45">
        <f t="shared" si="5"/>
        <v>0</v>
      </c>
    </row>
    <row r="364" spans="1:3" x14ac:dyDescent="0.15">
      <c r="A364" s="46"/>
      <c r="B364" s="43"/>
      <c r="C364" s="45">
        <f t="shared" si="5"/>
        <v>0</v>
      </c>
    </row>
    <row r="365" spans="1:3" x14ac:dyDescent="0.15">
      <c r="A365" s="46"/>
      <c r="B365" s="43"/>
      <c r="C365" s="45">
        <f t="shared" si="5"/>
        <v>0</v>
      </c>
    </row>
    <row r="366" spans="1:3" x14ac:dyDescent="0.15">
      <c r="A366" s="46"/>
      <c r="B366" s="43"/>
      <c r="C366" s="45">
        <f t="shared" si="5"/>
        <v>0</v>
      </c>
    </row>
    <row r="367" spans="1:3" x14ac:dyDescent="0.15">
      <c r="A367" s="46"/>
      <c r="B367" s="43"/>
      <c r="C367" s="45">
        <f t="shared" si="5"/>
        <v>0</v>
      </c>
    </row>
    <row r="368" spans="1:3" x14ac:dyDescent="0.15">
      <c r="A368" s="46"/>
      <c r="B368" s="43"/>
      <c r="C368" s="45">
        <f t="shared" si="5"/>
        <v>0</v>
      </c>
    </row>
    <row r="369" spans="1:3" x14ac:dyDescent="0.15">
      <c r="A369" s="46"/>
      <c r="B369" s="43"/>
      <c r="C369" s="45">
        <f t="shared" si="5"/>
        <v>0</v>
      </c>
    </row>
    <row r="370" spans="1:3" x14ac:dyDescent="0.15">
      <c r="A370" s="46"/>
      <c r="B370" s="43"/>
      <c r="C370" s="45">
        <f t="shared" si="5"/>
        <v>0</v>
      </c>
    </row>
    <row r="371" spans="1:3" x14ac:dyDescent="0.15">
      <c r="A371" s="46"/>
      <c r="B371" s="43"/>
      <c r="C371" s="45">
        <f t="shared" si="5"/>
        <v>0</v>
      </c>
    </row>
    <row r="372" spans="1:3" x14ac:dyDescent="0.15">
      <c r="A372" s="46"/>
      <c r="B372" s="43"/>
      <c r="C372" s="45">
        <f t="shared" si="5"/>
        <v>0</v>
      </c>
    </row>
    <row r="373" spans="1:3" x14ac:dyDescent="0.15">
      <c r="A373" s="46"/>
      <c r="B373" s="43"/>
      <c r="C373" s="45">
        <f t="shared" si="5"/>
        <v>0</v>
      </c>
    </row>
    <row r="374" spans="1:3" x14ac:dyDescent="0.15">
      <c r="A374" s="46"/>
      <c r="B374" s="43"/>
      <c r="C374" s="45">
        <f t="shared" si="5"/>
        <v>0</v>
      </c>
    </row>
    <row r="375" spans="1:3" x14ac:dyDescent="0.15">
      <c r="A375" s="46"/>
      <c r="B375" s="43"/>
      <c r="C375" s="45">
        <f t="shared" si="5"/>
        <v>0</v>
      </c>
    </row>
    <row r="376" spans="1:3" x14ac:dyDescent="0.15">
      <c r="A376" s="46"/>
      <c r="B376" s="43"/>
      <c r="C376" s="45">
        <f t="shared" si="5"/>
        <v>0</v>
      </c>
    </row>
    <row r="377" spans="1:3" x14ac:dyDescent="0.15">
      <c r="A377" s="46"/>
      <c r="B377" s="43"/>
      <c r="C377" s="45">
        <f t="shared" si="5"/>
        <v>0</v>
      </c>
    </row>
    <row r="378" spans="1:3" x14ac:dyDescent="0.15">
      <c r="A378" s="46"/>
      <c r="B378" s="43"/>
      <c r="C378" s="45">
        <f t="shared" si="5"/>
        <v>0</v>
      </c>
    </row>
    <row r="379" spans="1:3" x14ac:dyDescent="0.15">
      <c r="A379" s="46"/>
      <c r="B379" s="43"/>
      <c r="C379" s="45">
        <f t="shared" si="5"/>
        <v>0</v>
      </c>
    </row>
    <row r="380" spans="1:3" x14ac:dyDescent="0.15">
      <c r="A380" s="46"/>
      <c r="B380" s="43"/>
      <c r="C380" s="45">
        <f t="shared" si="5"/>
        <v>0</v>
      </c>
    </row>
    <row r="381" spans="1:3" x14ac:dyDescent="0.15">
      <c r="A381" s="46"/>
      <c r="B381" s="43"/>
      <c r="C381" s="45">
        <f t="shared" si="5"/>
        <v>0</v>
      </c>
    </row>
    <row r="382" spans="1:3" x14ac:dyDescent="0.15">
      <c r="A382" s="46"/>
      <c r="B382" s="43"/>
      <c r="C382" s="45">
        <f t="shared" si="5"/>
        <v>0</v>
      </c>
    </row>
    <row r="383" spans="1:3" x14ac:dyDescent="0.15">
      <c r="A383" s="46"/>
      <c r="B383" s="43"/>
      <c r="C383" s="45">
        <f t="shared" si="5"/>
        <v>0</v>
      </c>
    </row>
    <row r="384" spans="1:3" x14ac:dyDescent="0.15">
      <c r="A384" s="46"/>
      <c r="B384" s="43"/>
      <c r="C384" s="45">
        <f t="shared" si="5"/>
        <v>0</v>
      </c>
    </row>
    <row r="385" spans="1:3" x14ac:dyDescent="0.15">
      <c r="A385" s="46"/>
      <c r="B385" s="43"/>
      <c r="C385" s="45">
        <f t="shared" si="5"/>
        <v>0</v>
      </c>
    </row>
    <row r="386" spans="1:3" x14ac:dyDescent="0.15">
      <c r="A386" s="46"/>
      <c r="B386" s="43"/>
      <c r="C386" s="45">
        <f t="shared" si="5"/>
        <v>0</v>
      </c>
    </row>
    <row r="387" spans="1:3" x14ac:dyDescent="0.15">
      <c r="A387" s="46"/>
      <c r="B387" s="43"/>
      <c r="C387" s="45">
        <f t="shared" si="5"/>
        <v>0</v>
      </c>
    </row>
    <row r="388" spans="1:3" x14ac:dyDescent="0.15">
      <c r="A388" s="46"/>
      <c r="B388" s="43"/>
      <c r="C388" s="45">
        <f t="shared" si="5"/>
        <v>0</v>
      </c>
    </row>
    <row r="389" spans="1:3" x14ac:dyDescent="0.15">
      <c r="A389" s="46"/>
      <c r="B389" s="43"/>
      <c r="C389" s="45">
        <f t="shared" si="5"/>
        <v>0</v>
      </c>
    </row>
    <row r="390" spans="1:3" x14ac:dyDescent="0.15">
      <c r="A390" s="42"/>
      <c r="B390" s="43"/>
      <c r="C390" s="45">
        <f t="shared" si="5"/>
        <v>0</v>
      </c>
    </row>
    <row r="391" spans="1:3" x14ac:dyDescent="0.15">
      <c r="A391" s="42"/>
      <c r="B391" s="43"/>
      <c r="C391" s="45">
        <f t="shared" si="5"/>
        <v>0</v>
      </c>
    </row>
    <row r="392" spans="1:3" x14ac:dyDescent="0.15">
      <c r="A392" s="42"/>
      <c r="B392" s="43"/>
      <c r="C392" s="45">
        <f t="shared" si="5"/>
        <v>0</v>
      </c>
    </row>
    <row r="393" spans="1:3" x14ac:dyDescent="0.15">
      <c r="A393" s="42"/>
      <c r="B393" s="43"/>
      <c r="C393" s="45">
        <f t="shared" ref="C393:C456" si="6">B393*$C$4</f>
        <v>0</v>
      </c>
    </row>
    <row r="394" spans="1:3" x14ac:dyDescent="0.15">
      <c r="A394" s="42"/>
      <c r="B394" s="43"/>
      <c r="C394" s="45">
        <f t="shared" si="6"/>
        <v>0</v>
      </c>
    </row>
    <row r="395" spans="1:3" x14ac:dyDescent="0.15">
      <c r="A395" s="42"/>
      <c r="B395" s="43"/>
      <c r="C395" s="45">
        <f t="shared" si="6"/>
        <v>0</v>
      </c>
    </row>
    <row r="396" spans="1:3" x14ac:dyDescent="0.15">
      <c r="A396" s="42"/>
      <c r="B396" s="43"/>
      <c r="C396" s="45">
        <f t="shared" si="6"/>
        <v>0</v>
      </c>
    </row>
    <row r="397" spans="1:3" x14ac:dyDescent="0.15">
      <c r="A397" s="42"/>
      <c r="B397" s="43"/>
      <c r="C397" s="45">
        <f t="shared" si="6"/>
        <v>0</v>
      </c>
    </row>
    <row r="398" spans="1:3" x14ac:dyDescent="0.15">
      <c r="A398" s="42"/>
      <c r="B398" s="43"/>
      <c r="C398" s="45">
        <f t="shared" si="6"/>
        <v>0</v>
      </c>
    </row>
    <row r="399" spans="1:3" x14ac:dyDescent="0.15">
      <c r="A399" s="42"/>
      <c r="B399" s="43"/>
      <c r="C399" s="45">
        <f t="shared" si="6"/>
        <v>0</v>
      </c>
    </row>
    <row r="400" spans="1:3" x14ac:dyDescent="0.15">
      <c r="A400" s="42"/>
      <c r="B400" s="43"/>
      <c r="C400" s="45">
        <f t="shared" si="6"/>
        <v>0</v>
      </c>
    </row>
    <row r="401" spans="1:3" x14ac:dyDescent="0.15">
      <c r="A401" s="42"/>
      <c r="B401" s="43"/>
      <c r="C401" s="45">
        <f t="shared" si="6"/>
        <v>0</v>
      </c>
    </row>
    <row r="402" spans="1:3" x14ac:dyDescent="0.15">
      <c r="A402" s="42"/>
      <c r="B402" s="43"/>
      <c r="C402" s="45">
        <f t="shared" si="6"/>
        <v>0</v>
      </c>
    </row>
    <row r="403" spans="1:3" x14ac:dyDescent="0.15">
      <c r="A403" s="42"/>
      <c r="B403" s="43"/>
      <c r="C403" s="45">
        <f t="shared" si="6"/>
        <v>0</v>
      </c>
    </row>
    <row r="404" spans="1:3" x14ac:dyDescent="0.15">
      <c r="A404" s="42"/>
      <c r="B404" s="43"/>
      <c r="C404" s="45">
        <f t="shared" si="6"/>
        <v>0</v>
      </c>
    </row>
    <row r="405" spans="1:3" x14ac:dyDescent="0.15">
      <c r="A405" s="42"/>
      <c r="B405" s="43"/>
      <c r="C405" s="45">
        <f t="shared" si="6"/>
        <v>0</v>
      </c>
    </row>
    <row r="406" spans="1:3" x14ac:dyDescent="0.15">
      <c r="A406" s="42"/>
      <c r="B406" s="43"/>
      <c r="C406" s="45">
        <f t="shared" si="6"/>
        <v>0</v>
      </c>
    </row>
    <row r="407" spans="1:3" x14ac:dyDescent="0.15">
      <c r="A407" s="42"/>
      <c r="B407" s="43"/>
      <c r="C407" s="45">
        <f t="shared" si="6"/>
        <v>0</v>
      </c>
    </row>
    <row r="408" spans="1:3" x14ac:dyDescent="0.15">
      <c r="A408" s="42"/>
      <c r="B408" s="43"/>
      <c r="C408" s="45">
        <f t="shared" si="6"/>
        <v>0</v>
      </c>
    </row>
    <row r="409" spans="1:3" x14ac:dyDescent="0.15">
      <c r="A409" s="42"/>
      <c r="B409" s="43"/>
      <c r="C409" s="45">
        <f t="shared" si="6"/>
        <v>0</v>
      </c>
    </row>
    <row r="410" spans="1:3" x14ac:dyDescent="0.15">
      <c r="A410" s="42"/>
      <c r="B410" s="43"/>
      <c r="C410" s="45">
        <f t="shared" si="6"/>
        <v>0</v>
      </c>
    </row>
    <row r="411" spans="1:3" x14ac:dyDescent="0.15">
      <c r="A411" s="42"/>
      <c r="B411" s="43"/>
      <c r="C411" s="45">
        <f t="shared" si="6"/>
        <v>0</v>
      </c>
    </row>
    <row r="412" spans="1:3" x14ac:dyDescent="0.15">
      <c r="A412" s="42"/>
      <c r="B412" s="43"/>
      <c r="C412" s="45">
        <f t="shared" si="6"/>
        <v>0</v>
      </c>
    </row>
    <row r="413" spans="1:3" x14ac:dyDescent="0.15">
      <c r="A413" s="42"/>
      <c r="B413" s="43"/>
      <c r="C413" s="45">
        <f t="shared" si="6"/>
        <v>0</v>
      </c>
    </row>
    <row r="414" spans="1:3" x14ac:dyDescent="0.15">
      <c r="A414" s="42"/>
      <c r="B414" s="43"/>
      <c r="C414" s="45">
        <f t="shared" si="6"/>
        <v>0</v>
      </c>
    </row>
    <row r="415" spans="1:3" x14ac:dyDescent="0.15">
      <c r="A415" s="42"/>
      <c r="B415" s="43"/>
      <c r="C415" s="45">
        <f t="shared" si="6"/>
        <v>0</v>
      </c>
    </row>
    <row r="416" spans="1:3" x14ac:dyDescent="0.15">
      <c r="A416" s="42"/>
      <c r="B416" s="43"/>
      <c r="C416" s="45">
        <f t="shared" si="6"/>
        <v>0</v>
      </c>
    </row>
    <row r="417" spans="1:3" x14ac:dyDescent="0.15">
      <c r="A417" s="42"/>
      <c r="B417" s="43"/>
      <c r="C417" s="45">
        <f t="shared" si="6"/>
        <v>0</v>
      </c>
    </row>
    <row r="418" spans="1:3" x14ac:dyDescent="0.15">
      <c r="A418" s="42"/>
      <c r="B418" s="43"/>
      <c r="C418" s="45">
        <f t="shared" si="6"/>
        <v>0</v>
      </c>
    </row>
    <row r="419" spans="1:3" x14ac:dyDescent="0.15">
      <c r="A419" s="42"/>
      <c r="B419" s="43"/>
      <c r="C419" s="45">
        <f t="shared" si="6"/>
        <v>0</v>
      </c>
    </row>
    <row r="420" spans="1:3" x14ac:dyDescent="0.15">
      <c r="A420" s="42"/>
      <c r="B420" s="43"/>
      <c r="C420" s="45">
        <f t="shared" si="6"/>
        <v>0</v>
      </c>
    </row>
    <row r="421" spans="1:3" x14ac:dyDescent="0.15">
      <c r="A421" s="42"/>
      <c r="B421" s="43"/>
      <c r="C421" s="45">
        <f t="shared" si="6"/>
        <v>0</v>
      </c>
    </row>
    <row r="422" spans="1:3" x14ac:dyDescent="0.15">
      <c r="A422" s="42"/>
      <c r="B422" s="43"/>
      <c r="C422" s="45">
        <f t="shared" si="6"/>
        <v>0</v>
      </c>
    </row>
    <row r="423" spans="1:3" x14ac:dyDescent="0.15">
      <c r="A423" s="42"/>
      <c r="B423" s="43"/>
      <c r="C423" s="45">
        <f t="shared" si="6"/>
        <v>0</v>
      </c>
    </row>
    <row r="424" spans="1:3" x14ac:dyDescent="0.15">
      <c r="A424" s="42"/>
      <c r="B424" s="43"/>
      <c r="C424" s="45">
        <f t="shared" si="6"/>
        <v>0</v>
      </c>
    </row>
    <row r="425" spans="1:3" x14ac:dyDescent="0.15">
      <c r="A425" s="42"/>
      <c r="B425" s="43"/>
      <c r="C425" s="45">
        <f t="shared" si="6"/>
        <v>0</v>
      </c>
    </row>
    <row r="426" spans="1:3" x14ac:dyDescent="0.15">
      <c r="A426" s="42"/>
      <c r="B426" s="43"/>
      <c r="C426" s="45">
        <f t="shared" si="6"/>
        <v>0</v>
      </c>
    </row>
    <row r="427" spans="1:3" x14ac:dyDescent="0.15">
      <c r="A427" s="42"/>
      <c r="B427" s="43"/>
      <c r="C427" s="45">
        <f t="shared" si="6"/>
        <v>0</v>
      </c>
    </row>
    <row r="428" spans="1:3" x14ac:dyDescent="0.15">
      <c r="A428" s="42"/>
      <c r="B428" s="43"/>
      <c r="C428" s="45">
        <f t="shared" si="6"/>
        <v>0</v>
      </c>
    </row>
    <row r="429" spans="1:3" x14ac:dyDescent="0.15">
      <c r="A429" s="42"/>
      <c r="B429" s="43"/>
      <c r="C429" s="45">
        <f t="shared" si="6"/>
        <v>0</v>
      </c>
    </row>
    <row r="430" spans="1:3" x14ac:dyDescent="0.15">
      <c r="A430" s="42"/>
      <c r="B430" s="43"/>
      <c r="C430" s="45">
        <f t="shared" si="6"/>
        <v>0</v>
      </c>
    </row>
    <row r="431" spans="1:3" x14ac:dyDescent="0.15">
      <c r="A431" s="42"/>
      <c r="B431" s="43"/>
      <c r="C431" s="45">
        <f t="shared" si="6"/>
        <v>0</v>
      </c>
    </row>
    <row r="432" spans="1:3" x14ac:dyDescent="0.15">
      <c r="A432" s="42"/>
      <c r="B432" s="43"/>
      <c r="C432" s="45">
        <f t="shared" si="6"/>
        <v>0</v>
      </c>
    </row>
    <row r="433" spans="1:3" x14ac:dyDescent="0.15">
      <c r="A433" s="42"/>
      <c r="B433" s="43"/>
      <c r="C433" s="45">
        <f t="shared" si="6"/>
        <v>0</v>
      </c>
    </row>
    <row r="434" spans="1:3" x14ac:dyDescent="0.15">
      <c r="A434" s="42"/>
      <c r="B434" s="43"/>
      <c r="C434" s="45">
        <f t="shared" si="6"/>
        <v>0</v>
      </c>
    </row>
    <row r="435" spans="1:3" x14ac:dyDescent="0.15">
      <c r="A435" s="42"/>
      <c r="B435" s="43"/>
      <c r="C435" s="45">
        <f t="shared" si="6"/>
        <v>0</v>
      </c>
    </row>
    <row r="436" spans="1:3" x14ac:dyDescent="0.15">
      <c r="A436" s="42"/>
      <c r="B436" s="43"/>
      <c r="C436" s="45">
        <f t="shared" si="6"/>
        <v>0</v>
      </c>
    </row>
    <row r="437" spans="1:3" x14ac:dyDescent="0.15">
      <c r="A437" s="42"/>
      <c r="B437" s="43"/>
      <c r="C437" s="45">
        <f t="shared" si="6"/>
        <v>0</v>
      </c>
    </row>
    <row r="438" spans="1:3" x14ac:dyDescent="0.15">
      <c r="A438" s="42"/>
      <c r="B438" s="43"/>
      <c r="C438" s="45">
        <f t="shared" si="6"/>
        <v>0</v>
      </c>
    </row>
    <row r="439" spans="1:3" x14ac:dyDescent="0.15">
      <c r="A439" s="42"/>
      <c r="B439" s="43"/>
      <c r="C439" s="45">
        <f t="shared" si="6"/>
        <v>0</v>
      </c>
    </row>
    <row r="440" spans="1:3" x14ac:dyDescent="0.15">
      <c r="A440" s="42"/>
      <c r="B440" s="43"/>
      <c r="C440" s="45">
        <f t="shared" si="6"/>
        <v>0</v>
      </c>
    </row>
    <row r="441" spans="1:3" x14ac:dyDescent="0.15">
      <c r="A441" s="42"/>
      <c r="B441" s="43"/>
      <c r="C441" s="45">
        <f t="shared" si="6"/>
        <v>0</v>
      </c>
    </row>
    <row r="442" spans="1:3" x14ac:dyDescent="0.15">
      <c r="A442" s="42"/>
      <c r="B442" s="43"/>
      <c r="C442" s="45">
        <f t="shared" si="6"/>
        <v>0</v>
      </c>
    </row>
    <row r="443" spans="1:3" x14ac:dyDescent="0.15">
      <c r="A443" s="42"/>
      <c r="B443" s="43"/>
      <c r="C443" s="45">
        <f t="shared" si="6"/>
        <v>0</v>
      </c>
    </row>
    <row r="444" spans="1:3" x14ac:dyDescent="0.15">
      <c r="A444" s="42"/>
      <c r="B444" s="43"/>
      <c r="C444" s="45">
        <f t="shared" si="6"/>
        <v>0</v>
      </c>
    </row>
    <row r="445" spans="1:3" x14ac:dyDescent="0.15">
      <c r="A445" s="42"/>
      <c r="B445" s="43"/>
      <c r="C445" s="45">
        <f t="shared" si="6"/>
        <v>0</v>
      </c>
    </row>
    <row r="446" spans="1:3" x14ac:dyDescent="0.15">
      <c r="A446" s="42"/>
      <c r="B446" s="43"/>
      <c r="C446" s="45">
        <f t="shared" si="6"/>
        <v>0</v>
      </c>
    </row>
    <row r="447" spans="1:3" x14ac:dyDescent="0.15">
      <c r="A447" s="42"/>
      <c r="B447" s="43"/>
      <c r="C447" s="45">
        <f t="shared" si="6"/>
        <v>0</v>
      </c>
    </row>
    <row r="448" spans="1:3" x14ac:dyDescent="0.15">
      <c r="A448" s="42"/>
      <c r="B448" s="43"/>
      <c r="C448" s="45">
        <f t="shared" si="6"/>
        <v>0</v>
      </c>
    </row>
    <row r="449" spans="1:3" x14ac:dyDescent="0.15">
      <c r="A449" s="42"/>
      <c r="B449" s="43"/>
      <c r="C449" s="45">
        <f t="shared" si="6"/>
        <v>0</v>
      </c>
    </row>
    <row r="450" spans="1:3" x14ac:dyDescent="0.15">
      <c r="A450" s="42"/>
      <c r="B450" s="43"/>
      <c r="C450" s="45">
        <f t="shared" si="6"/>
        <v>0</v>
      </c>
    </row>
    <row r="451" spans="1:3" x14ac:dyDescent="0.15">
      <c r="A451" s="42"/>
      <c r="B451" s="43"/>
      <c r="C451" s="45">
        <f t="shared" si="6"/>
        <v>0</v>
      </c>
    </row>
    <row r="452" spans="1:3" x14ac:dyDescent="0.15">
      <c r="A452" s="42"/>
      <c r="B452" s="43"/>
      <c r="C452" s="45">
        <f t="shared" si="6"/>
        <v>0</v>
      </c>
    </row>
    <row r="453" spans="1:3" x14ac:dyDescent="0.15">
      <c r="A453" s="42"/>
      <c r="B453" s="43"/>
      <c r="C453" s="45">
        <f t="shared" si="6"/>
        <v>0</v>
      </c>
    </row>
    <row r="454" spans="1:3" x14ac:dyDescent="0.15">
      <c r="A454" s="42"/>
      <c r="B454" s="43"/>
      <c r="C454" s="45">
        <f t="shared" si="6"/>
        <v>0</v>
      </c>
    </row>
    <row r="455" spans="1:3" x14ac:dyDescent="0.15">
      <c r="A455" s="42"/>
      <c r="B455" s="43"/>
      <c r="C455" s="45">
        <f t="shared" si="6"/>
        <v>0</v>
      </c>
    </row>
    <row r="456" spans="1:3" x14ac:dyDescent="0.15">
      <c r="A456" s="42"/>
      <c r="B456" s="43"/>
      <c r="C456" s="45">
        <f t="shared" si="6"/>
        <v>0</v>
      </c>
    </row>
    <row r="457" spans="1:3" x14ac:dyDescent="0.15">
      <c r="A457" s="42"/>
      <c r="B457" s="43"/>
      <c r="C457" s="45">
        <f t="shared" ref="C457:C512" si="7">B457*$C$4</f>
        <v>0</v>
      </c>
    </row>
    <row r="458" spans="1:3" x14ac:dyDescent="0.15">
      <c r="A458" s="42"/>
      <c r="B458" s="43"/>
      <c r="C458" s="45">
        <f t="shared" si="7"/>
        <v>0</v>
      </c>
    </row>
    <row r="459" spans="1:3" x14ac:dyDescent="0.15">
      <c r="A459" s="42"/>
      <c r="B459" s="43"/>
      <c r="C459" s="45">
        <f t="shared" si="7"/>
        <v>0</v>
      </c>
    </row>
    <row r="460" spans="1:3" x14ac:dyDescent="0.15">
      <c r="A460" s="42"/>
      <c r="B460" s="43"/>
      <c r="C460" s="45">
        <f t="shared" si="7"/>
        <v>0</v>
      </c>
    </row>
    <row r="461" spans="1:3" x14ac:dyDescent="0.15">
      <c r="A461" s="42"/>
      <c r="B461" s="43"/>
      <c r="C461" s="45">
        <f t="shared" si="7"/>
        <v>0</v>
      </c>
    </row>
    <row r="462" spans="1:3" x14ac:dyDescent="0.15">
      <c r="A462" s="42"/>
      <c r="B462" s="43"/>
      <c r="C462" s="45">
        <f t="shared" si="7"/>
        <v>0</v>
      </c>
    </row>
    <row r="463" spans="1:3" x14ac:dyDescent="0.15">
      <c r="A463" s="42"/>
      <c r="B463" s="43"/>
      <c r="C463" s="45">
        <f t="shared" si="7"/>
        <v>0</v>
      </c>
    </row>
    <row r="464" spans="1:3" x14ac:dyDescent="0.15">
      <c r="A464" s="42"/>
      <c r="B464" s="43"/>
      <c r="C464" s="45">
        <f t="shared" si="7"/>
        <v>0</v>
      </c>
    </row>
    <row r="465" spans="1:3" x14ac:dyDescent="0.15">
      <c r="A465" s="42"/>
      <c r="B465" s="43"/>
      <c r="C465" s="45">
        <f t="shared" si="7"/>
        <v>0</v>
      </c>
    </row>
    <row r="466" spans="1:3" x14ac:dyDescent="0.15">
      <c r="A466" s="42"/>
      <c r="B466" s="43"/>
      <c r="C466" s="45">
        <f t="shared" si="7"/>
        <v>0</v>
      </c>
    </row>
    <row r="467" spans="1:3" x14ac:dyDescent="0.15">
      <c r="A467" s="42"/>
      <c r="B467" s="43"/>
      <c r="C467" s="45">
        <f t="shared" si="7"/>
        <v>0</v>
      </c>
    </row>
    <row r="468" spans="1:3" x14ac:dyDescent="0.15">
      <c r="A468" s="42"/>
      <c r="B468" s="43"/>
      <c r="C468" s="45">
        <f t="shared" si="7"/>
        <v>0</v>
      </c>
    </row>
    <row r="469" spans="1:3" x14ac:dyDescent="0.15">
      <c r="A469" s="42"/>
      <c r="B469" s="43"/>
      <c r="C469" s="45">
        <f t="shared" si="7"/>
        <v>0</v>
      </c>
    </row>
    <row r="470" spans="1:3" x14ac:dyDescent="0.15">
      <c r="A470" s="42"/>
      <c r="B470" s="43"/>
      <c r="C470" s="45">
        <f t="shared" si="7"/>
        <v>0</v>
      </c>
    </row>
    <row r="471" spans="1:3" x14ac:dyDescent="0.15">
      <c r="A471" s="42"/>
      <c r="B471" s="43"/>
      <c r="C471" s="45">
        <f t="shared" si="7"/>
        <v>0</v>
      </c>
    </row>
    <row r="472" spans="1:3" x14ac:dyDescent="0.15">
      <c r="A472" s="42"/>
      <c r="B472" s="43"/>
      <c r="C472" s="45">
        <f t="shared" si="7"/>
        <v>0</v>
      </c>
    </row>
    <row r="473" spans="1:3" x14ac:dyDescent="0.15">
      <c r="A473" s="42"/>
      <c r="B473" s="43"/>
      <c r="C473" s="45">
        <f t="shared" si="7"/>
        <v>0</v>
      </c>
    </row>
    <row r="474" spans="1:3" x14ac:dyDescent="0.15">
      <c r="A474" s="42"/>
      <c r="B474" s="43"/>
      <c r="C474" s="45">
        <f t="shared" si="7"/>
        <v>0</v>
      </c>
    </row>
    <row r="475" spans="1:3" x14ac:dyDescent="0.15">
      <c r="A475" s="42"/>
      <c r="B475" s="43"/>
      <c r="C475" s="45">
        <f t="shared" si="7"/>
        <v>0</v>
      </c>
    </row>
    <row r="476" spans="1:3" x14ac:dyDescent="0.15">
      <c r="A476" s="42"/>
      <c r="B476" s="43"/>
      <c r="C476" s="45">
        <f t="shared" si="7"/>
        <v>0</v>
      </c>
    </row>
    <row r="477" spans="1:3" x14ac:dyDescent="0.15">
      <c r="A477" s="42"/>
      <c r="B477" s="43"/>
      <c r="C477" s="45">
        <f t="shared" si="7"/>
        <v>0</v>
      </c>
    </row>
    <row r="478" spans="1:3" x14ac:dyDescent="0.15">
      <c r="A478" s="42"/>
      <c r="B478" s="43"/>
      <c r="C478" s="45">
        <f t="shared" si="7"/>
        <v>0</v>
      </c>
    </row>
    <row r="479" spans="1:3" x14ac:dyDescent="0.15">
      <c r="A479" s="42"/>
      <c r="B479" s="43"/>
      <c r="C479" s="45">
        <f t="shared" si="7"/>
        <v>0</v>
      </c>
    </row>
    <row r="480" spans="1:3" x14ac:dyDescent="0.15">
      <c r="A480" s="42"/>
      <c r="B480" s="43"/>
      <c r="C480" s="45">
        <f t="shared" si="7"/>
        <v>0</v>
      </c>
    </row>
    <row r="481" spans="1:3" x14ac:dyDescent="0.15">
      <c r="A481" s="42"/>
      <c r="B481" s="43"/>
      <c r="C481" s="45">
        <f t="shared" si="7"/>
        <v>0</v>
      </c>
    </row>
    <row r="482" spans="1:3" x14ac:dyDescent="0.15">
      <c r="A482" s="42"/>
      <c r="B482" s="43"/>
      <c r="C482" s="45">
        <f t="shared" si="7"/>
        <v>0</v>
      </c>
    </row>
    <row r="483" spans="1:3" x14ac:dyDescent="0.15">
      <c r="A483" s="42"/>
      <c r="B483" s="43"/>
      <c r="C483" s="45">
        <f t="shared" si="7"/>
        <v>0</v>
      </c>
    </row>
    <row r="484" spans="1:3" x14ac:dyDescent="0.15">
      <c r="A484" s="42"/>
      <c r="B484" s="43"/>
      <c r="C484" s="45">
        <f t="shared" si="7"/>
        <v>0</v>
      </c>
    </row>
    <row r="485" spans="1:3" x14ac:dyDescent="0.15">
      <c r="A485" s="42"/>
      <c r="B485" s="43"/>
      <c r="C485" s="45">
        <f t="shared" si="7"/>
        <v>0</v>
      </c>
    </row>
    <row r="486" spans="1:3" x14ac:dyDescent="0.15">
      <c r="A486" s="42"/>
      <c r="B486" s="43"/>
      <c r="C486" s="45">
        <f t="shared" si="7"/>
        <v>0</v>
      </c>
    </row>
    <row r="487" spans="1:3" x14ac:dyDescent="0.15">
      <c r="A487" s="42"/>
      <c r="B487" s="43"/>
      <c r="C487" s="45">
        <f t="shared" si="7"/>
        <v>0</v>
      </c>
    </row>
    <row r="488" spans="1:3" x14ac:dyDescent="0.15">
      <c r="A488" s="42"/>
      <c r="B488" s="43"/>
      <c r="C488" s="45">
        <f t="shared" si="7"/>
        <v>0</v>
      </c>
    </row>
    <row r="489" spans="1:3" x14ac:dyDescent="0.15">
      <c r="A489" s="42"/>
      <c r="B489" s="43"/>
      <c r="C489" s="45">
        <f t="shared" si="7"/>
        <v>0</v>
      </c>
    </row>
    <row r="490" spans="1:3" x14ac:dyDescent="0.15">
      <c r="A490" s="42"/>
      <c r="B490" s="43"/>
      <c r="C490" s="45">
        <f t="shared" si="7"/>
        <v>0</v>
      </c>
    </row>
    <row r="491" spans="1:3" x14ac:dyDescent="0.15">
      <c r="A491" s="42"/>
      <c r="B491" s="43"/>
      <c r="C491" s="45">
        <f t="shared" si="7"/>
        <v>0</v>
      </c>
    </row>
    <row r="492" spans="1:3" x14ac:dyDescent="0.15">
      <c r="A492" s="42"/>
      <c r="B492" s="43"/>
      <c r="C492" s="45">
        <f t="shared" si="7"/>
        <v>0</v>
      </c>
    </row>
    <row r="493" spans="1:3" x14ac:dyDescent="0.15">
      <c r="A493" s="42"/>
      <c r="B493" s="43"/>
      <c r="C493" s="45">
        <f t="shared" si="7"/>
        <v>0</v>
      </c>
    </row>
    <row r="494" spans="1:3" x14ac:dyDescent="0.15">
      <c r="A494" s="42"/>
      <c r="B494" s="43"/>
      <c r="C494" s="45">
        <f t="shared" si="7"/>
        <v>0</v>
      </c>
    </row>
    <row r="495" spans="1:3" x14ac:dyDescent="0.15">
      <c r="A495" s="42"/>
      <c r="B495" s="43"/>
      <c r="C495" s="45">
        <f t="shared" si="7"/>
        <v>0</v>
      </c>
    </row>
    <row r="496" spans="1:3" x14ac:dyDescent="0.15">
      <c r="A496" s="42"/>
      <c r="B496" s="43"/>
      <c r="C496" s="45">
        <f t="shared" si="7"/>
        <v>0</v>
      </c>
    </row>
    <row r="497" spans="1:3" x14ac:dyDescent="0.15">
      <c r="A497" s="42"/>
      <c r="B497" s="43"/>
      <c r="C497" s="45">
        <f t="shared" si="7"/>
        <v>0</v>
      </c>
    </row>
    <row r="498" spans="1:3" x14ac:dyDescent="0.15">
      <c r="A498" s="42"/>
      <c r="B498" s="43"/>
      <c r="C498" s="45">
        <f t="shared" si="7"/>
        <v>0</v>
      </c>
    </row>
    <row r="499" spans="1:3" x14ac:dyDescent="0.15">
      <c r="A499" s="42"/>
      <c r="B499" s="43"/>
      <c r="C499" s="45">
        <f t="shared" si="7"/>
        <v>0</v>
      </c>
    </row>
    <row r="500" spans="1:3" x14ac:dyDescent="0.15">
      <c r="A500" s="42"/>
      <c r="B500" s="43"/>
      <c r="C500" s="45">
        <f t="shared" si="7"/>
        <v>0</v>
      </c>
    </row>
    <row r="501" spans="1:3" x14ac:dyDescent="0.15">
      <c r="A501" s="42"/>
      <c r="B501" s="43"/>
      <c r="C501" s="45">
        <f t="shared" si="7"/>
        <v>0</v>
      </c>
    </row>
    <row r="502" spans="1:3" x14ac:dyDescent="0.15">
      <c r="A502" s="42"/>
      <c r="B502" s="43"/>
      <c r="C502" s="45">
        <f t="shared" si="7"/>
        <v>0</v>
      </c>
    </row>
    <row r="503" spans="1:3" x14ac:dyDescent="0.15">
      <c r="A503" s="42"/>
      <c r="B503" s="43"/>
      <c r="C503" s="45">
        <f t="shared" si="7"/>
        <v>0</v>
      </c>
    </row>
    <row r="504" spans="1:3" x14ac:dyDescent="0.15">
      <c r="A504" s="42"/>
      <c r="B504" s="43"/>
      <c r="C504" s="45">
        <f t="shared" si="7"/>
        <v>0</v>
      </c>
    </row>
    <row r="505" spans="1:3" x14ac:dyDescent="0.15">
      <c r="A505" s="42"/>
      <c r="B505" s="43"/>
      <c r="C505" s="45">
        <f t="shared" si="7"/>
        <v>0</v>
      </c>
    </row>
    <row r="506" spans="1:3" x14ac:dyDescent="0.15">
      <c r="A506" s="42"/>
      <c r="B506" s="43"/>
      <c r="C506" s="45">
        <f t="shared" si="7"/>
        <v>0</v>
      </c>
    </row>
    <row r="507" spans="1:3" x14ac:dyDescent="0.15">
      <c r="A507" s="42"/>
      <c r="B507" s="43"/>
      <c r="C507" s="45">
        <f t="shared" si="7"/>
        <v>0</v>
      </c>
    </row>
    <row r="508" spans="1:3" x14ac:dyDescent="0.15">
      <c r="A508" s="42"/>
      <c r="B508" s="43"/>
      <c r="C508" s="45">
        <f t="shared" si="7"/>
        <v>0</v>
      </c>
    </row>
    <row r="509" spans="1:3" x14ac:dyDescent="0.15">
      <c r="A509" s="42"/>
      <c r="B509" s="43"/>
      <c r="C509" s="45">
        <f t="shared" si="7"/>
        <v>0</v>
      </c>
    </row>
    <row r="510" spans="1:3" x14ac:dyDescent="0.15">
      <c r="A510" s="42"/>
      <c r="B510" s="43"/>
      <c r="C510" s="45">
        <f t="shared" si="7"/>
        <v>0</v>
      </c>
    </row>
    <row r="511" spans="1:3" x14ac:dyDescent="0.15">
      <c r="A511" s="42"/>
      <c r="B511" s="43"/>
      <c r="C511" s="45">
        <f t="shared" si="7"/>
        <v>0</v>
      </c>
    </row>
    <row r="512" spans="1:3" x14ac:dyDescent="0.15">
      <c r="A512" s="42"/>
      <c r="B512" s="43"/>
      <c r="C512" s="45">
        <f t="shared" si="7"/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2DD9A-BE3F-4F4F-A684-395D7CC31E3A}">
  <sheetPr>
    <tabColor rgb="FF00B0F0"/>
  </sheetPr>
  <dimension ref="A1:L42"/>
  <sheetViews>
    <sheetView tabSelected="1" view="pageBreakPreview" zoomScaleNormal="100" zoomScaleSheetLayoutView="100" workbookViewId="0">
      <selection activeCell="Q30" sqref="Q30"/>
    </sheetView>
  </sheetViews>
  <sheetFormatPr defaultRowHeight="13.5" x14ac:dyDescent="0.15"/>
  <sheetData>
    <row r="1" spans="1:12" ht="17.25" x14ac:dyDescent="0.15">
      <c r="A1" s="47" t="s">
        <v>74</v>
      </c>
    </row>
    <row r="2" spans="1:12" ht="17.25" x14ac:dyDescent="0.15">
      <c r="A2" s="47"/>
    </row>
    <row r="3" spans="1:12" x14ac:dyDescent="0.15">
      <c r="A3" s="49" t="s">
        <v>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15">
      <c r="A4" s="48" t="s">
        <v>75</v>
      </c>
    </row>
    <row r="5" spans="1:12" ht="17.25" x14ac:dyDescent="0.15">
      <c r="A5" s="47"/>
    </row>
    <row r="6" spans="1:12" x14ac:dyDescent="0.15">
      <c r="A6" t="s">
        <v>77</v>
      </c>
    </row>
    <row r="8" spans="1:12" x14ac:dyDescent="0.15">
      <c r="A8" t="s">
        <v>79</v>
      </c>
    </row>
    <row r="23" spans="1:1" x14ac:dyDescent="0.15">
      <c r="A23" t="s">
        <v>78</v>
      </c>
    </row>
    <row r="24" spans="1:1" x14ac:dyDescent="0.15">
      <c r="A24" t="s">
        <v>80</v>
      </c>
    </row>
    <row r="42" spans="1:1" x14ac:dyDescent="0.15">
      <c r="A42" t="s">
        <v>81</v>
      </c>
    </row>
  </sheetData>
  <mergeCells count="1">
    <mergeCell ref="A3:L3"/>
  </mergeCells>
  <phoneticPr fontId="1"/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蒸発散量の算出</vt:lpstr>
      <vt:lpstr>平均風速の換算</vt:lpstr>
      <vt:lpstr>蒸発量の算出の手順</vt:lpstr>
      <vt:lpstr>蒸発量の算出の手順!Print_Area</vt:lpstr>
    </vt:vector>
  </TitlesOfParts>
  <Company>山梨大学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石平　博</dc:creator>
  <cp:lastModifiedBy>植松　みのり</cp:lastModifiedBy>
  <cp:lastPrinted>2009-04-27T10:35:09Z</cp:lastPrinted>
  <dcterms:created xsi:type="dcterms:W3CDTF">2006-07-08T09:38:57Z</dcterms:created>
  <dcterms:modified xsi:type="dcterms:W3CDTF">2025-02-28T07:43:04Z</dcterms:modified>
</cp:coreProperties>
</file>