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8340" activeTab="0"/>
  </bookViews>
  <sheets>
    <sheet name="１．６歳 " sheetId="1" r:id="rId1"/>
    <sheet name="３歳  " sheetId="2" r:id="rId2"/>
  </sheets>
  <definedNames>
    <definedName name="_xlnm.Print_Area" localSheetId="0">'１．６歳 '!$A$1:$AG$37</definedName>
    <definedName name="_xlnm.Print_Area" localSheetId="1">'３歳  '!$A$1:$AJ$35</definedName>
  </definedNames>
  <calcPr fullCalcOnLoad="1"/>
</workbook>
</file>

<file path=xl/sharedStrings.xml><?xml version="1.0" encoding="utf-8"?>
<sst xmlns="http://schemas.openxmlformats.org/spreadsheetml/2006/main" count="140" uniqueCount="52">
  <si>
    <t>対象者数</t>
  </si>
  <si>
    <t>接種者数</t>
  </si>
  <si>
    <t>接種率</t>
  </si>
  <si>
    <t>南加賀管内</t>
  </si>
  <si>
    <t>　小松市</t>
  </si>
  <si>
    <t>　加賀市</t>
  </si>
  <si>
    <t>　川北町</t>
  </si>
  <si>
    <t>石川中央管内</t>
  </si>
  <si>
    <t>　津幡町</t>
  </si>
  <si>
    <t>　内灘町</t>
  </si>
  <si>
    <t>能登中部管内</t>
  </si>
  <si>
    <t>　羽咋市</t>
  </si>
  <si>
    <t>能登北部管内</t>
  </si>
  <si>
    <t>　輪島市</t>
  </si>
  <si>
    <t>　珠洲市</t>
  </si>
  <si>
    <t>　穴水町</t>
  </si>
  <si>
    <t>石川県合計</t>
  </si>
  <si>
    <t>日本脳炎</t>
  </si>
  <si>
    <t>　かほく市</t>
  </si>
  <si>
    <t>　能美市</t>
  </si>
  <si>
    <t>　白山市</t>
  </si>
  <si>
    <t>　七尾市</t>
  </si>
  <si>
    <t>　宝達志水町</t>
  </si>
  <si>
    <t>　中能登町</t>
  </si>
  <si>
    <t>　能登町</t>
  </si>
  <si>
    <t xml:space="preserve">  七尾市</t>
  </si>
  <si>
    <t>　志賀町</t>
  </si>
  <si>
    <t>　中能登町</t>
  </si>
  <si>
    <t>　能登町</t>
  </si>
  <si>
    <t>金沢市</t>
  </si>
  <si>
    <t>麻疹（ＭＲ含む）</t>
  </si>
  <si>
    <t>風疹（ＭＲ含む）</t>
  </si>
  <si>
    <t>（再掲）</t>
  </si>
  <si>
    <t>ＤＰＴ初回</t>
  </si>
  <si>
    <t>ポリオ</t>
  </si>
  <si>
    <t xml:space="preserve">   志賀町</t>
  </si>
  <si>
    <t>ＤPＴ追加</t>
  </si>
  <si>
    <t>ＤＰＴ追加</t>
  </si>
  <si>
    <t>　野々市市</t>
  </si>
  <si>
    <t>ＭＲ
接種者数</t>
  </si>
  <si>
    <t>生ワクチン
接種者数</t>
  </si>
  <si>
    <t>小児用肺炎球菌</t>
  </si>
  <si>
    <t>平成２７年度予防接種率（１歳６か月）</t>
  </si>
  <si>
    <t>ＢＣＧ</t>
  </si>
  <si>
    <t>Hib</t>
  </si>
  <si>
    <t>水痘</t>
  </si>
  <si>
    <t>平成２７年度予防接種率（３歳）</t>
  </si>
  <si>
    <t>ＤＰＴ初回</t>
  </si>
  <si>
    <t>ポリオ</t>
  </si>
  <si>
    <t>Hib</t>
  </si>
  <si>
    <t>１５　予防接種</t>
  </si>
  <si>
    <t>（１）　予防接種実施状況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</si>
</sst>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);[Red]\(#,##0\)"/>
    <numFmt numFmtId="178" formatCode="#,##0.0_);[Red]\(#,##0.0\)"/>
    <numFmt numFmtId="179" formatCode="0.0_);[Red]\(0.0\)"/>
    <numFmt numFmtId="180" formatCode="0.0_ "/>
    <numFmt numFmtId="181" formatCode="0.00_);[Red]\(0.00\)"/>
    <numFmt numFmtId="182" formatCode="0_);[Red]\(0\)"/>
    <numFmt numFmtId="183" formatCode="#,##0_ "/>
    <numFmt numFmtId="184" formatCode="0_ "/>
    <numFmt numFmtId="185" formatCode="#,##0.0_ "/>
  </numFmts>
  <fonts count="4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ｺﾞｼｯｸ"/>
      <family val="3"/>
    </font>
    <font>
      <sz val="12"/>
      <name val="HG丸ｺﾞｼｯｸM-PRO"/>
      <family val="3"/>
    </font>
    <font>
      <sz val="14"/>
      <name val="HG丸ｺﾞｼｯｸM-PRO"/>
      <family val="3"/>
    </font>
    <font>
      <sz val="11"/>
      <name val="ｺﾞｼｯｸ"/>
      <family val="3"/>
    </font>
    <font>
      <sz val="13"/>
      <name val="ｺﾞｼｯｸ"/>
      <family val="3"/>
    </font>
    <font>
      <sz val="13"/>
      <name val="ＭＳ 明朝"/>
      <family val="1"/>
    </font>
    <font>
      <sz val="6"/>
      <name val="ＭＳ 明朝"/>
      <family val="1"/>
    </font>
    <font>
      <b/>
      <sz val="16"/>
      <name val="ｺﾞｼｯｸ"/>
      <family val="3"/>
    </font>
    <font>
      <b/>
      <sz val="14"/>
      <name val="ｺﾞｼｯｸ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>
      <alignment/>
      <protection/>
    </xf>
    <xf numFmtId="0" fontId="46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37" fontId="4" fillId="0" borderId="1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76" fontId="4" fillId="0" borderId="10" xfId="0" applyNumberFormat="1" applyFont="1" applyFill="1" applyBorder="1" applyAlignment="1" applyProtection="1">
      <alignment/>
      <protection/>
    </xf>
    <xf numFmtId="0" fontId="5" fillId="0" borderId="11" xfId="0" applyFont="1" applyFill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37" fontId="4" fillId="0" borderId="12" xfId="0" applyNumberFormat="1" applyFont="1" applyFill="1" applyBorder="1" applyAlignment="1" applyProtection="1">
      <alignment/>
      <protection/>
    </xf>
    <xf numFmtId="176" fontId="4" fillId="0" borderId="12" xfId="0" applyNumberFormat="1" applyFont="1" applyBorder="1" applyAlignment="1" applyProtection="1">
      <alignment/>
      <protection/>
    </xf>
    <xf numFmtId="0" fontId="4" fillId="0" borderId="12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76" fontId="4" fillId="0" borderId="12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left"/>
    </xf>
    <xf numFmtId="37" fontId="4" fillId="0" borderId="0" xfId="0" applyNumberFormat="1" applyFont="1" applyFill="1" applyBorder="1" applyAlignment="1" applyProtection="1">
      <alignment/>
      <protection/>
    </xf>
    <xf numFmtId="176" fontId="4" fillId="0" borderId="0" xfId="0" applyNumberFormat="1" applyFont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3" xfId="0" applyFont="1" applyBorder="1" applyAlignment="1" applyProtection="1">
      <alignment/>
      <protection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7" fillId="0" borderId="12" xfId="0" applyFont="1" applyFill="1" applyBorder="1" applyAlignment="1">
      <alignment vertical="top"/>
    </xf>
    <xf numFmtId="183" fontId="4" fillId="33" borderId="12" xfId="0" applyNumberFormat="1" applyFont="1" applyFill="1" applyBorder="1" applyAlignment="1" applyProtection="1">
      <alignment horizontal="right"/>
      <protection/>
    </xf>
    <xf numFmtId="176" fontId="4" fillId="33" borderId="12" xfId="0" applyNumberFormat="1" applyFont="1" applyFill="1" applyBorder="1" applyAlignment="1" applyProtection="1">
      <alignment/>
      <protection/>
    </xf>
    <xf numFmtId="177" fontId="4" fillId="33" borderId="12" xfId="0" applyNumberFormat="1" applyFont="1" applyFill="1" applyBorder="1" applyAlignment="1">
      <alignment horizontal="right"/>
    </xf>
    <xf numFmtId="176" fontId="4" fillId="33" borderId="12" xfId="0" applyNumberFormat="1" applyFont="1" applyFill="1" applyBorder="1" applyAlignment="1" applyProtection="1">
      <alignment horizontal="right"/>
      <protection/>
    </xf>
    <xf numFmtId="183" fontId="8" fillId="33" borderId="12" xfId="0" applyNumberFormat="1" applyFont="1" applyFill="1" applyBorder="1" applyAlignment="1" applyProtection="1">
      <alignment horizontal="right"/>
      <protection/>
    </xf>
    <xf numFmtId="176" fontId="8" fillId="33" borderId="12" xfId="0" applyNumberFormat="1" applyFont="1" applyFill="1" applyBorder="1" applyAlignment="1" applyProtection="1">
      <alignment horizontal="right"/>
      <protection/>
    </xf>
    <xf numFmtId="176" fontId="8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/>
    </xf>
    <xf numFmtId="0" fontId="8" fillId="0" borderId="12" xfId="0" applyFont="1" applyBorder="1" applyAlignment="1">
      <alignment/>
    </xf>
    <xf numFmtId="183" fontId="8" fillId="0" borderId="12" xfId="0" applyNumberFormat="1" applyFont="1" applyFill="1" applyBorder="1" applyAlignment="1">
      <alignment/>
    </xf>
    <xf numFmtId="0" fontId="9" fillId="0" borderId="16" xfId="0" applyFont="1" applyFill="1" applyBorder="1" applyAlignment="1">
      <alignment vertical="top" shrinkToFit="1"/>
    </xf>
    <xf numFmtId="0" fontId="9" fillId="0" borderId="17" xfId="0" applyFont="1" applyFill="1" applyBorder="1" applyAlignment="1">
      <alignment vertical="top" shrinkToFit="1"/>
    </xf>
    <xf numFmtId="177" fontId="4" fillId="33" borderId="12" xfId="0" applyNumberFormat="1" applyFont="1" applyFill="1" applyBorder="1" applyAlignment="1" applyProtection="1">
      <alignment horizontal="right"/>
      <protection/>
    </xf>
    <xf numFmtId="177" fontId="8" fillId="33" borderId="12" xfId="0" applyNumberFormat="1" applyFont="1" applyFill="1" applyBorder="1" applyAlignment="1" applyProtection="1">
      <alignment horizontal="right"/>
      <protection/>
    </xf>
    <xf numFmtId="183" fontId="8" fillId="33" borderId="12" xfId="0" applyNumberFormat="1" applyFont="1" applyFill="1" applyBorder="1" applyAlignment="1">
      <alignment/>
    </xf>
    <xf numFmtId="183" fontId="4" fillId="0" borderId="12" xfId="0" applyNumberFormat="1" applyFont="1" applyFill="1" applyBorder="1" applyAlignment="1" applyProtection="1">
      <alignment horizontal="right"/>
      <protection/>
    </xf>
    <xf numFmtId="176" fontId="4" fillId="0" borderId="12" xfId="0" applyNumberFormat="1" applyFont="1" applyBorder="1" applyAlignment="1" applyProtection="1">
      <alignment horizontal="right"/>
      <protection/>
    </xf>
    <xf numFmtId="177" fontId="4" fillId="0" borderId="12" xfId="0" applyNumberFormat="1" applyFont="1" applyFill="1" applyBorder="1" applyAlignment="1">
      <alignment horizontal="right"/>
    </xf>
    <xf numFmtId="176" fontId="4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>
      <alignment horizontal="right"/>
    </xf>
    <xf numFmtId="176" fontId="8" fillId="0" borderId="12" xfId="0" applyNumberFormat="1" applyFont="1" applyBorder="1" applyAlignment="1" applyProtection="1">
      <alignment horizontal="right"/>
      <protection/>
    </xf>
    <xf numFmtId="176" fontId="8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>
      <alignment/>
    </xf>
    <xf numFmtId="176" fontId="8" fillId="0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>
      <alignment/>
    </xf>
    <xf numFmtId="176" fontId="8" fillId="0" borderId="12" xfId="0" applyNumberFormat="1" applyFont="1" applyBorder="1" applyAlignment="1" applyProtection="1">
      <alignment/>
      <protection/>
    </xf>
    <xf numFmtId="183" fontId="8" fillId="0" borderId="12" xfId="0" applyNumberFormat="1" applyFont="1" applyFill="1" applyBorder="1" applyAlignment="1" applyProtection="1">
      <alignment horizontal="right"/>
      <protection/>
    </xf>
    <xf numFmtId="177" fontId="4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 horizontal="right"/>
      <protection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37" fontId="4" fillId="33" borderId="12" xfId="0" applyNumberFormat="1" applyFont="1" applyFill="1" applyBorder="1" applyAlignment="1" applyProtection="1">
      <alignment/>
      <protection/>
    </xf>
    <xf numFmtId="177" fontId="8" fillId="33" borderId="12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10" xfId="0" applyFont="1" applyFill="1" applyBorder="1" applyAlignment="1">
      <alignment vertical="top"/>
    </xf>
    <xf numFmtId="38" fontId="8" fillId="33" borderId="12" xfId="5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38"/>
  <sheetViews>
    <sheetView tabSelected="1" defaultGridColor="0" view="pageBreakPreview" zoomScaleNormal="87" zoomScaleSheetLayoutView="100" colorId="22" workbookViewId="0" topLeftCell="A1">
      <selection activeCell="D10" sqref="D10"/>
    </sheetView>
  </sheetViews>
  <sheetFormatPr defaultColWidth="10.59765625" defaultRowHeight="15"/>
  <cols>
    <col min="1" max="1" width="3" style="0" customWidth="1"/>
    <col min="2" max="2" width="15.09765625" style="0" customWidth="1"/>
    <col min="3" max="11" width="10.59765625" style="8" customWidth="1"/>
    <col min="12" max="12" width="10.59765625" style="8" hidden="1" customWidth="1"/>
    <col min="13" max="13" width="11.5" style="8" customWidth="1"/>
    <col min="14" max="14" width="10.59765625" style="8" hidden="1" customWidth="1"/>
    <col min="15" max="20" width="10.59765625" style="8" customWidth="1"/>
    <col min="21" max="21" width="11.3984375" style="8" customWidth="1"/>
    <col min="22" max="30" width="10.59765625" style="8" customWidth="1"/>
  </cols>
  <sheetData>
    <row r="1" spans="1:30" ht="14.25" customHeight="1">
      <c r="A1" s="2"/>
      <c r="B1" s="2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</row>
    <row r="2" spans="1:30" ht="30" customHeight="1">
      <c r="A2" s="2"/>
      <c r="B2" s="85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30" customHeight="1">
      <c r="A3" s="2"/>
      <c r="B3" s="86" t="s">
        <v>51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30" customHeight="1">
      <c r="A4" s="2"/>
      <c r="B4" s="27" t="s">
        <v>42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3" ht="24.75" customHeight="1">
      <c r="A5" s="2"/>
      <c r="B5" s="29"/>
      <c r="C5" s="34" t="s">
        <v>33</v>
      </c>
      <c r="D5" s="36"/>
      <c r="E5" s="37"/>
      <c r="F5" s="34" t="s">
        <v>37</v>
      </c>
      <c r="G5" s="36"/>
      <c r="H5" s="37"/>
      <c r="I5" s="34" t="s">
        <v>34</v>
      </c>
      <c r="J5" s="36"/>
      <c r="K5" s="37"/>
      <c r="L5" s="39"/>
      <c r="M5" s="14" t="s">
        <v>32</v>
      </c>
      <c r="N5" s="40"/>
      <c r="O5" s="14" t="s">
        <v>30</v>
      </c>
      <c r="P5" s="34"/>
      <c r="Q5" s="37"/>
      <c r="R5" s="14" t="s">
        <v>31</v>
      </c>
      <c r="S5" s="34"/>
      <c r="T5" s="37"/>
      <c r="U5" s="14" t="s">
        <v>32</v>
      </c>
      <c r="V5" s="34" t="s">
        <v>43</v>
      </c>
      <c r="W5" s="36"/>
      <c r="X5" s="37"/>
      <c r="Y5" s="34" t="s">
        <v>44</v>
      </c>
      <c r="Z5" s="36"/>
      <c r="AA5" s="37"/>
      <c r="AB5" s="14" t="s">
        <v>41</v>
      </c>
      <c r="AC5" s="34"/>
      <c r="AD5" s="37"/>
      <c r="AE5" s="34" t="s">
        <v>45</v>
      </c>
      <c r="AF5" s="79"/>
      <c r="AG5" s="80"/>
    </row>
    <row r="6" spans="1:33" ht="38.25" customHeight="1">
      <c r="A6" s="2"/>
      <c r="B6" s="30"/>
      <c r="C6" s="14" t="s">
        <v>0</v>
      </c>
      <c r="D6" s="14" t="s">
        <v>1</v>
      </c>
      <c r="E6" s="14" t="s">
        <v>2</v>
      </c>
      <c r="F6" s="14" t="s">
        <v>0</v>
      </c>
      <c r="G6" s="14" t="s">
        <v>1</v>
      </c>
      <c r="H6" s="14" t="s">
        <v>2</v>
      </c>
      <c r="I6" s="14" t="s">
        <v>0</v>
      </c>
      <c r="J6" s="14" t="s">
        <v>1</v>
      </c>
      <c r="K6" s="14" t="s">
        <v>2</v>
      </c>
      <c r="L6" s="14" t="s">
        <v>0</v>
      </c>
      <c r="M6" s="38" t="s">
        <v>40</v>
      </c>
      <c r="N6" s="14" t="s">
        <v>2</v>
      </c>
      <c r="O6" s="14" t="s">
        <v>0</v>
      </c>
      <c r="P6" s="14" t="s">
        <v>1</v>
      </c>
      <c r="Q6" s="14" t="s">
        <v>2</v>
      </c>
      <c r="R6" s="14" t="s">
        <v>0</v>
      </c>
      <c r="S6" s="14" t="s">
        <v>1</v>
      </c>
      <c r="T6" s="14" t="s">
        <v>2</v>
      </c>
      <c r="U6" s="38" t="s">
        <v>39</v>
      </c>
      <c r="V6" s="14" t="s">
        <v>0</v>
      </c>
      <c r="W6" s="14" t="s">
        <v>1</v>
      </c>
      <c r="X6" s="14" t="s">
        <v>2</v>
      </c>
      <c r="Y6" s="14" t="s">
        <v>0</v>
      </c>
      <c r="Z6" s="14" t="s">
        <v>1</v>
      </c>
      <c r="AA6" s="14" t="s">
        <v>2</v>
      </c>
      <c r="AB6" s="14" t="s">
        <v>0</v>
      </c>
      <c r="AC6" s="14" t="s">
        <v>1</v>
      </c>
      <c r="AD6" s="14" t="s">
        <v>2</v>
      </c>
      <c r="AE6" s="14" t="s">
        <v>0</v>
      </c>
      <c r="AF6" s="14" t="s">
        <v>1</v>
      </c>
      <c r="AG6" s="14" t="s">
        <v>2</v>
      </c>
    </row>
    <row r="7" spans="1:33" ht="24.75" customHeight="1">
      <c r="A7" s="2"/>
      <c r="B7" s="31"/>
      <c r="C7" s="16"/>
      <c r="D7" s="16"/>
      <c r="E7" s="20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G7" s="81"/>
    </row>
    <row r="8" spans="1:33" ht="24.75" customHeight="1">
      <c r="A8" s="2"/>
      <c r="B8" s="19" t="s">
        <v>29</v>
      </c>
      <c r="C8" s="42">
        <v>4030</v>
      </c>
      <c r="D8" s="77">
        <v>3769</v>
      </c>
      <c r="E8" s="45">
        <f aca="true" t="shared" si="0" ref="E8:E36">D8/C8</f>
        <v>0.9352357320099256</v>
      </c>
      <c r="F8" s="44">
        <f>C8</f>
        <v>4030</v>
      </c>
      <c r="G8" s="42">
        <v>1545</v>
      </c>
      <c r="H8" s="45">
        <f>G8/F8</f>
        <v>0.38337468982630274</v>
      </c>
      <c r="I8" s="44">
        <f>C8</f>
        <v>4030</v>
      </c>
      <c r="J8" s="42">
        <v>1545</v>
      </c>
      <c r="K8" s="45">
        <f>J8/I8</f>
        <v>0.38337468982630274</v>
      </c>
      <c r="L8" s="44">
        <f>F8</f>
        <v>4030</v>
      </c>
      <c r="M8" s="42">
        <v>1</v>
      </c>
      <c r="N8" s="45">
        <f>M8/L8</f>
        <v>0.00024813895781637717</v>
      </c>
      <c r="O8" s="49">
        <f>C8</f>
        <v>4030</v>
      </c>
      <c r="P8" s="46">
        <v>3620</v>
      </c>
      <c r="Q8" s="47">
        <f>P8/O8</f>
        <v>0.8982630272952854</v>
      </c>
      <c r="R8" s="49">
        <f>C8</f>
        <v>4030</v>
      </c>
      <c r="S8" s="46">
        <v>3620</v>
      </c>
      <c r="T8" s="47">
        <f>S8/R8</f>
        <v>0.8982630272952854</v>
      </c>
      <c r="U8" s="46">
        <v>3620</v>
      </c>
      <c r="V8" s="49">
        <f>C8</f>
        <v>4030</v>
      </c>
      <c r="W8" s="46">
        <v>3913</v>
      </c>
      <c r="X8" s="47">
        <f>W8/V8</f>
        <v>0.9709677419354839</v>
      </c>
      <c r="Y8" s="49">
        <f>V8</f>
        <v>4030</v>
      </c>
      <c r="Z8" s="46">
        <v>3182</v>
      </c>
      <c r="AA8" s="47">
        <f>Z8/Y8</f>
        <v>0.7895781637717122</v>
      </c>
      <c r="AB8" s="49">
        <f>V8</f>
        <v>4030</v>
      </c>
      <c r="AC8" s="46">
        <v>3416</v>
      </c>
      <c r="AD8" s="47">
        <f>AC8/AB8</f>
        <v>0.8476426799007444</v>
      </c>
      <c r="AE8" s="49">
        <f>Y8</f>
        <v>4030</v>
      </c>
      <c r="AF8" s="46">
        <v>854</v>
      </c>
      <c r="AG8" s="47">
        <f>AF8/AE8</f>
        <v>0.2119106699751861</v>
      </c>
    </row>
    <row r="9" spans="1:33" ht="24.75" customHeight="1">
      <c r="A9" s="2"/>
      <c r="B9" s="15"/>
      <c r="C9" s="16"/>
      <c r="D9" s="16"/>
      <c r="E9" s="20"/>
      <c r="F9" s="18"/>
      <c r="G9" s="18"/>
      <c r="H9" s="18"/>
      <c r="I9" s="18"/>
      <c r="J9" s="18"/>
      <c r="K9" s="18"/>
      <c r="L9" s="18"/>
      <c r="M9" s="18"/>
      <c r="N9" s="18"/>
      <c r="O9" s="50"/>
      <c r="P9" s="50"/>
      <c r="Q9" s="50"/>
      <c r="R9" s="50"/>
      <c r="S9" s="50"/>
      <c r="T9" s="50"/>
      <c r="U9" s="52"/>
      <c r="V9" s="50"/>
      <c r="W9" s="50"/>
      <c r="X9" s="50"/>
      <c r="Y9" s="41"/>
      <c r="Z9" s="50"/>
      <c r="AA9" s="50"/>
      <c r="AB9" s="50"/>
      <c r="AC9" s="50"/>
      <c r="AD9" s="50"/>
      <c r="AG9" s="82"/>
    </row>
    <row r="10" spans="1:33" ht="24.75" customHeight="1">
      <c r="A10" s="2"/>
      <c r="B10" s="19" t="s">
        <v>3</v>
      </c>
      <c r="C10" s="42">
        <f>SUM(C11:C14)</f>
        <v>1920</v>
      </c>
      <c r="D10" s="42">
        <f>SUM(D11:D14)</f>
        <v>1878</v>
      </c>
      <c r="E10" s="45">
        <f t="shared" si="0"/>
        <v>0.978125</v>
      </c>
      <c r="F10" s="55">
        <f>SUM(F11:F14)</f>
        <v>1920</v>
      </c>
      <c r="G10" s="55">
        <f>SUM(G11:G14)</f>
        <v>1386</v>
      </c>
      <c r="H10" s="45">
        <f aca="true" t="shared" si="1" ref="H10:H36">G10/F10</f>
        <v>0.721875</v>
      </c>
      <c r="I10" s="55">
        <f>SUM(I11:I14)</f>
        <v>1920</v>
      </c>
      <c r="J10" s="55">
        <f>SUM(J11:J14)</f>
        <v>1388</v>
      </c>
      <c r="K10" s="45">
        <f aca="true" t="shared" si="2" ref="K10:K36">J10/I10</f>
        <v>0.7229166666666667</v>
      </c>
      <c r="L10" s="55">
        <f>SUM(L11:L14)</f>
        <v>1920</v>
      </c>
      <c r="M10" s="55">
        <f>SUM(M11:M14)</f>
        <v>2</v>
      </c>
      <c r="N10" s="45">
        <f>M10/L10</f>
        <v>0.0010416666666666667</v>
      </c>
      <c r="O10" s="56">
        <f>SUM(O11:O14)</f>
        <v>1920</v>
      </c>
      <c r="P10" s="56">
        <f>SUM(P11:P14)</f>
        <v>1810</v>
      </c>
      <c r="Q10" s="47">
        <f aca="true" t="shared" si="3" ref="Q10:Q36">P10/O10</f>
        <v>0.9427083333333334</v>
      </c>
      <c r="R10" s="56">
        <f>SUM(R11:R14)</f>
        <v>1920</v>
      </c>
      <c r="S10" s="56">
        <f>SUM(S11:S14)</f>
        <v>1809</v>
      </c>
      <c r="T10" s="47">
        <f aca="true" t="shared" si="4" ref="T10:T36">S10/R10</f>
        <v>0.9421875</v>
      </c>
      <c r="U10" s="56">
        <f>SUM(U11:U14)</f>
        <v>1808</v>
      </c>
      <c r="V10" s="56">
        <f>SUM(V11:V14)</f>
        <v>1920</v>
      </c>
      <c r="W10" s="56">
        <f>SUM(W11:W14)</f>
        <v>1891</v>
      </c>
      <c r="X10" s="47">
        <f aca="true" t="shared" si="5" ref="X10:X36">W10/V10</f>
        <v>0.9848958333333333</v>
      </c>
      <c r="Y10" s="56">
        <f aca="true" t="shared" si="6" ref="Y10:Y34">V10</f>
        <v>1920</v>
      </c>
      <c r="Z10" s="56">
        <f>SUM(Z11:Z14)</f>
        <v>1642</v>
      </c>
      <c r="AA10" s="47">
        <f>Z10/Y10</f>
        <v>0.8552083333333333</v>
      </c>
      <c r="AB10" s="56">
        <f aca="true" t="shared" si="7" ref="AB10:AB34">V10</f>
        <v>1920</v>
      </c>
      <c r="AC10" s="56">
        <f>SUM(AC11:AC14)</f>
        <v>1679</v>
      </c>
      <c r="AD10" s="47">
        <f>AC10/AB10</f>
        <v>0.8744791666666667</v>
      </c>
      <c r="AE10" s="56">
        <f>Y10</f>
        <v>1920</v>
      </c>
      <c r="AF10" s="56">
        <f>SUM(AF11:AF14)</f>
        <v>1012</v>
      </c>
      <c r="AG10" s="47">
        <f>AF10/AE10</f>
        <v>0.5270833333333333</v>
      </c>
    </row>
    <row r="11" spans="1:33" ht="24.75" customHeight="1">
      <c r="A11" s="2"/>
      <c r="B11" s="15" t="s">
        <v>4</v>
      </c>
      <c r="C11" s="58">
        <v>898</v>
      </c>
      <c r="D11" s="58">
        <v>881</v>
      </c>
      <c r="E11" s="61">
        <f t="shared" si="0"/>
        <v>0.9810690423162584</v>
      </c>
      <c r="F11" s="60">
        <f>C11</f>
        <v>898</v>
      </c>
      <c r="G11" s="60">
        <v>736</v>
      </c>
      <c r="H11" s="61">
        <f t="shared" si="1"/>
        <v>0.8195991091314031</v>
      </c>
      <c r="I11" s="60">
        <f>C11</f>
        <v>898</v>
      </c>
      <c r="J11" s="60">
        <v>737</v>
      </c>
      <c r="K11" s="61">
        <f t="shared" si="2"/>
        <v>0.8207126948775055</v>
      </c>
      <c r="L11" s="60">
        <f>F11</f>
        <v>898</v>
      </c>
      <c r="M11" s="60">
        <v>0</v>
      </c>
      <c r="N11" s="61">
        <f>M11/L11</f>
        <v>0</v>
      </c>
      <c r="O11" s="62">
        <f>C11</f>
        <v>898</v>
      </c>
      <c r="P11" s="62">
        <v>865</v>
      </c>
      <c r="Q11" s="64">
        <f t="shared" si="3"/>
        <v>0.9632516703786191</v>
      </c>
      <c r="R11" s="62">
        <f>C11</f>
        <v>898</v>
      </c>
      <c r="S11" s="62">
        <v>864</v>
      </c>
      <c r="T11" s="64">
        <f t="shared" si="4"/>
        <v>0.9621380846325167</v>
      </c>
      <c r="U11" s="62">
        <v>864</v>
      </c>
      <c r="V11" s="62">
        <f>C11</f>
        <v>898</v>
      </c>
      <c r="W11" s="62">
        <v>887</v>
      </c>
      <c r="X11" s="64">
        <f t="shared" si="5"/>
        <v>0.987750556792873</v>
      </c>
      <c r="Y11" s="62">
        <f t="shared" si="6"/>
        <v>898</v>
      </c>
      <c r="Z11" s="62">
        <v>812</v>
      </c>
      <c r="AA11" s="64">
        <f>Z11/Y11</f>
        <v>0.9042316258351893</v>
      </c>
      <c r="AB11" s="62">
        <f t="shared" si="7"/>
        <v>898</v>
      </c>
      <c r="AC11" s="62">
        <v>836</v>
      </c>
      <c r="AD11" s="64">
        <f>AC11/AB11</f>
        <v>0.9309576837416481</v>
      </c>
      <c r="AE11" s="62">
        <f>Y11</f>
        <v>898</v>
      </c>
      <c r="AF11" s="62">
        <v>515</v>
      </c>
      <c r="AG11" s="64">
        <f>AF11/AE11</f>
        <v>0.5734966592427617</v>
      </c>
    </row>
    <row r="12" spans="1:33" ht="24.75" customHeight="1">
      <c r="A12" s="2"/>
      <c r="B12" s="15" t="s">
        <v>5</v>
      </c>
      <c r="C12" s="58">
        <v>458</v>
      </c>
      <c r="D12" s="58">
        <v>443</v>
      </c>
      <c r="E12" s="61">
        <f t="shared" si="0"/>
        <v>0.9672489082969432</v>
      </c>
      <c r="F12" s="60">
        <f>C12</f>
        <v>458</v>
      </c>
      <c r="G12" s="60">
        <v>202</v>
      </c>
      <c r="H12" s="61">
        <f t="shared" si="1"/>
        <v>0.4410480349344978</v>
      </c>
      <c r="I12" s="60">
        <f>C12</f>
        <v>458</v>
      </c>
      <c r="J12" s="60">
        <v>202</v>
      </c>
      <c r="K12" s="61">
        <f t="shared" si="2"/>
        <v>0.4410480349344978</v>
      </c>
      <c r="L12" s="60">
        <f>F12</f>
        <v>458</v>
      </c>
      <c r="M12" s="60">
        <v>0</v>
      </c>
      <c r="N12" s="61">
        <f>M12/L12</f>
        <v>0</v>
      </c>
      <c r="O12" s="62">
        <f>C12</f>
        <v>458</v>
      </c>
      <c r="P12" s="62">
        <v>399</v>
      </c>
      <c r="Q12" s="64">
        <f t="shared" si="3"/>
        <v>0.87117903930131</v>
      </c>
      <c r="R12" s="62">
        <f>C12</f>
        <v>458</v>
      </c>
      <c r="S12" s="62">
        <v>399</v>
      </c>
      <c r="T12" s="64">
        <f t="shared" si="4"/>
        <v>0.87117903930131</v>
      </c>
      <c r="U12" s="62">
        <v>399</v>
      </c>
      <c r="V12" s="62">
        <f>C12</f>
        <v>458</v>
      </c>
      <c r="W12" s="62">
        <v>448</v>
      </c>
      <c r="X12" s="64">
        <f t="shared" si="5"/>
        <v>0.9781659388646288</v>
      </c>
      <c r="Y12" s="62">
        <f t="shared" si="6"/>
        <v>458</v>
      </c>
      <c r="Z12" s="62">
        <v>304</v>
      </c>
      <c r="AA12" s="64">
        <f>Z12/Y12</f>
        <v>0.6637554585152838</v>
      </c>
      <c r="AB12" s="62">
        <f t="shared" si="7"/>
        <v>458</v>
      </c>
      <c r="AC12" s="62">
        <v>308</v>
      </c>
      <c r="AD12" s="64">
        <f>AC12/AB12</f>
        <v>0.6724890829694323</v>
      </c>
      <c r="AE12" s="62">
        <f>Y12</f>
        <v>458</v>
      </c>
      <c r="AF12" s="62">
        <v>149</v>
      </c>
      <c r="AG12" s="64">
        <f>AF12/AE12</f>
        <v>0.32532751091703055</v>
      </c>
    </row>
    <row r="13" spans="1:33" ht="24.75" customHeight="1">
      <c r="A13" s="2"/>
      <c r="B13" s="15" t="s">
        <v>19</v>
      </c>
      <c r="C13" s="58">
        <v>472</v>
      </c>
      <c r="D13" s="58">
        <v>464</v>
      </c>
      <c r="E13" s="61">
        <f t="shared" si="0"/>
        <v>0.9830508474576272</v>
      </c>
      <c r="F13" s="60">
        <f>C13</f>
        <v>472</v>
      </c>
      <c r="G13" s="60">
        <v>411</v>
      </c>
      <c r="H13" s="61">
        <f t="shared" si="1"/>
        <v>0.8707627118644068</v>
      </c>
      <c r="I13" s="60">
        <f>C13</f>
        <v>472</v>
      </c>
      <c r="J13" s="60">
        <v>412</v>
      </c>
      <c r="K13" s="61">
        <f t="shared" si="2"/>
        <v>0.8728813559322034</v>
      </c>
      <c r="L13" s="60">
        <f>F13</f>
        <v>472</v>
      </c>
      <c r="M13" s="60">
        <v>2</v>
      </c>
      <c r="N13" s="61">
        <f>M13/L13</f>
        <v>0.00423728813559322</v>
      </c>
      <c r="O13" s="62">
        <f>C13</f>
        <v>472</v>
      </c>
      <c r="P13" s="62">
        <v>462</v>
      </c>
      <c r="Q13" s="64">
        <f t="shared" si="3"/>
        <v>0.9788135593220338</v>
      </c>
      <c r="R13" s="62">
        <f>C13</f>
        <v>472</v>
      </c>
      <c r="S13" s="62">
        <v>462</v>
      </c>
      <c r="T13" s="64">
        <f t="shared" si="4"/>
        <v>0.9788135593220338</v>
      </c>
      <c r="U13" s="62">
        <v>461</v>
      </c>
      <c r="V13" s="62">
        <f>C13</f>
        <v>472</v>
      </c>
      <c r="W13" s="62">
        <v>464</v>
      </c>
      <c r="X13" s="64">
        <f t="shared" si="5"/>
        <v>0.9830508474576272</v>
      </c>
      <c r="Y13" s="62">
        <f t="shared" si="6"/>
        <v>472</v>
      </c>
      <c r="Z13" s="62">
        <v>445</v>
      </c>
      <c r="AA13" s="64">
        <f>Z13/Y13</f>
        <v>0.9427966101694916</v>
      </c>
      <c r="AB13" s="62">
        <f t="shared" si="7"/>
        <v>472</v>
      </c>
      <c r="AC13" s="62">
        <v>452</v>
      </c>
      <c r="AD13" s="64">
        <f>AC13/AB13</f>
        <v>0.9576271186440678</v>
      </c>
      <c r="AE13" s="62">
        <f>Y13</f>
        <v>472</v>
      </c>
      <c r="AF13" s="62">
        <v>334</v>
      </c>
      <c r="AG13" s="64">
        <f>AF13/AE13</f>
        <v>0.7076271186440678</v>
      </c>
    </row>
    <row r="14" spans="1:33" ht="24.75" customHeight="1">
      <c r="A14" s="2"/>
      <c r="B14" s="15" t="s">
        <v>6</v>
      </c>
      <c r="C14" s="58">
        <v>92</v>
      </c>
      <c r="D14" s="58">
        <v>90</v>
      </c>
      <c r="E14" s="61">
        <f t="shared" si="0"/>
        <v>0.9782608695652174</v>
      </c>
      <c r="F14" s="60">
        <f>C14</f>
        <v>92</v>
      </c>
      <c r="G14" s="60">
        <v>37</v>
      </c>
      <c r="H14" s="61">
        <f t="shared" si="1"/>
        <v>0.40217391304347827</v>
      </c>
      <c r="I14" s="60">
        <f>C14</f>
        <v>92</v>
      </c>
      <c r="J14" s="60">
        <v>37</v>
      </c>
      <c r="K14" s="61">
        <f t="shared" si="2"/>
        <v>0.40217391304347827</v>
      </c>
      <c r="L14" s="60">
        <f>F14</f>
        <v>92</v>
      </c>
      <c r="M14" s="60">
        <v>0</v>
      </c>
      <c r="N14" s="61">
        <f>M14/L14</f>
        <v>0</v>
      </c>
      <c r="O14" s="62">
        <f>C14</f>
        <v>92</v>
      </c>
      <c r="P14" s="62">
        <v>84</v>
      </c>
      <c r="Q14" s="64">
        <f t="shared" si="3"/>
        <v>0.9130434782608695</v>
      </c>
      <c r="R14" s="62">
        <f>C14</f>
        <v>92</v>
      </c>
      <c r="S14" s="62">
        <v>84</v>
      </c>
      <c r="T14" s="64">
        <f t="shared" si="4"/>
        <v>0.9130434782608695</v>
      </c>
      <c r="U14" s="62">
        <v>84</v>
      </c>
      <c r="V14" s="62">
        <f>C14</f>
        <v>92</v>
      </c>
      <c r="W14" s="62">
        <v>92</v>
      </c>
      <c r="X14" s="64">
        <f t="shared" si="5"/>
        <v>1</v>
      </c>
      <c r="Y14" s="62">
        <f t="shared" si="6"/>
        <v>92</v>
      </c>
      <c r="Z14" s="62">
        <v>81</v>
      </c>
      <c r="AA14" s="64">
        <f>Z14/Y14</f>
        <v>0.8804347826086957</v>
      </c>
      <c r="AB14" s="62">
        <f t="shared" si="7"/>
        <v>92</v>
      </c>
      <c r="AC14" s="62">
        <v>83</v>
      </c>
      <c r="AD14" s="64">
        <f>AC14/AB14</f>
        <v>0.9021739130434783</v>
      </c>
      <c r="AE14" s="62">
        <f>Y14</f>
        <v>92</v>
      </c>
      <c r="AF14" s="62">
        <v>14</v>
      </c>
      <c r="AG14" s="64">
        <f>AF14/AE14</f>
        <v>0.15217391304347827</v>
      </c>
    </row>
    <row r="15" spans="1:33" ht="24.75" customHeight="1">
      <c r="A15" s="2"/>
      <c r="B15" s="15"/>
      <c r="C15" s="58"/>
      <c r="D15" s="58"/>
      <c r="E15" s="61"/>
      <c r="F15" s="60"/>
      <c r="G15" s="60"/>
      <c r="H15" s="61"/>
      <c r="I15" s="60"/>
      <c r="J15" s="60"/>
      <c r="K15" s="61"/>
      <c r="L15" s="60"/>
      <c r="M15" s="60"/>
      <c r="N15" s="61"/>
      <c r="O15" s="62"/>
      <c r="P15" s="62"/>
      <c r="Q15" s="64"/>
      <c r="R15" s="62"/>
      <c r="S15" s="62"/>
      <c r="T15" s="64"/>
      <c r="U15" s="70"/>
      <c r="V15" s="62"/>
      <c r="W15" s="62"/>
      <c r="X15" s="64"/>
      <c r="Y15" s="62"/>
      <c r="Z15" s="62"/>
      <c r="AA15" s="64"/>
      <c r="AB15" s="62"/>
      <c r="AC15" s="62"/>
      <c r="AD15" s="64"/>
      <c r="AG15" s="82"/>
    </row>
    <row r="16" spans="1:33" ht="24.75" customHeight="1">
      <c r="A16" s="2"/>
      <c r="B16" s="19" t="s">
        <v>7</v>
      </c>
      <c r="C16" s="42">
        <f>SUM(C17:C21)</f>
        <v>2266</v>
      </c>
      <c r="D16" s="42">
        <f>SUM(D17:D21)</f>
        <v>2157</v>
      </c>
      <c r="E16" s="45">
        <f t="shared" si="0"/>
        <v>0.9518976169461606</v>
      </c>
      <c r="F16" s="55">
        <f>SUM(F17:F21)</f>
        <v>2266</v>
      </c>
      <c r="G16" s="55">
        <f>SUM(G17:G21)</f>
        <v>651</v>
      </c>
      <c r="H16" s="45">
        <f t="shared" si="1"/>
        <v>0.2872903795233892</v>
      </c>
      <c r="I16" s="55">
        <f>SUM(I17:I21)</f>
        <v>2266</v>
      </c>
      <c r="J16" s="55">
        <f>SUM(J17:J21)</f>
        <v>651</v>
      </c>
      <c r="K16" s="45">
        <f t="shared" si="2"/>
        <v>0.2872903795233892</v>
      </c>
      <c r="L16" s="55">
        <f>SUM(L17:L21)</f>
        <v>2266</v>
      </c>
      <c r="M16" s="55">
        <f>SUM(M17:M21)</f>
        <v>0</v>
      </c>
      <c r="N16" s="45">
        <f aca="true" t="shared" si="8" ref="N16:N21">M16/L16</f>
        <v>0</v>
      </c>
      <c r="O16" s="56">
        <f>SUM(O17:O21)</f>
        <v>2266</v>
      </c>
      <c r="P16" s="56">
        <f>SUM(P17:P21)</f>
        <v>1892</v>
      </c>
      <c r="Q16" s="47">
        <f t="shared" si="3"/>
        <v>0.8349514563106796</v>
      </c>
      <c r="R16" s="56">
        <f>SUM(R17:R21)</f>
        <v>2266</v>
      </c>
      <c r="S16" s="56">
        <f>SUM(S17:S21)</f>
        <v>1892</v>
      </c>
      <c r="T16" s="47">
        <f t="shared" si="4"/>
        <v>0.8349514563106796</v>
      </c>
      <c r="U16" s="46">
        <f>SUM(U17:U21)</f>
        <v>1892</v>
      </c>
      <c r="V16" s="56">
        <f>SUM(V17:V21)</f>
        <v>2266</v>
      </c>
      <c r="W16" s="56">
        <f>SUM(W17:W21)</f>
        <v>2209</v>
      </c>
      <c r="X16" s="47">
        <f t="shared" si="5"/>
        <v>0.9748455428067079</v>
      </c>
      <c r="Y16" s="56">
        <f t="shared" si="6"/>
        <v>2266</v>
      </c>
      <c r="Z16" s="56">
        <f>SUM(Z17:Z21)</f>
        <v>1691</v>
      </c>
      <c r="AA16" s="47">
        <f aca="true" t="shared" si="9" ref="AA16:AA21">Z16/Y16</f>
        <v>0.7462488967343336</v>
      </c>
      <c r="AB16" s="56">
        <f t="shared" si="7"/>
        <v>2266</v>
      </c>
      <c r="AC16" s="56">
        <f>SUM(AC17:AC21)</f>
        <v>1719</v>
      </c>
      <c r="AD16" s="47">
        <f aca="true" t="shared" si="10" ref="AD16:AD21">AC16/AB16</f>
        <v>0.7586054721977052</v>
      </c>
      <c r="AE16" s="56">
        <f aca="true" t="shared" si="11" ref="AE16:AE21">Y16</f>
        <v>2266</v>
      </c>
      <c r="AF16" s="56">
        <f>SUM(AF17:AF21)</f>
        <v>329</v>
      </c>
      <c r="AG16" s="47">
        <f aca="true" t="shared" si="12" ref="AG16:AG21">AF16/AE16</f>
        <v>0.14518976169461606</v>
      </c>
    </row>
    <row r="17" spans="1:33" ht="24.75" customHeight="1">
      <c r="A17" s="2"/>
      <c r="B17" s="15" t="s">
        <v>20</v>
      </c>
      <c r="C17" s="58">
        <v>859</v>
      </c>
      <c r="D17" s="58">
        <v>815</v>
      </c>
      <c r="E17" s="61">
        <f>D17/C17</f>
        <v>0.9487776484284052</v>
      </c>
      <c r="F17" s="73">
        <f>C17</f>
        <v>859</v>
      </c>
      <c r="G17" s="73">
        <v>270</v>
      </c>
      <c r="H17" s="61">
        <f>G17/F17</f>
        <v>0.31431897555296856</v>
      </c>
      <c r="I17" s="73">
        <f>F17</f>
        <v>859</v>
      </c>
      <c r="J17" s="73">
        <v>270</v>
      </c>
      <c r="K17" s="61">
        <f>J17/I17</f>
        <v>0.31431897555296856</v>
      </c>
      <c r="L17" s="73">
        <f>F17</f>
        <v>859</v>
      </c>
      <c r="M17" s="73">
        <v>0</v>
      </c>
      <c r="N17" s="61">
        <f t="shared" si="8"/>
        <v>0</v>
      </c>
      <c r="O17" s="75">
        <f>C17</f>
        <v>859</v>
      </c>
      <c r="P17" s="75">
        <v>776</v>
      </c>
      <c r="Q17" s="64">
        <f>P17/O17</f>
        <v>0.9033760186263097</v>
      </c>
      <c r="R17" s="75">
        <f>C17</f>
        <v>859</v>
      </c>
      <c r="S17" s="75">
        <v>776</v>
      </c>
      <c r="T17" s="64">
        <f>S17/R17</f>
        <v>0.9033760186263097</v>
      </c>
      <c r="U17" s="75">
        <v>776</v>
      </c>
      <c r="V17" s="75">
        <f>C17</f>
        <v>859</v>
      </c>
      <c r="W17" s="75">
        <v>833</v>
      </c>
      <c r="X17" s="64">
        <f>W17/V17</f>
        <v>0.969732246798603</v>
      </c>
      <c r="Y17" s="75">
        <f t="shared" si="6"/>
        <v>859</v>
      </c>
      <c r="Z17" s="75">
        <v>673</v>
      </c>
      <c r="AA17" s="64">
        <f t="shared" si="9"/>
        <v>0.7834691501746216</v>
      </c>
      <c r="AB17" s="75">
        <f t="shared" si="7"/>
        <v>859</v>
      </c>
      <c r="AC17" s="75">
        <v>675</v>
      </c>
      <c r="AD17" s="64">
        <f t="shared" si="10"/>
        <v>0.7857974388824214</v>
      </c>
      <c r="AE17" s="75">
        <f t="shared" si="11"/>
        <v>859</v>
      </c>
      <c r="AF17" s="75">
        <v>125</v>
      </c>
      <c r="AG17" s="64">
        <f t="shared" si="12"/>
        <v>0.14551804423748546</v>
      </c>
    </row>
    <row r="18" spans="1:33" ht="24.75" customHeight="1">
      <c r="A18" s="2"/>
      <c r="B18" s="15" t="s">
        <v>18</v>
      </c>
      <c r="C18" s="58">
        <v>277</v>
      </c>
      <c r="D18" s="58">
        <v>265</v>
      </c>
      <c r="E18" s="61">
        <f>D18/C18</f>
        <v>0.9566787003610109</v>
      </c>
      <c r="F18" s="73">
        <f>C18</f>
        <v>277</v>
      </c>
      <c r="G18" s="60">
        <v>63</v>
      </c>
      <c r="H18" s="61">
        <f>G18/F18</f>
        <v>0.22743682310469315</v>
      </c>
      <c r="I18" s="73">
        <f>C18</f>
        <v>277</v>
      </c>
      <c r="J18" s="60">
        <v>63</v>
      </c>
      <c r="K18" s="61">
        <f>J18/I18</f>
        <v>0.22743682310469315</v>
      </c>
      <c r="L18" s="73">
        <f>F18</f>
        <v>277</v>
      </c>
      <c r="M18" s="60">
        <v>0</v>
      </c>
      <c r="N18" s="61">
        <f t="shared" si="8"/>
        <v>0</v>
      </c>
      <c r="O18" s="75">
        <f>C18</f>
        <v>277</v>
      </c>
      <c r="P18" s="62">
        <v>206</v>
      </c>
      <c r="Q18" s="64">
        <f>P18/O18</f>
        <v>0.7436823104693141</v>
      </c>
      <c r="R18" s="75">
        <f>C18</f>
        <v>277</v>
      </c>
      <c r="S18" s="62">
        <v>206</v>
      </c>
      <c r="T18" s="64">
        <f>S18/R18</f>
        <v>0.7436823104693141</v>
      </c>
      <c r="U18" s="62">
        <v>206</v>
      </c>
      <c r="V18" s="75">
        <f>C18</f>
        <v>277</v>
      </c>
      <c r="W18" s="62">
        <v>271</v>
      </c>
      <c r="X18" s="64">
        <f>W18/V18</f>
        <v>0.9783393501805054</v>
      </c>
      <c r="Y18" s="75">
        <f t="shared" si="6"/>
        <v>277</v>
      </c>
      <c r="Z18" s="62">
        <v>198</v>
      </c>
      <c r="AA18" s="64">
        <f t="shared" si="9"/>
        <v>0.7148014440433214</v>
      </c>
      <c r="AB18" s="75">
        <f t="shared" si="7"/>
        <v>277</v>
      </c>
      <c r="AC18" s="62">
        <v>206</v>
      </c>
      <c r="AD18" s="64">
        <f t="shared" si="10"/>
        <v>0.7436823104693141</v>
      </c>
      <c r="AE18" s="75">
        <f t="shared" si="11"/>
        <v>277</v>
      </c>
      <c r="AF18" s="62">
        <v>29</v>
      </c>
      <c r="AG18" s="64">
        <f t="shared" si="12"/>
        <v>0.10469314079422383</v>
      </c>
    </row>
    <row r="19" spans="1:33" ht="24.75" customHeight="1">
      <c r="A19" s="2"/>
      <c r="B19" s="15" t="s">
        <v>38</v>
      </c>
      <c r="C19" s="58">
        <v>632</v>
      </c>
      <c r="D19" s="58">
        <v>599</v>
      </c>
      <c r="E19" s="61">
        <f>D19/C19</f>
        <v>0.9477848101265823</v>
      </c>
      <c r="F19" s="73">
        <f>C19</f>
        <v>632</v>
      </c>
      <c r="G19" s="60">
        <v>177</v>
      </c>
      <c r="H19" s="61">
        <f>G19/F19</f>
        <v>0.2800632911392405</v>
      </c>
      <c r="I19" s="73">
        <f>C19</f>
        <v>632</v>
      </c>
      <c r="J19" s="60">
        <v>177</v>
      </c>
      <c r="K19" s="61">
        <f>J19/I19</f>
        <v>0.2800632911392405</v>
      </c>
      <c r="L19" s="73">
        <f>F19</f>
        <v>632</v>
      </c>
      <c r="M19" s="60">
        <v>0</v>
      </c>
      <c r="N19" s="61">
        <f t="shared" si="8"/>
        <v>0</v>
      </c>
      <c r="O19" s="75">
        <f>C19</f>
        <v>632</v>
      </c>
      <c r="P19" s="62">
        <v>515</v>
      </c>
      <c r="Q19" s="64">
        <f>P19/O19</f>
        <v>0.814873417721519</v>
      </c>
      <c r="R19" s="75">
        <f>C19</f>
        <v>632</v>
      </c>
      <c r="S19" s="62">
        <v>515</v>
      </c>
      <c r="T19" s="64">
        <f>S19/R19</f>
        <v>0.814873417721519</v>
      </c>
      <c r="U19" s="62">
        <v>515</v>
      </c>
      <c r="V19" s="75">
        <f>C19</f>
        <v>632</v>
      </c>
      <c r="W19" s="62">
        <v>613</v>
      </c>
      <c r="X19" s="64">
        <f>W19/V19</f>
        <v>0.9699367088607594</v>
      </c>
      <c r="Y19" s="75">
        <f t="shared" si="6"/>
        <v>632</v>
      </c>
      <c r="Z19" s="62">
        <v>454</v>
      </c>
      <c r="AA19" s="64">
        <f t="shared" si="9"/>
        <v>0.7183544303797469</v>
      </c>
      <c r="AB19" s="75">
        <f t="shared" si="7"/>
        <v>632</v>
      </c>
      <c r="AC19" s="62">
        <v>453</v>
      </c>
      <c r="AD19" s="64">
        <f t="shared" si="10"/>
        <v>0.7167721518987342</v>
      </c>
      <c r="AE19" s="75">
        <f t="shared" si="11"/>
        <v>632</v>
      </c>
      <c r="AF19" s="62">
        <v>100</v>
      </c>
      <c r="AG19" s="64">
        <f t="shared" si="12"/>
        <v>0.15822784810126583</v>
      </c>
    </row>
    <row r="20" spans="1:33" ht="24.75" customHeight="1">
      <c r="A20" s="2"/>
      <c r="B20" s="15" t="s">
        <v>8</v>
      </c>
      <c r="C20" s="58">
        <v>286</v>
      </c>
      <c r="D20" s="58">
        <v>271</v>
      </c>
      <c r="E20" s="61">
        <f t="shared" si="0"/>
        <v>0.9475524475524476</v>
      </c>
      <c r="F20" s="73">
        <f>C20</f>
        <v>286</v>
      </c>
      <c r="G20" s="60">
        <v>75</v>
      </c>
      <c r="H20" s="61">
        <f t="shared" si="1"/>
        <v>0.26223776223776224</v>
      </c>
      <c r="I20" s="73">
        <f>C20</f>
        <v>286</v>
      </c>
      <c r="J20" s="60">
        <v>75</v>
      </c>
      <c r="K20" s="61">
        <f t="shared" si="2"/>
        <v>0.26223776223776224</v>
      </c>
      <c r="L20" s="73">
        <f>F20</f>
        <v>286</v>
      </c>
      <c r="M20" s="60">
        <v>0</v>
      </c>
      <c r="N20" s="61">
        <f t="shared" si="8"/>
        <v>0</v>
      </c>
      <c r="O20" s="75">
        <f>C20</f>
        <v>286</v>
      </c>
      <c r="P20" s="62">
        <v>219</v>
      </c>
      <c r="Q20" s="64">
        <f t="shared" si="3"/>
        <v>0.7657342657342657</v>
      </c>
      <c r="R20" s="75">
        <f>C20</f>
        <v>286</v>
      </c>
      <c r="S20" s="62">
        <v>219</v>
      </c>
      <c r="T20" s="64">
        <f t="shared" si="4"/>
        <v>0.7657342657342657</v>
      </c>
      <c r="U20" s="62">
        <v>219</v>
      </c>
      <c r="V20" s="75">
        <f>C20</f>
        <v>286</v>
      </c>
      <c r="W20" s="62">
        <v>282</v>
      </c>
      <c r="X20" s="64">
        <f t="shared" si="5"/>
        <v>0.986013986013986</v>
      </c>
      <c r="Y20" s="75">
        <f t="shared" si="6"/>
        <v>286</v>
      </c>
      <c r="Z20" s="62">
        <v>210</v>
      </c>
      <c r="AA20" s="64">
        <f t="shared" si="9"/>
        <v>0.7342657342657343</v>
      </c>
      <c r="AB20" s="75">
        <f t="shared" si="7"/>
        <v>286</v>
      </c>
      <c r="AC20" s="62">
        <v>222</v>
      </c>
      <c r="AD20" s="64">
        <f t="shared" si="10"/>
        <v>0.7762237762237763</v>
      </c>
      <c r="AE20" s="75">
        <f t="shared" si="11"/>
        <v>286</v>
      </c>
      <c r="AF20" s="62">
        <v>57</v>
      </c>
      <c r="AG20" s="64">
        <f t="shared" si="12"/>
        <v>0.1993006993006993</v>
      </c>
    </row>
    <row r="21" spans="1:33" ht="24.75" customHeight="1">
      <c r="A21" s="2"/>
      <c r="B21" s="15" t="s">
        <v>9</v>
      </c>
      <c r="C21" s="58">
        <v>212</v>
      </c>
      <c r="D21" s="58">
        <v>207</v>
      </c>
      <c r="E21" s="61">
        <f t="shared" si="0"/>
        <v>0.9764150943396226</v>
      </c>
      <c r="F21" s="73">
        <f>C21</f>
        <v>212</v>
      </c>
      <c r="G21" s="60">
        <v>66</v>
      </c>
      <c r="H21" s="61">
        <f t="shared" si="1"/>
        <v>0.3113207547169811</v>
      </c>
      <c r="I21" s="73">
        <f>C21</f>
        <v>212</v>
      </c>
      <c r="J21" s="60">
        <v>66</v>
      </c>
      <c r="K21" s="61">
        <f t="shared" si="2"/>
        <v>0.3113207547169811</v>
      </c>
      <c r="L21" s="73">
        <f>F21</f>
        <v>212</v>
      </c>
      <c r="M21" s="60">
        <v>0</v>
      </c>
      <c r="N21" s="61">
        <f t="shared" si="8"/>
        <v>0</v>
      </c>
      <c r="O21" s="75">
        <f>C21</f>
        <v>212</v>
      </c>
      <c r="P21" s="62">
        <v>176</v>
      </c>
      <c r="Q21" s="64">
        <f t="shared" si="3"/>
        <v>0.8301886792452831</v>
      </c>
      <c r="R21" s="75">
        <f>C21</f>
        <v>212</v>
      </c>
      <c r="S21" s="62">
        <v>176</v>
      </c>
      <c r="T21" s="64">
        <f t="shared" si="4"/>
        <v>0.8301886792452831</v>
      </c>
      <c r="U21" s="62">
        <v>176</v>
      </c>
      <c r="V21" s="75">
        <f>C21</f>
        <v>212</v>
      </c>
      <c r="W21" s="62">
        <v>210</v>
      </c>
      <c r="X21" s="64">
        <f t="shared" si="5"/>
        <v>0.9905660377358491</v>
      </c>
      <c r="Y21" s="75">
        <f t="shared" si="6"/>
        <v>212</v>
      </c>
      <c r="Z21" s="62">
        <v>156</v>
      </c>
      <c r="AA21" s="64">
        <f t="shared" si="9"/>
        <v>0.7358490566037735</v>
      </c>
      <c r="AB21" s="75">
        <f t="shared" si="7"/>
        <v>212</v>
      </c>
      <c r="AC21" s="62">
        <v>163</v>
      </c>
      <c r="AD21" s="64">
        <f t="shared" si="10"/>
        <v>0.7688679245283019</v>
      </c>
      <c r="AE21" s="75">
        <f t="shared" si="11"/>
        <v>212</v>
      </c>
      <c r="AF21" s="62">
        <v>18</v>
      </c>
      <c r="AG21" s="64">
        <f t="shared" si="12"/>
        <v>0.08490566037735849</v>
      </c>
    </row>
    <row r="22" spans="1:33" ht="24.75" customHeight="1">
      <c r="A22" s="2"/>
      <c r="B22" s="15"/>
      <c r="C22" s="58"/>
      <c r="D22" s="58"/>
      <c r="E22" s="61"/>
      <c r="F22" s="60"/>
      <c r="G22" s="60"/>
      <c r="H22" s="61"/>
      <c r="I22" s="60"/>
      <c r="J22" s="60"/>
      <c r="K22" s="61"/>
      <c r="L22" s="60"/>
      <c r="M22" s="60"/>
      <c r="N22" s="61"/>
      <c r="O22" s="62"/>
      <c r="P22" s="62"/>
      <c r="Q22" s="64"/>
      <c r="R22" s="62"/>
      <c r="S22" s="62"/>
      <c r="T22" s="64"/>
      <c r="U22" s="70"/>
      <c r="V22" s="62"/>
      <c r="W22" s="62"/>
      <c r="X22" s="64"/>
      <c r="Y22" s="62"/>
      <c r="Z22" s="62"/>
      <c r="AA22" s="64"/>
      <c r="AB22" s="62"/>
      <c r="AC22" s="62"/>
      <c r="AD22" s="64"/>
      <c r="AG22" s="82"/>
    </row>
    <row r="23" spans="1:33" ht="24.75" customHeight="1">
      <c r="A23" s="2"/>
      <c r="B23" s="19" t="s">
        <v>10</v>
      </c>
      <c r="C23" s="42">
        <f>SUM(C24:C28)</f>
        <v>813</v>
      </c>
      <c r="D23" s="42">
        <f>SUM(D24:D28)</f>
        <v>795</v>
      </c>
      <c r="E23" s="45">
        <f t="shared" si="0"/>
        <v>0.977859778597786</v>
      </c>
      <c r="F23" s="55">
        <f>SUM(F24:F28)</f>
        <v>813</v>
      </c>
      <c r="G23" s="55">
        <f>SUM(G24:G28)</f>
        <v>387</v>
      </c>
      <c r="H23" s="45">
        <f t="shared" si="1"/>
        <v>0.47601476014760147</v>
      </c>
      <c r="I23" s="55">
        <f>SUM(I24:I28)</f>
        <v>813</v>
      </c>
      <c r="J23" s="55">
        <f>SUM(J24:J28)</f>
        <v>387</v>
      </c>
      <c r="K23" s="45">
        <f t="shared" si="2"/>
        <v>0.47601476014760147</v>
      </c>
      <c r="L23" s="55">
        <f>SUM(L24:L28)</f>
        <v>813</v>
      </c>
      <c r="M23" s="55">
        <f>SUM(M24:M28)</f>
        <v>0</v>
      </c>
      <c r="N23" s="45">
        <f aca="true" t="shared" si="13" ref="N23:N28">M23/L23</f>
        <v>0</v>
      </c>
      <c r="O23" s="56">
        <f>SUM(O24:O28)</f>
        <v>813</v>
      </c>
      <c r="P23" s="56">
        <f>SUM(P24:P28)</f>
        <v>731</v>
      </c>
      <c r="Q23" s="47">
        <f t="shared" si="3"/>
        <v>0.8991389913899139</v>
      </c>
      <c r="R23" s="56">
        <f>SUM(R24:R28)</f>
        <v>813</v>
      </c>
      <c r="S23" s="56">
        <f>SUM(S24:S28)</f>
        <v>731</v>
      </c>
      <c r="T23" s="47">
        <f t="shared" si="4"/>
        <v>0.8991389913899139</v>
      </c>
      <c r="U23" s="46">
        <f>SUM(U24:U28)</f>
        <v>731</v>
      </c>
      <c r="V23" s="56">
        <f>SUM(V24:V28)</f>
        <v>813</v>
      </c>
      <c r="W23" s="56">
        <f>SUM(W24:W28)</f>
        <v>801</v>
      </c>
      <c r="X23" s="47">
        <f t="shared" si="5"/>
        <v>0.985239852398524</v>
      </c>
      <c r="Y23" s="56">
        <f t="shared" si="6"/>
        <v>813</v>
      </c>
      <c r="Z23" s="56">
        <f>SUM(Z24:Z28)</f>
        <v>679</v>
      </c>
      <c r="AA23" s="47">
        <f aca="true" t="shared" si="14" ref="AA23:AA28">Z23/Y23</f>
        <v>0.8351783517835178</v>
      </c>
      <c r="AB23" s="56">
        <f t="shared" si="7"/>
        <v>813</v>
      </c>
      <c r="AC23" s="56">
        <f>SUM(AC24:AC28)</f>
        <v>692</v>
      </c>
      <c r="AD23" s="47">
        <f aca="true" t="shared" si="15" ref="AD23:AD28">AC23/AB23</f>
        <v>0.8511685116851169</v>
      </c>
      <c r="AE23" s="56">
        <f aca="true" t="shared" si="16" ref="AE23:AE28">Y23</f>
        <v>813</v>
      </c>
      <c r="AF23" s="56">
        <f>SUM(AF24:AF28)</f>
        <v>312</v>
      </c>
      <c r="AG23" s="47">
        <f aca="true" t="shared" si="17" ref="AG23:AG28">AF23/AE23</f>
        <v>0.3837638376383764</v>
      </c>
    </row>
    <row r="24" spans="1:33" ht="24.75" customHeight="1">
      <c r="A24" s="2"/>
      <c r="B24" s="15" t="s">
        <v>21</v>
      </c>
      <c r="C24" s="58">
        <v>342</v>
      </c>
      <c r="D24" s="58">
        <v>336</v>
      </c>
      <c r="E24" s="61">
        <f>D24/C24</f>
        <v>0.9824561403508771</v>
      </c>
      <c r="F24" s="73">
        <f>C24</f>
        <v>342</v>
      </c>
      <c r="G24" s="73">
        <v>146</v>
      </c>
      <c r="H24" s="61">
        <f>G24/F24</f>
        <v>0.4269005847953216</v>
      </c>
      <c r="I24" s="73">
        <f>C24</f>
        <v>342</v>
      </c>
      <c r="J24" s="73">
        <v>146</v>
      </c>
      <c r="K24" s="61">
        <f>J24/I24</f>
        <v>0.4269005847953216</v>
      </c>
      <c r="L24" s="73">
        <f>F24</f>
        <v>342</v>
      </c>
      <c r="M24" s="73">
        <v>0</v>
      </c>
      <c r="N24" s="61">
        <f t="shared" si="13"/>
        <v>0</v>
      </c>
      <c r="O24" s="75">
        <f>C24</f>
        <v>342</v>
      </c>
      <c r="P24" s="75">
        <v>288</v>
      </c>
      <c r="Q24" s="64">
        <f>P24/O24</f>
        <v>0.8421052631578947</v>
      </c>
      <c r="R24" s="75">
        <f>C24</f>
        <v>342</v>
      </c>
      <c r="S24" s="75">
        <v>288</v>
      </c>
      <c r="T24" s="64">
        <f>S24/R24</f>
        <v>0.8421052631578947</v>
      </c>
      <c r="U24" s="75">
        <v>288</v>
      </c>
      <c r="V24" s="75">
        <f>C24</f>
        <v>342</v>
      </c>
      <c r="W24" s="75">
        <v>335</v>
      </c>
      <c r="X24" s="64">
        <f>W24/V24</f>
        <v>0.97953216374269</v>
      </c>
      <c r="Y24" s="75">
        <f t="shared" si="6"/>
        <v>342</v>
      </c>
      <c r="Z24" s="75">
        <v>276</v>
      </c>
      <c r="AA24" s="64">
        <f t="shared" si="14"/>
        <v>0.8070175438596491</v>
      </c>
      <c r="AB24" s="75">
        <f t="shared" si="7"/>
        <v>342</v>
      </c>
      <c r="AC24" s="75">
        <v>284</v>
      </c>
      <c r="AD24" s="64">
        <f t="shared" si="15"/>
        <v>0.8304093567251462</v>
      </c>
      <c r="AE24" s="75">
        <f t="shared" si="16"/>
        <v>342</v>
      </c>
      <c r="AF24" s="75">
        <v>118</v>
      </c>
      <c r="AG24" s="64">
        <f t="shared" si="17"/>
        <v>0.34502923976608185</v>
      </c>
    </row>
    <row r="25" spans="1:33" ht="24.75" customHeight="1">
      <c r="A25" s="2"/>
      <c r="B25" s="15" t="s">
        <v>11</v>
      </c>
      <c r="C25" s="58">
        <v>157</v>
      </c>
      <c r="D25" s="58">
        <v>154</v>
      </c>
      <c r="E25" s="61">
        <f t="shared" si="0"/>
        <v>0.9808917197452229</v>
      </c>
      <c r="F25" s="73">
        <f>C25</f>
        <v>157</v>
      </c>
      <c r="G25" s="60">
        <v>44</v>
      </c>
      <c r="H25" s="61">
        <f t="shared" si="1"/>
        <v>0.2802547770700637</v>
      </c>
      <c r="I25" s="73">
        <f>C25</f>
        <v>157</v>
      </c>
      <c r="J25" s="60">
        <v>44</v>
      </c>
      <c r="K25" s="61">
        <f t="shared" si="2"/>
        <v>0.2802547770700637</v>
      </c>
      <c r="L25" s="73">
        <f>F25</f>
        <v>157</v>
      </c>
      <c r="M25" s="60">
        <v>0</v>
      </c>
      <c r="N25" s="61">
        <f t="shared" si="13"/>
        <v>0</v>
      </c>
      <c r="O25" s="75">
        <f>C25</f>
        <v>157</v>
      </c>
      <c r="P25" s="62">
        <v>146</v>
      </c>
      <c r="Q25" s="64">
        <f t="shared" si="3"/>
        <v>0.9299363057324841</v>
      </c>
      <c r="R25" s="75">
        <f>C25</f>
        <v>157</v>
      </c>
      <c r="S25" s="62">
        <v>146</v>
      </c>
      <c r="T25" s="64">
        <f t="shared" si="4"/>
        <v>0.9299363057324841</v>
      </c>
      <c r="U25" s="62">
        <v>146</v>
      </c>
      <c r="V25" s="75">
        <f>C25</f>
        <v>157</v>
      </c>
      <c r="W25" s="62">
        <v>156</v>
      </c>
      <c r="X25" s="64">
        <f t="shared" si="5"/>
        <v>0.9936305732484076</v>
      </c>
      <c r="Y25" s="75">
        <f t="shared" si="6"/>
        <v>157</v>
      </c>
      <c r="Z25" s="62">
        <v>125</v>
      </c>
      <c r="AA25" s="64">
        <f t="shared" si="14"/>
        <v>0.7961783439490446</v>
      </c>
      <c r="AB25" s="75">
        <f t="shared" si="7"/>
        <v>157</v>
      </c>
      <c r="AC25" s="62">
        <v>133</v>
      </c>
      <c r="AD25" s="64">
        <f t="shared" si="15"/>
        <v>0.8471337579617835</v>
      </c>
      <c r="AE25" s="75">
        <f t="shared" si="16"/>
        <v>157</v>
      </c>
      <c r="AF25" s="62">
        <v>58</v>
      </c>
      <c r="AG25" s="64">
        <f t="shared" si="17"/>
        <v>0.36942675159235666</v>
      </c>
    </row>
    <row r="26" spans="1:33" ht="24.75" customHeight="1">
      <c r="A26" s="2"/>
      <c r="B26" s="15" t="s">
        <v>35</v>
      </c>
      <c r="C26" s="58">
        <v>130</v>
      </c>
      <c r="D26" s="58">
        <v>123</v>
      </c>
      <c r="E26" s="61">
        <f t="shared" si="0"/>
        <v>0.9461538461538461</v>
      </c>
      <c r="F26" s="73">
        <f>C26</f>
        <v>130</v>
      </c>
      <c r="G26" s="73">
        <v>86</v>
      </c>
      <c r="H26" s="61">
        <f t="shared" si="1"/>
        <v>0.6615384615384615</v>
      </c>
      <c r="I26" s="73">
        <f>C26</f>
        <v>130</v>
      </c>
      <c r="J26" s="73">
        <v>86</v>
      </c>
      <c r="K26" s="61">
        <f t="shared" si="2"/>
        <v>0.6615384615384615</v>
      </c>
      <c r="L26" s="73">
        <f>F26</f>
        <v>130</v>
      </c>
      <c r="M26" s="73">
        <v>0</v>
      </c>
      <c r="N26" s="61">
        <f t="shared" si="13"/>
        <v>0</v>
      </c>
      <c r="O26" s="75">
        <f>C26</f>
        <v>130</v>
      </c>
      <c r="P26" s="75">
        <v>126</v>
      </c>
      <c r="Q26" s="64">
        <f t="shared" si="3"/>
        <v>0.9692307692307692</v>
      </c>
      <c r="R26" s="75">
        <f>C26</f>
        <v>130</v>
      </c>
      <c r="S26" s="75">
        <v>126</v>
      </c>
      <c r="T26" s="64">
        <f t="shared" si="4"/>
        <v>0.9692307692307692</v>
      </c>
      <c r="U26" s="75">
        <v>126</v>
      </c>
      <c r="V26" s="75">
        <f>C26</f>
        <v>130</v>
      </c>
      <c r="W26" s="75">
        <v>127</v>
      </c>
      <c r="X26" s="64">
        <f t="shared" si="5"/>
        <v>0.9769230769230769</v>
      </c>
      <c r="Y26" s="75">
        <f t="shared" si="6"/>
        <v>130</v>
      </c>
      <c r="Z26" s="75">
        <v>115</v>
      </c>
      <c r="AA26" s="64">
        <f t="shared" si="14"/>
        <v>0.8846153846153846</v>
      </c>
      <c r="AB26" s="75">
        <f t="shared" si="7"/>
        <v>130</v>
      </c>
      <c r="AC26" s="75">
        <v>110</v>
      </c>
      <c r="AD26" s="64">
        <f t="shared" si="15"/>
        <v>0.8461538461538461</v>
      </c>
      <c r="AE26" s="75">
        <f t="shared" si="16"/>
        <v>130</v>
      </c>
      <c r="AF26" s="75">
        <v>49</v>
      </c>
      <c r="AG26" s="64">
        <f t="shared" si="17"/>
        <v>0.3769230769230769</v>
      </c>
    </row>
    <row r="27" spans="1:33" ht="24.75" customHeight="1">
      <c r="A27" s="2"/>
      <c r="B27" s="21" t="s">
        <v>22</v>
      </c>
      <c r="C27" s="58">
        <v>62</v>
      </c>
      <c r="D27" s="58">
        <v>62</v>
      </c>
      <c r="E27" s="61">
        <f>D27/C27</f>
        <v>1</v>
      </c>
      <c r="F27" s="73">
        <f>C27</f>
        <v>62</v>
      </c>
      <c r="G27" s="73">
        <v>16</v>
      </c>
      <c r="H27" s="61">
        <f>G27/F27</f>
        <v>0.25806451612903225</v>
      </c>
      <c r="I27" s="73">
        <f>C27</f>
        <v>62</v>
      </c>
      <c r="J27" s="73">
        <v>16</v>
      </c>
      <c r="K27" s="61">
        <f>J27/I27</f>
        <v>0.25806451612903225</v>
      </c>
      <c r="L27" s="73">
        <f>F27</f>
        <v>62</v>
      </c>
      <c r="M27" s="73">
        <v>0</v>
      </c>
      <c r="N27" s="61">
        <f t="shared" si="13"/>
        <v>0</v>
      </c>
      <c r="O27" s="75">
        <f>C27</f>
        <v>62</v>
      </c>
      <c r="P27" s="75">
        <v>52</v>
      </c>
      <c r="Q27" s="64">
        <f>P27/O27</f>
        <v>0.8387096774193549</v>
      </c>
      <c r="R27" s="75">
        <f>C27</f>
        <v>62</v>
      </c>
      <c r="S27" s="75">
        <v>52</v>
      </c>
      <c r="T27" s="64">
        <f>S27/R27</f>
        <v>0.8387096774193549</v>
      </c>
      <c r="U27" s="75">
        <v>52</v>
      </c>
      <c r="V27" s="75">
        <f>C27</f>
        <v>62</v>
      </c>
      <c r="W27" s="75">
        <v>62</v>
      </c>
      <c r="X27" s="64">
        <f>W27/V27</f>
        <v>1</v>
      </c>
      <c r="Y27" s="75">
        <f t="shared" si="6"/>
        <v>62</v>
      </c>
      <c r="Z27" s="75">
        <v>53</v>
      </c>
      <c r="AA27" s="64">
        <f t="shared" si="14"/>
        <v>0.8548387096774194</v>
      </c>
      <c r="AB27" s="75">
        <f t="shared" si="7"/>
        <v>62</v>
      </c>
      <c r="AC27" s="75">
        <v>53</v>
      </c>
      <c r="AD27" s="64">
        <f t="shared" si="15"/>
        <v>0.8548387096774194</v>
      </c>
      <c r="AE27" s="75">
        <f t="shared" si="16"/>
        <v>62</v>
      </c>
      <c r="AF27" s="75">
        <v>15</v>
      </c>
      <c r="AG27" s="64">
        <f t="shared" si="17"/>
        <v>0.24193548387096775</v>
      </c>
    </row>
    <row r="28" spans="1:33" ht="24.75" customHeight="1">
      <c r="A28" s="2"/>
      <c r="B28" s="21" t="s">
        <v>23</v>
      </c>
      <c r="C28" s="58">
        <v>122</v>
      </c>
      <c r="D28" s="58">
        <v>120</v>
      </c>
      <c r="E28" s="61">
        <f t="shared" si="0"/>
        <v>0.9836065573770492</v>
      </c>
      <c r="F28" s="73">
        <f>C28</f>
        <v>122</v>
      </c>
      <c r="G28" s="73">
        <v>95</v>
      </c>
      <c r="H28" s="61">
        <f t="shared" si="1"/>
        <v>0.7786885245901639</v>
      </c>
      <c r="I28" s="73">
        <f>C28</f>
        <v>122</v>
      </c>
      <c r="J28" s="73">
        <v>95</v>
      </c>
      <c r="K28" s="61">
        <f t="shared" si="2"/>
        <v>0.7786885245901639</v>
      </c>
      <c r="L28" s="73">
        <f>F28</f>
        <v>122</v>
      </c>
      <c r="M28" s="73">
        <v>0</v>
      </c>
      <c r="N28" s="61">
        <f t="shared" si="13"/>
        <v>0</v>
      </c>
      <c r="O28" s="75">
        <f>C28</f>
        <v>122</v>
      </c>
      <c r="P28" s="75">
        <v>119</v>
      </c>
      <c r="Q28" s="64">
        <f t="shared" si="3"/>
        <v>0.9754098360655737</v>
      </c>
      <c r="R28" s="75">
        <f>C28</f>
        <v>122</v>
      </c>
      <c r="S28" s="75">
        <v>119</v>
      </c>
      <c r="T28" s="64">
        <f t="shared" si="4"/>
        <v>0.9754098360655737</v>
      </c>
      <c r="U28" s="75">
        <v>119</v>
      </c>
      <c r="V28" s="75">
        <f>C28</f>
        <v>122</v>
      </c>
      <c r="W28" s="75">
        <v>121</v>
      </c>
      <c r="X28" s="64">
        <f t="shared" si="5"/>
        <v>0.9918032786885246</v>
      </c>
      <c r="Y28" s="75">
        <f t="shared" si="6"/>
        <v>122</v>
      </c>
      <c r="Z28" s="75">
        <v>110</v>
      </c>
      <c r="AA28" s="64">
        <f t="shared" si="14"/>
        <v>0.9016393442622951</v>
      </c>
      <c r="AB28" s="75">
        <f t="shared" si="7"/>
        <v>122</v>
      </c>
      <c r="AC28" s="75">
        <v>112</v>
      </c>
      <c r="AD28" s="64">
        <f t="shared" si="15"/>
        <v>0.9180327868852459</v>
      </c>
      <c r="AE28" s="75">
        <f t="shared" si="16"/>
        <v>122</v>
      </c>
      <c r="AF28" s="75">
        <v>72</v>
      </c>
      <c r="AG28" s="64">
        <f t="shared" si="17"/>
        <v>0.5901639344262295</v>
      </c>
    </row>
    <row r="29" spans="1:33" ht="24.75" customHeight="1">
      <c r="A29" s="2"/>
      <c r="B29" s="15"/>
      <c r="C29" s="58"/>
      <c r="D29" s="58"/>
      <c r="E29" s="61"/>
      <c r="F29" s="60"/>
      <c r="G29" s="60"/>
      <c r="H29" s="61"/>
      <c r="I29" s="60"/>
      <c r="J29" s="60"/>
      <c r="K29" s="61"/>
      <c r="L29" s="60"/>
      <c r="M29" s="60"/>
      <c r="N29" s="61"/>
      <c r="O29" s="62"/>
      <c r="P29" s="62"/>
      <c r="Q29" s="64"/>
      <c r="R29" s="62"/>
      <c r="S29" s="62"/>
      <c r="T29" s="64"/>
      <c r="U29" s="70"/>
      <c r="V29" s="62"/>
      <c r="W29" s="62"/>
      <c r="X29" s="64"/>
      <c r="Y29" s="62"/>
      <c r="Z29" s="62"/>
      <c r="AA29" s="64"/>
      <c r="AB29" s="62"/>
      <c r="AC29" s="62"/>
      <c r="AD29" s="64"/>
      <c r="AG29" s="82"/>
    </row>
    <row r="30" spans="1:33" ht="24.75" customHeight="1">
      <c r="A30" s="2"/>
      <c r="B30" s="19" t="s">
        <v>12</v>
      </c>
      <c r="C30" s="42">
        <f>SUM(C31:C34)</f>
        <v>275</v>
      </c>
      <c r="D30" s="42">
        <f>SUM(D31:D34)</f>
        <v>271</v>
      </c>
      <c r="E30" s="45">
        <f t="shared" si="0"/>
        <v>0.9854545454545455</v>
      </c>
      <c r="F30" s="55">
        <f>SUM(F31:F34)</f>
        <v>275</v>
      </c>
      <c r="G30" s="55">
        <f>SUM(G31:G34)</f>
        <v>118</v>
      </c>
      <c r="H30" s="45">
        <f t="shared" si="1"/>
        <v>0.4290909090909091</v>
      </c>
      <c r="I30" s="55">
        <f>SUM(I31:I34)</f>
        <v>275</v>
      </c>
      <c r="J30" s="55">
        <f>SUM(J31:J34)</f>
        <v>118</v>
      </c>
      <c r="K30" s="45">
        <f t="shared" si="2"/>
        <v>0.4290909090909091</v>
      </c>
      <c r="L30" s="55">
        <f>SUM(L31:L34)</f>
        <v>275</v>
      </c>
      <c r="M30" s="55">
        <f>SUM(M31:M34)</f>
        <v>0</v>
      </c>
      <c r="N30" s="45">
        <f>M30/L30</f>
        <v>0</v>
      </c>
      <c r="O30" s="56">
        <f>SUM(O31:O34)</f>
        <v>275</v>
      </c>
      <c r="P30" s="56">
        <f>SUM(P31:P34)</f>
        <v>234</v>
      </c>
      <c r="Q30" s="47">
        <f t="shared" si="3"/>
        <v>0.850909090909091</v>
      </c>
      <c r="R30" s="56">
        <f>SUM(R31:R34)</f>
        <v>275</v>
      </c>
      <c r="S30" s="56">
        <f>SUM(S31:S34)</f>
        <v>234</v>
      </c>
      <c r="T30" s="47">
        <f t="shared" si="4"/>
        <v>0.850909090909091</v>
      </c>
      <c r="U30" s="46">
        <f>SUM(U31:U34)</f>
        <v>234</v>
      </c>
      <c r="V30" s="56">
        <f>SUM(V31:V34)</f>
        <v>275</v>
      </c>
      <c r="W30" s="56">
        <f>SUM(W31:W34)</f>
        <v>272</v>
      </c>
      <c r="X30" s="47">
        <f t="shared" si="5"/>
        <v>0.9890909090909091</v>
      </c>
      <c r="Y30" s="56">
        <f t="shared" si="6"/>
        <v>275</v>
      </c>
      <c r="Z30" s="56">
        <f>SUM(Z31:Z34)</f>
        <v>222</v>
      </c>
      <c r="AA30" s="47">
        <f>Z30/Y30</f>
        <v>0.8072727272727273</v>
      </c>
      <c r="AB30" s="56">
        <f t="shared" si="7"/>
        <v>275</v>
      </c>
      <c r="AC30" s="56">
        <f>SUM(AC31:AC34)</f>
        <v>224</v>
      </c>
      <c r="AD30" s="47">
        <f>AC30/AB30</f>
        <v>0.8145454545454546</v>
      </c>
      <c r="AE30" s="56">
        <f>Y30</f>
        <v>275</v>
      </c>
      <c r="AF30" s="56">
        <f>SUM(AF31:AF34)</f>
        <v>75</v>
      </c>
      <c r="AG30" s="47">
        <f>AF30/AE30</f>
        <v>0.2727272727272727</v>
      </c>
    </row>
    <row r="31" spans="1:33" ht="24.75" customHeight="1">
      <c r="A31" s="2"/>
      <c r="B31" s="15" t="s">
        <v>13</v>
      </c>
      <c r="C31" s="58">
        <v>122</v>
      </c>
      <c r="D31" s="58">
        <v>120</v>
      </c>
      <c r="E31" s="61">
        <f t="shared" si="0"/>
        <v>0.9836065573770492</v>
      </c>
      <c r="F31" s="73">
        <f>C31</f>
        <v>122</v>
      </c>
      <c r="G31" s="60">
        <v>43</v>
      </c>
      <c r="H31" s="61">
        <f t="shared" si="1"/>
        <v>0.3524590163934426</v>
      </c>
      <c r="I31" s="73">
        <f>C31</f>
        <v>122</v>
      </c>
      <c r="J31" s="60">
        <v>43</v>
      </c>
      <c r="K31" s="61">
        <f t="shared" si="2"/>
        <v>0.3524590163934426</v>
      </c>
      <c r="L31" s="73">
        <f>F31</f>
        <v>122</v>
      </c>
      <c r="M31" s="60">
        <v>0</v>
      </c>
      <c r="N31" s="61">
        <f>M31/L31</f>
        <v>0</v>
      </c>
      <c r="O31" s="75">
        <f>C31</f>
        <v>122</v>
      </c>
      <c r="P31" s="62">
        <v>103</v>
      </c>
      <c r="Q31" s="64">
        <f t="shared" si="3"/>
        <v>0.8442622950819673</v>
      </c>
      <c r="R31" s="75">
        <f>C31</f>
        <v>122</v>
      </c>
      <c r="S31" s="62">
        <v>103</v>
      </c>
      <c r="T31" s="64">
        <f t="shared" si="4"/>
        <v>0.8442622950819673</v>
      </c>
      <c r="U31" s="70">
        <v>103</v>
      </c>
      <c r="V31" s="75">
        <f>C31</f>
        <v>122</v>
      </c>
      <c r="W31" s="62">
        <v>120</v>
      </c>
      <c r="X31" s="64">
        <f t="shared" si="5"/>
        <v>0.9836065573770492</v>
      </c>
      <c r="Y31" s="75">
        <f t="shared" si="6"/>
        <v>122</v>
      </c>
      <c r="Z31" s="62">
        <v>92</v>
      </c>
      <c r="AA31" s="64">
        <f>Z31/Y31</f>
        <v>0.7540983606557377</v>
      </c>
      <c r="AB31" s="75">
        <f t="shared" si="7"/>
        <v>122</v>
      </c>
      <c r="AC31" s="62">
        <v>93</v>
      </c>
      <c r="AD31" s="64">
        <f>AC31/AB31</f>
        <v>0.7622950819672131</v>
      </c>
      <c r="AE31" s="75">
        <f>Y31</f>
        <v>122</v>
      </c>
      <c r="AF31" s="62">
        <v>30</v>
      </c>
      <c r="AG31" s="64">
        <f>AF31/AE31</f>
        <v>0.2459016393442623</v>
      </c>
    </row>
    <row r="32" spans="1:33" ht="24.75" customHeight="1">
      <c r="A32" s="2"/>
      <c r="B32" s="15" t="s">
        <v>14</v>
      </c>
      <c r="C32" s="58">
        <v>61</v>
      </c>
      <c r="D32" s="58">
        <v>61</v>
      </c>
      <c r="E32" s="61">
        <f t="shared" si="0"/>
        <v>1</v>
      </c>
      <c r="F32" s="73">
        <f>C32</f>
        <v>61</v>
      </c>
      <c r="G32" s="60">
        <v>30</v>
      </c>
      <c r="H32" s="61">
        <f t="shared" si="1"/>
        <v>0.4918032786885246</v>
      </c>
      <c r="I32" s="73">
        <f>C32</f>
        <v>61</v>
      </c>
      <c r="J32" s="60">
        <v>30</v>
      </c>
      <c r="K32" s="61">
        <f t="shared" si="2"/>
        <v>0.4918032786885246</v>
      </c>
      <c r="L32" s="73">
        <f>F32</f>
        <v>61</v>
      </c>
      <c r="M32" s="60">
        <v>0</v>
      </c>
      <c r="N32" s="61">
        <f>M32/L32</f>
        <v>0</v>
      </c>
      <c r="O32" s="75">
        <f>C32</f>
        <v>61</v>
      </c>
      <c r="P32" s="62">
        <v>51</v>
      </c>
      <c r="Q32" s="64">
        <f t="shared" si="3"/>
        <v>0.8360655737704918</v>
      </c>
      <c r="R32" s="75">
        <f>C32</f>
        <v>61</v>
      </c>
      <c r="S32" s="62">
        <v>51</v>
      </c>
      <c r="T32" s="64">
        <f t="shared" si="4"/>
        <v>0.8360655737704918</v>
      </c>
      <c r="U32" s="70">
        <v>51</v>
      </c>
      <c r="V32" s="75">
        <f>C32</f>
        <v>61</v>
      </c>
      <c r="W32" s="62">
        <v>61</v>
      </c>
      <c r="X32" s="64">
        <f t="shared" si="5"/>
        <v>1</v>
      </c>
      <c r="Y32" s="75">
        <f t="shared" si="6"/>
        <v>61</v>
      </c>
      <c r="Z32" s="62">
        <v>51</v>
      </c>
      <c r="AA32" s="64">
        <f>Z32/Y32</f>
        <v>0.8360655737704918</v>
      </c>
      <c r="AB32" s="75">
        <f t="shared" si="7"/>
        <v>61</v>
      </c>
      <c r="AC32" s="62">
        <v>51</v>
      </c>
      <c r="AD32" s="64">
        <f>AC32/AB32</f>
        <v>0.8360655737704918</v>
      </c>
      <c r="AE32" s="75">
        <f>Y32</f>
        <v>61</v>
      </c>
      <c r="AF32" s="62">
        <v>16</v>
      </c>
      <c r="AG32" s="64">
        <f>AF32/AE32</f>
        <v>0.26229508196721313</v>
      </c>
    </row>
    <row r="33" spans="1:33" ht="24.75" customHeight="1">
      <c r="A33" s="2"/>
      <c r="B33" s="15" t="s">
        <v>15</v>
      </c>
      <c r="C33" s="58">
        <v>25</v>
      </c>
      <c r="D33" s="58">
        <v>25</v>
      </c>
      <c r="E33" s="61">
        <f t="shared" si="0"/>
        <v>1</v>
      </c>
      <c r="F33" s="73">
        <f>C33</f>
        <v>25</v>
      </c>
      <c r="G33" s="60">
        <v>22</v>
      </c>
      <c r="H33" s="61">
        <f t="shared" si="1"/>
        <v>0.88</v>
      </c>
      <c r="I33" s="73">
        <f>C33</f>
        <v>25</v>
      </c>
      <c r="J33" s="60">
        <v>22</v>
      </c>
      <c r="K33" s="61">
        <f t="shared" si="2"/>
        <v>0.88</v>
      </c>
      <c r="L33" s="73">
        <f>F33</f>
        <v>25</v>
      </c>
      <c r="M33" s="60">
        <v>0</v>
      </c>
      <c r="N33" s="61">
        <f>M33/L33</f>
        <v>0</v>
      </c>
      <c r="O33" s="75">
        <f>C33</f>
        <v>25</v>
      </c>
      <c r="P33" s="62">
        <v>23</v>
      </c>
      <c r="Q33" s="64">
        <f t="shared" si="3"/>
        <v>0.92</v>
      </c>
      <c r="R33" s="75">
        <f>C33</f>
        <v>25</v>
      </c>
      <c r="S33" s="62">
        <v>23</v>
      </c>
      <c r="T33" s="64">
        <f t="shared" si="4"/>
        <v>0.92</v>
      </c>
      <c r="U33" s="70">
        <v>23</v>
      </c>
      <c r="V33" s="75">
        <f>C33</f>
        <v>25</v>
      </c>
      <c r="W33" s="62">
        <v>25</v>
      </c>
      <c r="X33" s="64">
        <f t="shared" si="5"/>
        <v>1</v>
      </c>
      <c r="Y33" s="75">
        <f t="shared" si="6"/>
        <v>25</v>
      </c>
      <c r="Z33" s="62">
        <v>25</v>
      </c>
      <c r="AA33" s="64">
        <f>Z33/Y33</f>
        <v>1</v>
      </c>
      <c r="AB33" s="75">
        <f t="shared" si="7"/>
        <v>25</v>
      </c>
      <c r="AC33" s="62">
        <v>25</v>
      </c>
      <c r="AD33" s="64">
        <f>AC33/AB33</f>
        <v>1</v>
      </c>
      <c r="AE33" s="75">
        <f>Y33</f>
        <v>25</v>
      </c>
      <c r="AF33" s="62">
        <v>21</v>
      </c>
      <c r="AG33" s="64">
        <f>AF33/AE33</f>
        <v>0.84</v>
      </c>
    </row>
    <row r="34" spans="1:33" ht="24.75" customHeight="1">
      <c r="A34" s="2"/>
      <c r="B34" s="15" t="s">
        <v>24</v>
      </c>
      <c r="C34" s="58">
        <v>67</v>
      </c>
      <c r="D34" s="58">
        <v>65</v>
      </c>
      <c r="E34" s="61">
        <f t="shared" si="0"/>
        <v>0.9701492537313433</v>
      </c>
      <c r="F34" s="73">
        <f>C34</f>
        <v>67</v>
      </c>
      <c r="G34" s="73">
        <v>23</v>
      </c>
      <c r="H34" s="61">
        <f t="shared" si="1"/>
        <v>0.34328358208955223</v>
      </c>
      <c r="I34" s="73">
        <f>C34</f>
        <v>67</v>
      </c>
      <c r="J34" s="73">
        <v>23</v>
      </c>
      <c r="K34" s="61">
        <f t="shared" si="2"/>
        <v>0.34328358208955223</v>
      </c>
      <c r="L34" s="73">
        <f>F34</f>
        <v>67</v>
      </c>
      <c r="M34" s="73">
        <v>0</v>
      </c>
      <c r="N34" s="61">
        <f>M34/L34</f>
        <v>0</v>
      </c>
      <c r="O34" s="75">
        <f>C34</f>
        <v>67</v>
      </c>
      <c r="P34" s="75">
        <v>57</v>
      </c>
      <c r="Q34" s="64">
        <f t="shared" si="3"/>
        <v>0.8507462686567164</v>
      </c>
      <c r="R34" s="75">
        <f>C34</f>
        <v>67</v>
      </c>
      <c r="S34" s="75">
        <v>57</v>
      </c>
      <c r="T34" s="64">
        <f t="shared" si="4"/>
        <v>0.8507462686567164</v>
      </c>
      <c r="U34" s="70">
        <v>57</v>
      </c>
      <c r="V34" s="75">
        <f>C34</f>
        <v>67</v>
      </c>
      <c r="W34" s="75">
        <v>66</v>
      </c>
      <c r="X34" s="64">
        <f t="shared" si="5"/>
        <v>0.9850746268656716</v>
      </c>
      <c r="Y34" s="75">
        <f t="shared" si="6"/>
        <v>67</v>
      </c>
      <c r="Z34" s="75">
        <v>54</v>
      </c>
      <c r="AA34" s="64">
        <f>Z34/Y34</f>
        <v>0.8059701492537313</v>
      </c>
      <c r="AB34" s="75">
        <f t="shared" si="7"/>
        <v>67</v>
      </c>
      <c r="AC34" s="75">
        <v>55</v>
      </c>
      <c r="AD34" s="64">
        <f>AC34/AB34</f>
        <v>0.8208955223880597</v>
      </c>
      <c r="AE34" s="75">
        <f>Y34</f>
        <v>67</v>
      </c>
      <c r="AF34" s="75">
        <v>8</v>
      </c>
      <c r="AG34" s="64">
        <f>AF34/AE34</f>
        <v>0.11940298507462686</v>
      </c>
    </row>
    <row r="35" spans="1:33" ht="24.75" customHeight="1">
      <c r="A35" s="2"/>
      <c r="B35" s="15"/>
      <c r="C35" s="58"/>
      <c r="D35" s="58"/>
      <c r="E35" s="61"/>
      <c r="F35" s="60"/>
      <c r="G35" s="60"/>
      <c r="H35" s="61"/>
      <c r="I35" s="60"/>
      <c r="J35" s="60"/>
      <c r="K35" s="61"/>
      <c r="L35" s="60"/>
      <c r="M35" s="60"/>
      <c r="N35" s="61"/>
      <c r="O35" s="62"/>
      <c r="P35" s="62"/>
      <c r="Q35" s="64"/>
      <c r="R35" s="62"/>
      <c r="S35" s="62"/>
      <c r="T35" s="64"/>
      <c r="U35" s="70"/>
      <c r="V35" s="62"/>
      <c r="W35" s="62"/>
      <c r="X35" s="64"/>
      <c r="Y35" s="62"/>
      <c r="Z35" s="62"/>
      <c r="AA35" s="64"/>
      <c r="AB35" s="62"/>
      <c r="AC35" s="62"/>
      <c r="AD35" s="64"/>
      <c r="AG35" s="82"/>
    </row>
    <row r="36" spans="1:33" ht="24.75" customHeight="1">
      <c r="A36" s="2"/>
      <c r="B36" s="19" t="s">
        <v>16</v>
      </c>
      <c r="C36" s="42">
        <f>SUM(C8,C10,C16,C23,C30)</f>
        <v>9304</v>
      </c>
      <c r="D36" s="42">
        <f>SUM(D8,D10,D16,D23,D30)</f>
        <v>8870</v>
      </c>
      <c r="E36" s="45">
        <f t="shared" si="0"/>
        <v>0.95335339638865</v>
      </c>
      <c r="F36" s="42">
        <f>SUM(F8,F10,F16,F23,F30)</f>
        <v>9304</v>
      </c>
      <c r="G36" s="42">
        <f>SUM(G8,G10,G16,G23,G30,)</f>
        <v>4087</v>
      </c>
      <c r="H36" s="45">
        <f t="shared" si="1"/>
        <v>0.4392734307824592</v>
      </c>
      <c r="I36" s="42">
        <f>SUM(I8,I10,I16,I23,I30)</f>
        <v>9304</v>
      </c>
      <c r="J36" s="42">
        <f>SUM(J8,J10,J16,J23,J30)</f>
        <v>4089</v>
      </c>
      <c r="K36" s="45">
        <f t="shared" si="2"/>
        <v>0.4394883920894239</v>
      </c>
      <c r="L36" s="42">
        <f>SUM(L8,L10,L16,L23,L30)</f>
        <v>9304</v>
      </c>
      <c r="M36" s="42">
        <f>SUM(M8,M10,M16,M23,M30)</f>
        <v>3</v>
      </c>
      <c r="N36" s="45">
        <f>M36/L36</f>
        <v>0.00032244196044711954</v>
      </c>
      <c r="O36" s="46">
        <f>SUM(O8,O10,O16,O23,O30)</f>
        <v>9304</v>
      </c>
      <c r="P36" s="46">
        <f>SUM(P8,P10,P16,P23,P30)</f>
        <v>8287</v>
      </c>
      <c r="Q36" s="47">
        <f t="shared" si="3"/>
        <v>0.8906921754084265</v>
      </c>
      <c r="R36" s="46">
        <f>SUM(R8,R10,R16,R23,R30)</f>
        <v>9304</v>
      </c>
      <c r="S36" s="46">
        <f>SUM(S8,S10,S16,S23,S30)</f>
        <v>8286</v>
      </c>
      <c r="T36" s="47">
        <f t="shared" si="4"/>
        <v>0.8905846947549441</v>
      </c>
      <c r="U36" s="46">
        <f>SUM(U8,U10,U16,U23,U30)</f>
        <v>8285</v>
      </c>
      <c r="V36" s="46">
        <f>SUM(V8,V10,V16,V23,V30)</f>
        <v>9304</v>
      </c>
      <c r="W36" s="46">
        <f>SUM(W8,W10,W16,W23,W30)</f>
        <v>9086</v>
      </c>
      <c r="X36" s="47">
        <f t="shared" si="5"/>
        <v>0.9765692175408427</v>
      </c>
      <c r="Y36" s="46">
        <f>SUM(Y8,Y10,Y16,Y23,Y30)</f>
        <v>9304</v>
      </c>
      <c r="Z36" s="46">
        <f>SUM(Z8,Z10,Z16,Z23,Z30)</f>
        <v>7416</v>
      </c>
      <c r="AA36" s="47">
        <f>Z36/Y36</f>
        <v>0.7970765262252795</v>
      </c>
      <c r="AB36" s="46">
        <f>Y36</f>
        <v>9304</v>
      </c>
      <c r="AC36" s="46">
        <f>SUM(AC8,AC10,AC16,AC23,AC30)</f>
        <v>7730</v>
      </c>
      <c r="AD36" s="47">
        <f>AC36/AB36</f>
        <v>0.8308254514187446</v>
      </c>
      <c r="AE36" s="46">
        <f>AB36</f>
        <v>9304</v>
      </c>
      <c r="AF36" s="46">
        <f>SUM(AF8,AF10,AF16,AF23,AF30)</f>
        <v>2582</v>
      </c>
      <c r="AG36" s="47">
        <f>AF36/AE36</f>
        <v>0.2775150472914875</v>
      </c>
    </row>
    <row r="37" spans="1:30" ht="15" customHeight="1">
      <c r="A37" s="2"/>
      <c r="B37" s="4"/>
      <c r="C37" s="9"/>
      <c r="D37" s="9"/>
      <c r="E37" s="11"/>
      <c r="F37" s="9"/>
      <c r="G37" s="9"/>
      <c r="H37" s="11"/>
      <c r="I37" s="9"/>
      <c r="J37" s="9"/>
      <c r="K37" s="11"/>
      <c r="L37" s="9"/>
      <c r="M37" s="9"/>
      <c r="N37" s="11"/>
      <c r="O37" s="9"/>
      <c r="P37" s="9"/>
      <c r="Q37" s="11"/>
      <c r="R37" s="9"/>
      <c r="S37" s="9"/>
      <c r="T37" s="11"/>
      <c r="U37" s="26"/>
      <c r="V37" s="9"/>
      <c r="W37" s="9"/>
      <c r="X37" s="11"/>
      <c r="Y37" s="83"/>
      <c r="Z37" s="9"/>
      <c r="AA37" s="11"/>
      <c r="AB37" s="9"/>
      <c r="AC37" s="9"/>
      <c r="AD37" s="11"/>
    </row>
    <row r="38" spans="1:30" ht="15" customHeight="1">
      <c r="A38" s="2"/>
      <c r="B38" s="3"/>
      <c r="C38" s="10"/>
      <c r="D38" s="22"/>
      <c r="E38" s="24"/>
      <c r="F38" s="7"/>
      <c r="G38" s="7"/>
      <c r="H38" s="24"/>
      <c r="I38" s="7"/>
      <c r="J38" s="7"/>
      <c r="K38" s="24"/>
      <c r="L38" s="7"/>
      <c r="M38" s="7"/>
      <c r="N38" s="24"/>
      <c r="O38" s="7"/>
      <c r="P38" s="7"/>
      <c r="Q38" s="24"/>
      <c r="R38" s="7"/>
      <c r="S38" s="7"/>
      <c r="T38" s="24"/>
      <c r="U38" s="24"/>
      <c r="V38" s="7"/>
      <c r="W38" s="7"/>
      <c r="X38" s="24"/>
      <c r="Y38" s="7"/>
      <c r="Z38" s="7"/>
      <c r="AA38" s="24"/>
      <c r="AB38" s="7"/>
      <c r="AC38" s="7"/>
      <c r="AD38" s="24"/>
    </row>
  </sheetData>
  <sheetProtection/>
  <printOptions horizontalCentered="1"/>
  <pageMargins left="0" right="0" top="0.7874015748031497" bottom="0.7086614173228347" header="0" footer="0.3937007874015748"/>
  <pageSetup fitToHeight="0" fitToWidth="1" horizontalDpi="600" verticalDpi="600" orientation="landscape" paperSize="9" scale="41" r:id="rId1"/>
  <headerFooter alignWithMargins="0">
    <oddFooter>&amp;R43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J37"/>
  <sheetViews>
    <sheetView defaultGridColor="0" view="pageBreakPreview" zoomScaleNormal="87" zoomScaleSheetLayoutView="100" zoomScalePageLayoutView="0" colorId="22" workbookViewId="0" topLeftCell="A1">
      <pane xSplit="2" ySplit="5" topLeftCell="C13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10.59765625" defaultRowHeight="15"/>
  <cols>
    <col min="1" max="1" width="3" style="0" customWidth="1"/>
    <col min="2" max="2" width="14.59765625" style="0" customWidth="1"/>
    <col min="3" max="4" width="10.59765625" style="8" customWidth="1"/>
    <col min="5" max="5" width="10.59765625" style="0" customWidth="1"/>
    <col min="6" max="7" width="10.59765625" style="8" customWidth="1"/>
    <col min="8" max="8" width="10.59765625" style="0" customWidth="1"/>
    <col min="9" max="10" width="10.59765625" style="8" customWidth="1"/>
    <col min="11" max="11" width="10.59765625" style="0" customWidth="1"/>
    <col min="12" max="12" width="10.59765625" style="8" hidden="1" customWidth="1"/>
    <col min="13" max="13" width="11.5" style="8" customWidth="1"/>
    <col min="14" max="14" width="10.59765625" style="8" hidden="1" customWidth="1"/>
    <col min="15" max="16" width="10.59765625" style="8" customWidth="1"/>
    <col min="17" max="17" width="10.59765625" style="0" customWidth="1"/>
    <col min="18" max="20" width="10.59765625" style="8" customWidth="1"/>
    <col min="21" max="21" width="11.5" style="8" customWidth="1"/>
    <col min="22" max="33" width="10.59765625" style="8" customWidth="1"/>
  </cols>
  <sheetData>
    <row r="1" spans="1:33" ht="14.25">
      <c r="A1" s="2"/>
      <c r="B1" s="2"/>
      <c r="C1" s="6"/>
      <c r="D1" s="6"/>
      <c r="E1" s="2"/>
      <c r="F1" s="6"/>
      <c r="G1" s="6"/>
      <c r="H1" s="2"/>
      <c r="I1" s="6"/>
      <c r="J1" s="6"/>
      <c r="K1" s="2"/>
      <c r="L1" s="6"/>
      <c r="M1" s="6"/>
      <c r="N1" s="6"/>
      <c r="O1" s="6"/>
      <c r="P1" s="6"/>
      <c r="Q1" s="2"/>
      <c r="R1" s="6"/>
      <c r="S1" s="6"/>
      <c r="T1" s="6"/>
      <c r="U1" s="6"/>
      <c r="V1" s="6"/>
      <c r="W1" s="6"/>
      <c r="X1" s="6"/>
      <c r="AB1" s="6"/>
      <c r="AC1" s="6"/>
      <c r="AD1" s="6"/>
      <c r="AE1" s="6"/>
      <c r="AF1" s="6"/>
      <c r="AG1" s="6"/>
    </row>
    <row r="2" spans="1:33" ht="26.25" customHeight="1">
      <c r="A2" s="2"/>
      <c r="B2" s="28" t="s">
        <v>46</v>
      </c>
      <c r="C2" s="10"/>
      <c r="D2" s="10"/>
      <c r="E2" s="3"/>
      <c r="F2" s="7"/>
      <c r="G2" s="7"/>
      <c r="H2" s="3"/>
      <c r="I2" s="7"/>
      <c r="J2" s="7"/>
      <c r="K2" s="3"/>
      <c r="L2" s="12"/>
      <c r="M2" s="12"/>
      <c r="N2" s="12"/>
      <c r="O2" s="7"/>
      <c r="P2" s="7"/>
      <c r="Q2" s="1"/>
      <c r="R2" s="7"/>
      <c r="S2" s="7"/>
      <c r="T2" s="10"/>
      <c r="U2" s="12"/>
      <c r="V2" s="7"/>
      <c r="W2" s="7"/>
      <c r="X2" s="7"/>
      <c r="AB2" s="12"/>
      <c r="AC2" s="12"/>
      <c r="AD2" s="12"/>
      <c r="AE2" s="12"/>
      <c r="AF2" s="12"/>
      <c r="AG2" s="12"/>
    </row>
    <row r="3" spans="1:36" ht="24.75" customHeight="1">
      <c r="A3" s="2"/>
      <c r="B3" s="32"/>
      <c r="C3" s="34" t="s">
        <v>47</v>
      </c>
      <c r="D3" s="36"/>
      <c r="E3" s="35"/>
      <c r="F3" s="34" t="s">
        <v>36</v>
      </c>
      <c r="G3" s="36"/>
      <c r="H3" s="35"/>
      <c r="I3" s="34" t="s">
        <v>48</v>
      </c>
      <c r="J3" s="36"/>
      <c r="K3" s="35"/>
      <c r="L3" s="34"/>
      <c r="M3" s="14" t="s">
        <v>32</v>
      </c>
      <c r="N3" s="37"/>
      <c r="O3" s="14" t="s">
        <v>30</v>
      </c>
      <c r="P3" s="36"/>
      <c r="Q3" s="35"/>
      <c r="R3" s="14" t="s">
        <v>31</v>
      </c>
      <c r="S3" s="36"/>
      <c r="T3" s="37"/>
      <c r="U3" s="14" t="s">
        <v>32</v>
      </c>
      <c r="V3" s="34" t="s">
        <v>43</v>
      </c>
      <c r="W3" s="36"/>
      <c r="X3" s="37"/>
      <c r="Y3" s="34" t="s">
        <v>17</v>
      </c>
      <c r="Z3" s="36"/>
      <c r="AA3" s="37"/>
      <c r="AB3" s="34" t="s">
        <v>49</v>
      </c>
      <c r="AC3" s="36"/>
      <c r="AD3" s="37"/>
      <c r="AE3" s="14" t="s">
        <v>41</v>
      </c>
      <c r="AF3" s="34"/>
      <c r="AG3" s="37"/>
      <c r="AH3" s="34" t="s">
        <v>45</v>
      </c>
      <c r="AI3" s="36"/>
      <c r="AJ3" s="37"/>
    </row>
    <row r="4" spans="1:36" ht="37.5" customHeight="1">
      <c r="A4" s="2"/>
      <c r="B4" s="33"/>
      <c r="C4" s="14" t="s">
        <v>0</v>
      </c>
      <c r="D4" s="14" t="s">
        <v>1</v>
      </c>
      <c r="E4" s="15" t="s">
        <v>2</v>
      </c>
      <c r="F4" s="14" t="s">
        <v>0</v>
      </c>
      <c r="G4" s="14" t="s">
        <v>1</v>
      </c>
      <c r="H4" s="15" t="s">
        <v>2</v>
      </c>
      <c r="I4" s="14" t="s">
        <v>0</v>
      </c>
      <c r="J4" s="14" t="s">
        <v>1</v>
      </c>
      <c r="K4" s="15" t="s">
        <v>2</v>
      </c>
      <c r="L4" s="14" t="s">
        <v>0</v>
      </c>
      <c r="M4" s="38" t="s">
        <v>40</v>
      </c>
      <c r="N4" s="14" t="s">
        <v>2</v>
      </c>
      <c r="O4" s="14" t="s">
        <v>0</v>
      </c>
      <c r="P4" s="14" t="s">
        <v>1</v>
      </c>
      <c r="Q4" s="15" t="s">
        <v>2</v>
      </c>
      <c r="R4" s="14" t="s">
        <v>0</v>
      </c>
      <c r="S4" s="14" t="s">
        <v>1</v>
      </c>
      <c r="T4" s="14" t="s">
        <v>2</v>
      </c>
      <c r="U4" s="38" t="s">
        <v>39</v>
      </c>
      <c r="V4" s="14" t="s">
        <v>0</v>
      </c>
      <c r="W4" s="14" t="s">
        <v>1</v>
      </c>
      <c r="X4" s="14" t="s">
        <v>2</v>
      </c>
      <c r="Y4" s="14" t="s">
        <v>0</v>
      </c>
      <c r="Z4" s="14" t="s">
        <v>1</v>
      </c>
      <c r="AA4" s="14" t="s">
        <v>2</v>
      </c>
      <c r="AB4" s="14" t="s">
        <v>0</v>
      </c>
      <c r="AC4" s="14" t="s">
        <v>1</v>
      </c>
      <c r="AD4" s="14" t="s">
        <v>2</v>
      </c>
      <c r="AE4" s="14" t="s">
        <v>0</v>
      </c>
      <c r="AF4" s="14" t="s">
        <v>1</v>
      </c>
      <c r="AG4" s="14" t="s">
        <v>2</v>
      </c>
      <c r="AH4" s="14" t="s">
        <v>0</v>
      </c>
      <c r="AI4" s="14" t="s">
        <v>1</v>
      </c>
      <c r="AJ4" s="14" t="s">
        <v>2</v>
      </c>
    </row>
    <row r="5" spans="1:36" ht="24.75" customHeight="1">
      <c r="A5" s="2"/>
      <c r="B5" s="31"/>
      <c r="C5" s="16"/>
      <c r="D5" s="16"/>
      <c r="E5" s="17"/>
      <c r="F5" s="18"/>
      <c r="G5" s="18"/>
      <c r="H5" s="13"/>
      <c r="I5" s="18"/>
      <c r="J5" s="18"/>
      <c r="K5" s="13"/>
      <c r="L5" s="18"/>
      <c r="M5" s="18"/>
      <c r="N5" s="18"/>
      <c r="O5" s="18"/>
      <c r="P5" s="18"/>
      <c r="Q5" s="13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</row>
    <row r="6" spans="1:36" ht="24.75" customHeight="1">
      <c r="A6" s="2"/>
      <c r="B6" s="19" t="s">
        <v>29</v>
      </c>
      <c r="C6" s="42">
        <v>4084</v>
      </c>
      <c r="D6" s="42">
        <v>3899</v>
      </c>
      <c r="E6" s="43">
        <f>D6/C6</f>
        <v>0.9547012732615083</v>
      </c>
      <c r="F6" s="42">
        <f>C6</f>
        <v>4084</v>
      </c>
      <c r="G6" s="42">
        <v>3504</v>
      </c>
      <c r="H6" s="43">
        <f>G6/F6</f>
        <v>0.8579823702252694</v>
      </c>
      <c r="I6" s="42">
        <f>C6</f>
        <v>4084</v>
      </c>
      <c r="J6" s="42">
        <v>3471</v>
      </c>
      <c r="K6" s="43">
        <f>J6/I6</f>
        <v>0.8499020568070519</v>
      </c>
      <c r="L6" s="44">
        <f>F6</f>
        <v>4084</v>
      </c>
      <c r="M6" s="42">
        <v>10</v>
      </c>
      <c r="N6" s="45">
        <f>M6/L6</f>
        <v>0.002448579823702253</v>
      </c>
      <c r="O6" s="46">
        <f>F6</f>
        <v>4084</v>
      </c>
      <c r="P6" s="84">
        <v>3891</v>
      </c>
      <c r="Q6" s="47">
        <f>P6/O6</f>
        <v>0.9527424094025465</v>
      </c>
      <c r="R6" s="46">
        <f>I6</f>
        <v>4084</v>
      </c>
      <c r="S6" s="84">
        <v>3891</v>
      </c>
      <c r="T6" s="47">
        <f>S6/R6</f>
        <v>0.9527424094025465</v>
      </c>
      <c r="U6" s="46">
        <v>3891</v>
      </c>
      <c r="V6" s="46">
        <f>C6</f>
        <v>4084</v>
      </c>
      <c r="W6" s="46">
        <v>3954</v>
      </c>
      <c r="X6" s="48">
        <f>W6/V6</f>
        <v>0.9681684622918707</v>
      </c>
      <c r="Y6" s="78">
        <f>C6</f>
        <v>4084</v>
      </c>
      <c r="Z6" s="49">
        <v>13</v>
      </c>
      <c r="AA6" s="48">
        <f>Z6/Y6</f>
        <v>0.0031831537708129284</v>
      </c>
      <c r="AB6" s="49">
        <f>Y6</f>
        <v>4084</v>
      </c>
      <c r="AC6" s="46">
        <v>3390</v>
      </c>
      <c r="AD6" s="48">
        <f>AC6/AB6</f>
        <v>0.8300685602350637</v>
      </c>
      <c r="AE6" s="49">
        <f>Y6</f>
        <v>4084</v>
      </c>
      <c r="AF6" s="46">
        <v>3469</v>
      </c>
      <c r="AG6" s="48">
        <f>AF6/AE6</f>
        <v>0.8494123408423114</v>
      </c>
      <c r="AH6" s="49">
        <f>AB6</f>
        <v>4084</v>
      </c>
      <c r="AI6" s="46">
        <v>2239</v>
      </c>
      <c r="AJ6" s="48">
        <f>AI6/AH6</f>
        <v>0.5482370225269344</v>
      </c>
    </row>
    <row r="7" spans="1:36" ht="24.75" customHeight="1">
      <c r="A7" s="2"/>
      <c r="B7" s="15"/>
      <c r="C7" s="16"/>
      <c r="D7" s="16"/>
      <c r="E7" s="17"/>
      <c r="F7" s="18"/>
      <c r="G7" s="18"/>
      <c r="H7" s="13"/>
      <c r="I7" s="18"/>
      <c r="J7" s="18"/>
      <c r="K7" s="13"/>
      <c r="L7" s="18"/>
      <c r="M7" s="18"/>
      <c r="N7" s="18"/>
      <c r="O7" s="50"/>
      <c r="P7" s="50"/>
      <c r="Q7" s="51"/>
      <c r="R7" s="50"/>
      <c r="S7" s="50"/>
      <c r="T7" s="50"/>
      <c r="U7" s="52"/>
      <c r="V7" s="50"/>
      <c r="W7" s="50"/>
      <c r="X7" s="50"/>
      <c r="Y7" s="53"/>
      <c r="Z7" s="50"/>
      <c r="AA7" s="54"/>
      <c r="AB7" s="41"/>
      <c r="AC7" s="50"/>
      <c r="AD7" s="50"/>
      <c r="AE7" s="50"/>
      <c r="AF7" s="50"/>
      <c r="AG7" s="50"/>
      <c r="AH7" s="50"/>
      <c r="AI7" s="50"/>
      <c r="AJ7" s="50"/>
    </row>
    <row r="8" spans="1:36" ht="24.75" customHeight="1">
      <c r="A8" s="2"/>
      <c r="B8" s="19" t="s">
        <v>3</v>
      </c>
      <c r="C8" s="42">
        <f>SUM(C9:C12)</f>
        <v>2011</v>
      </c>
      <c r="D8" s="42">
        <f>SUM(D9:D12)</f>
        <v>1960</v>
      </c>
      <c r="E8" s="45">
        <f>D8/C8</f>
        <v>0.9746394828443561</v>
      </c>
      <c r="F8" s="55">
        <f>SUM(F9:F12)</f>
        <v>2011</v>
      </c>
      <c r="G8" s="55">
        <f>SUM(G9:G12)</f>
        <v>1846</v>
      </c>
      <c r="H8" s="45">
        <f>G8/F8</f>
        <v>0.9179512680258578</v>
      </c>
      <c r="I8" s="55">
        <f>SUM(I9:I12)</f>
        <v>2011</v>
      </c>
      <c r="J8" s="55">
        <f>SUM(J9:J12)</f>
        <v>1822</v>
      </c>
      <c r="K8" s="45">
        <f>J8/I8</f>
        <v>0.9060169070114371</v>
      </c>
      <c r="L8" s="55">
        <f>SUM(L9:L12)</f>
        <v>2011</v>
      </c>
      <c r="M8" s="55">
        <f>SUM(M9:M12)</f>
        <v>53</v>
      </c>
      <c r="N8" s="45">
        <f>M8/L8</f>
        <v>0.026355047240179015</v>
      </c>
      <c r="O8" s="56">
        <f>SUM(O9:O12)</f>
        <v>2011</v>
      </c>
      <c r="P8" s="56">
        <f>SUM(P9:P12)</f>
        <v>1937</v>
      </c>
      <c r="Q8" s="47">
        <f>P8/O8</f>
        <v>0.9632023868722028</v>
      </c>
      <c r="R8" s="56">
        <f>SUM(R9:R12)</f>
        <v>2011</v>
      </c>
      <c r="S8" s="56">
        <f>SUM(S9:S12)</f>
        <v>1933</v>
      </c>
      <c r="T8" s="47">
        <f>S8/R8</f>
        <v>0.9612133267031328</v>
      </c>
      <c r="U8" s="56">
        <f>SUM(U9:U12)</f>
        <v>1933</v>
      </c>
      <c r="V8" s="56">
        <f>SUM(V9:V12)</f>
        <v>2011</v>
      </c>
      <c r="W8" s="56">
        <f>SUM(W9:W12)</f>
        <v>1972</v>
      </c>
      <c r="X8" s="47">
        <f>W8/V8</f>
        <v>0.9806066633515664</v>
      </c>
      <c r="Y8" s="57">
        <f>SUM(Y9:Y12)</f>
        <v>2011</v>
      </c>
      <c r="Z8" s="57">
        <f>SUM(Z9:Z12)</f>
        <v>699</v>
      </c>
      <c r="AA8" s="48">
        <f>Z8/Y8</f>
        <v>0.34758826454500247</v>
      </c>
      <c r="AB8" s="56">
        <f aca="true" t="shared" si="0" ref="AB8:AB32">Y8</f>
        <v>2011</v>
      </c>
      <c r="AC8" s="57">
        <f>SUM(AC9:AC12)</f>
        <v>1840</v>
      </c>
      <c r="AD8" s="47">
        <f>AC8/AB8</f>
        <v>0.9149676777722526</v>
      </c>
      <c r="AE8" s="56">
        <f aca="true" t="shared" si="1" ref="AE8:AE32">Y8</f>
        <v>2011</v>
      </c>
      <c r="AF8" s="57">
        <f>SUM(AF9:AF12)</f>
        <v>1850</v>
      </c>
      <c r="AG8" s="47">
        <f>AF8/AE8</f>
        <v>0.9199403281949279</v>
      </c>
      <c r="AH8" s="56">
        <f>AB8</f>
        <v>2011</v>
      </c>
      <c r="AI8" s="57">
        <f>SUM(AI9:AI12)</f>
        <v>947</v>
      </c>
      <c r="AJ8" s="47">
        <f>AI8/AH8</f>
        <v>0.4709099950273496</v>
      </c>
    </row>
    <row r="9" spans="1:36" ht="24.75" customHeight="1">
      <c r="A9" s="2"/>
      <c r="B9" s="15" t="s">
        <v>4</v>
      </c>
      <c r="C9" s="58">
        <v>943</v>
      </c>
      <c r="D9" s="58">
        <v>913</v>
      </c>
      <c r="E9" s="59">
        <f>D9/C9</f>
        <v>0.968186638388123</v>
      </c>
      <c r="F9" s="60">
        <f>C9</f>
        <v>943</v>
      </c>
      <c r="G9" s="60">
        <v>878</v>
      </c>
      <c r="H9" s="59">
        <f>G9/F9</f>
        <v>0.9310710498409331</v>
      </c>
      <c r="I9" s="60">
        <f>C9</f>
        <v>943</v>
      </c>
      <c r="J9" s="60">
        <v>869</v>
      </c>
      <c r="K9" s="59">
        <f>J9/I9</f>
        <v>0.9215270413573701</v>
      </c>
      <c r="L9" s="60">
        <f>F9</f>
        <v>943</v>
      </c>
      <c r="M9" s="60">
        <v>0</v>
      </c>
      <c r="N9" s="61">
        <f>M9/L9</f>
        <v>0</v>
      </c>
      <c r="O9" s="62">
        <f>C9</f>
        <v>943</v>
      </c>
      <c r="P9" s="62">
        <v>897</v>
      </c>
      <c r="Q9" s="63">
        <f>P9/O9</f>
        <v>0.9512195121951219</v>
      </c>
      <c r="R9" s="62">
        <f>C9</f>
        <v>943</v>
      </c>
      <c r="S9" s="62">
        <v>896</v>
      </c>
      <c r="T9" s="64">
        <f>S9/R9</f>
        <v>0.9501590668080594</v>
      </c>
      <c r="U9" s="62">
        <v>896</v>
      </c>
      <c r="V9" s="62">
        <f>C9</f>
        <v>943</v>
      </c>
      <c r="W9" s="62">
        <v>912</v>
      </c>
      <c r="X9" s="64">
        <f>W9/V9</f>
        <v>0.9671261930010604</v>
      </c>
      <c r="Y9" s="52">
        <f>C9</f>
        <v>943</v>
      </c>
      <c r="Z9" s="65">
        <v>482</v>
      </c>
      <c r="AA9" s="66">
        <f>Z9/Y9</f>
        <v>0.5111346765641569</v>
      </c>
      <c r="AB9" s="62">
        <f t="shared" si="0"/>
        <v>943</v>
      </c>
      <c r="AC9" s="62">
        <v>875</v>
      </c>
      <c r="AD9" s="64">
        <f>AC9/AB9</f>
        <v>0.9278897136797455</v>
      </c>
      <c r="AE9" s="62">
        <f t="shared" si="1"/>
        <v>943</v>
      </c>
      <c r="AF9" s="62">
        <v>880</v>
      </c>
      <c r="AG9" s="64">
        <f>AF9/AE9</f>
        <v>0.9331919406150583</v>
      </c>
      <c r="AH9" s="62">
        <f>AB9</f>
        <v>943</v>
      </c>
      <c r="AI9" s="62">
        <v>452</v>
      </c>
      <c r="AJ9" s="64">
        <f>AI9/AH9</f>
        <v>0.47932131495228</v>
      </c>
    </row>
    <row r="10" spans="1:36" ht="24.75" customHeight="1">
      <c r="A10" s="2"/>
      <c r="B10" s="15" t="s">
        <v>5</v>
      </c>
      <c r="C10" s="67">
        <v>518</v>
      </c>
      <c r="D10" s="67">
        <v>504</v>
      </c>
      <c r="E10" s="17">
        <f>D10/C10</f>
        <v>0.972972972972973</v>
      </c>
      <c r="F10" s="68">
        <f>C10</f>
        <v>518</v>
      </c>
      <c r="G10" s="68">
        <v>445</v>
      </c>
      <c r="H10" s="17">
        <f>G10/F10</f>
        <v>0.859073359073359</v>
      </c>
      <c r="I10" s="60">
        <f>C10</f>
        <v>518</v>
      </c>
      <c r="J10" s="68">
        <v>440</v>
      </c>
      <c r="K10" s="17">
        <f>J10/I10</f>
        <v>0.8494208494208494</v>
      </c>
      <c r="L10" s="60">
        <f>F10</f>
        <v>518</v>
      </c>
      <c r="M10" s="60">
        <v>21</v>
      </c>
      <c r="N10" s="61">
        <f>M10/L10</f>
        <v>0.04054054054054054</v>
      </c>
      <c r="O10" s="62">
        <f>C10</f>
        <v>518</v>
      </c>
      <c r="P10" s="65">
        <v>497</v>
      </c>
      <c r="Q10" s="69">
        <f>P10/O10</f>
        <v>0.9594594594594594</v>
      </c>
      <c r="R10" s="62">
        <f>C10</f>
        <v>518</v>
      </c>
      <c r="S10" s="65">
        <v>497</v>
      </c>
      <c r="T10" s="66">
        <f>S10/R10</f>
        <v>0.9594594594594594</v>
      </c>
      <c r="U10" s="65">
        <v>497</v>
      </c>
      <c r="V10" s="62">
        <f>C10</f>
        <v>518</v>
      </c>
      <c r="W10" s="65">
        <v>514</v>
      </c>
      <c r="X10" s="66">
        <f>W10/V10</f>
        <v>0.9922779922779923</v>
      </c>
      <c r="Y10" s="52">
        <f>C10</f>
        <v>518</v>
      </c>
      <c r="Z10" s="65">
        <v>189</v>
      </c>
      <c r="AA10" s="66">
        <f>Z10/Y10</f>
        <v>0.36486486486486486</v>
      </c>
      <c r="AB10" s="62">
        <f t="shared" si="0"/>
        <v>518</v>
      </c>
      <c r="AC10" s="62">
        <v>459</v>
      </c>
      <c r="AD10" s="64">
        <f>AC10/AB10</f>
        <v>0.8861003861003861</v>
      </c>
      <c r="AE10" s="62">
        <f t="shared" si="1"/>
        <v>518</v>
      </c>
      <c r="AF10" s="62">
        <v>461</v>
      </c>
      <c r="AG10" s="64">
        <f>AF10/AE10</f>
        <v>0.88996138996139</v>
      </c>
      <c r="AH10" s="62">
        <f>AB10</f>
        <v>518</v>
      </c>
      <c r="AI10" s="62">
        <v>248</v>
      </c>
      <c r="AJ10" s="64">
        <f>AI10/AH10</f>
        <v>0.47876447876447875</v>
      </c>
    </row>
    <row r="11" spans="1:36" ht="24.75" customHeight="1">
      <c r="A11" s="2"/>
      <c r="B11" s="15" t="s">
        <v>19</v>
      </c>
      <c r="C11" s="67">
        <v>464</v>
      </c>
      <c r="D11" s="67">
        <v>459</v>
      </c>
      <c r="E11" s="17">
        <f>D11/C11</f>
        <v>0.9892241379310345</v>
      </c>
      <c r="F11" s="68">
        <f>C11</f>
        <v>464</v>
      </c>
      <c r="G11" s="68">
        <v>443</v>
      </c>
      <c r="H11" s="17">
        <f>G11/F11</f>
        <v>0.9547413793103449</v>
      </c>
      <c r="I11" s="60">
        <f>C11</f>
        <v>464</v>
      </c>
      <c r="J11" s="68">
        <v>434</v>
      </c>
      <c r="K11" s="17">
        <f>J11/I11</f>
        <v>0.9353448275862069</v>
      </c>
      <c r="L11" s="60">
        <f>F11</f>
        <v>464</v>
      </c>
      <c r="M11" s="60">
        <v>32</v>
      </c>
      <c r="N11" s="61">
        <f>M11/L11</f>
        <v>0.06896551724137931</v>
      </c>
      <c r="O11" s="62">
        <f>C11</f>
        <v>464</v>
      </c>
      <c r="P11" s="65">
        <v>458</v>
      </c>
      <c r="Q11" s="69">
        <f>P11/O11</f>
        <v>0.9870689655172413</v>
      </c>
      <c r="R11" s="62">
        <f>C11</f>
        <v>464</v>
      </c>
      <c r="S11" s="65">
        <v>455</v>
      </c>
      <c r="T11" s="66">
        <f>S11/R11</f>
        <v>0.9806034482758621</v>
      </c>
      <c r="U11" s="65">
        <v>455</v>
      </c>
      <c r="V11" s="62">
        <f>C11</f>
        <v>464</v>
      </c>
      <c r="W11" s="65">
        <v>460</v>
      </c>
      <c r="X11" s="66">
        <f>W11/V11</f>
        <v>0.9913793103448276</v>
      </c>
      <c r="Y11" s="52">
        <f>C11</f>
        <v>464</v>
      </c>
      <c r="Z11" s="65">
        <v>15</v>
      </c>
      <c r="AA11" s="66">
        <f>Z11/Y11</f>
        <v>0.032327586206896554</v>
      </c>
      <c r="AB11" s="62">
        <f t="shared" si="0"/>
        <v>464</v>
      </c>
      <c r="AC11" s="62">
        <v>426</v>
      </c>
      <c r="AD11" s="64">
        <f>AC11/AB11</f>
        <v>0.9181034482758621</v>
      </c>
      <c r="AE11" s="62">
        <f t="shared" si="1"/>
        <v>464</v>
      </c>
      <c r="AF11" s="62">
        <v>427</v>
      </c>
      <c r="AG11" s="64">
        <f>AF11/AE11</f>
        <v>0.9202586206896551</v>
      </c>
      <c r="AH11" s="62">
        <f>AB11</f>
        <v>464</v>
      </c>
      <c r="AI11" s="62">
        <v>199</v>
      </c>
      <c r="AJ11" s="64">
        <f>AI11/AH11</f>
        <v>0.42887931034482757</v>
      </c>
    </row>
    <row r="12" spans="1:36" ht="24.75" customHeight="1">
      <c r="A12" s="2"/>
      <c r="B12" s="15" t="s">
        <v>6</v>
      </c>
      <c r="C12" s="67">
        <v>86</v>
      </c>
      <c r="D12" s="67">
        <v>84</v>
      </c>
      <c r="E12" s="17">
        <f>D12/C12</f>
        <v>0.9767441860465116</v>
      </c>
      <c r="F12" s="68">
        <f>C12</f>
        <v>86</v>
      </c>
      <c r="G12" s="68">
        <v>80</v>
      </c>
      <c r="H12" s="17">
        <f>G12/F12</f>
        <v>0.9302325581395349</v>
      </c>
      <c r="I12" s="60">
        <f>C12</f>
        <v>86</v>
      </c>
      <c r="J12" s="68">
        <v>79</v>
      </c>
      <c r="K12" s="17">
        <f>J12/I12</f>
        <v>0.9186046511627907</v>
      </c>
      <c r="L12" s="60">
        <f>F12</f>
        <v>86</v>
      </c>
      <c r="M12" s="60">
        <v>0</v>
      </c>
      <c r="N12" s="61">
        <f>M12/L12</f>
        <v>0</v>
      </c>
      <c r="O12" s="62">
        <f>C12</f>
        <v>86</v>
      </c>
      <c r="P12" s="65">
        <v>85</v>
      </c>
      <c r="Q12" s="69">
        <f>P12/O12</f>
        <v>0.9883720930232558</v>
      </c>
      <c r="R12" s="62">
        <f>C12</f>
        <v>86</v>
      </c>
      <c r="S12" s="65">
        <v>85</v>
      </c>
      <c r="T12" s="66">
        <f>S12/R12</f>
        <v>0.9883720930232558</v>
      </c>
      <c r="U12" s="65">
        <v>85</v>
      </c>
      <c r="V12" s="62">
        <f>C12</f>
        <v>86</v>
      </c>
      <c r="W12" s="65">
        <v>86</v>
      </c>
      <c r="X12" s="66">
        <f>W12/V12</f>
        <v>1</v>
      </c>
      <c r="Y12" s="52">
        <f>C12</f>
        <v>86</v>
      </c>
      <c r="Z12" s="65">
        <v>13</v>
      </c>
      <c r="AA12" s="66">
        <f>Z12/Y12</f>
        <v>0.1511627906976744</v>
      </c>
      <c r="AB12" s="62">
        <f t="shared" si="0"/>
        <v>86</v>
      </c>
      <c r="AC12" s="62">
        <v>80</v>
      </c>
      <c r="AD12" s="64">
        <f>AC12/AB12</f>
        <v>0.9302325581395349</v>
      </c>
      <c r="AE12" s="62">
        <f t="shared" si="1"/>
        <v>86</v>
      </c>
      <c r="AF12" s="62">
        <v>82</v>
      </c>
      <c r="AG12" s="64">
        <f>AF12/AE12</f>
        <v>0.9534883720930233</v>
      </c>
      <c r="AH12" s="62">
        <f>AB12</f>
        <v>86</v>
      </c>
      <c r="AI12" s="62">
        <v>48</v>
      </c>
      <c r="AJ12" s="64">
        <f>AI12/AH12</f>
        <v>0.5581395348837209</v>
      </c>
    </row>
    <row r="13" spans="1:36" ht="24.75" customHeight="1">
      <c r="A13" s="2"/>
      <c r="B13" s="15"/>
      <c r="C13" s="67"/>
      <c r="D13" s="67"/>
      <c r="E13" s="17"/>
      <c r="F13" s="68"/>
      <c r="G13" s="68"/>
      <c r="H13" s="17"/>
      <c r="I13" s="68"/>
      <c r="J13" s="68"/>
      <c r="K13" s="17"/>
      <c r="L13" s="60"/>
      <c r="M13" s="60"/>
      <c r="N13" s="61"/>
      <c r="O13" s="65"/>
      <c r="P13" s="65"/>
      <c r="Q13" s="69"/>
      <c r="R13" s="65"/>
      <c r="S13" s="65"/>
      <c r="T13" s="66"/>
      <c r="U13" s="70"/>
      <c r="V13" s="65"/>
      <c r="W13" s="65"/>
      <c r="X13" s="66"/>
      <c r="Y13" s="65"/>
      <c r="Z13" s="65"/>
      <c r="AA13" s="66"/>
      <c r="AB13" s="62"/>
      <c r="AC13" s="62"/>
      <c r="AD13" s="64"/>
      <c r="AE13" s="62"/>
      <c r="AF13" s="62"/>
      <c r="AG13" s="64"/>
      <c r="AH13" s="62"/>
      <c r="AI13" s="62"/>
      <c r="AJ13" s="64"/>
    </row>
    <row r="14" spans="1:36" ht="24.75" customHeight="1">
      <c r="A14" s="2"/>
      <c r="B14" s="19" t="s">
        <v>7</v>
      </c>
      <c r="C14" s="71">
        <f>SUM(C15:C19)</f>
        <v>2450</v>
      </c>
      <c r="D14" s="71">
        <f>SUM(D15:D19)</f>
        <v>2364</v>
      </c>
      <c r="E14" s="43">
        <f aca="true" t="shared" si="2" ref="E14:E19">D14/C14</f>
        <v>0.9648979591836735</v>
      </c>
      <c r="F14" s="71">
        <f>SUM(F15:F19)</f>
        <v>2450</v>
      </c>
      <c r="G14" s="71">
        <f>SUM(G15:G19)</f>
        <v>2107</v>
      </c>
      <c r="H14" s="43">
        <f aca="true" t="shared" si="3" ref="H14:H19">G14/F14</f>
        <v>0.86</v>
      </c>
      <c r="I14" s="71">
        <f>SUM(I15:I19)</f>
        <v>2450</v>
      </c>
      <c r="J14" s="71">
        <f>SUM(J15:J19)</f>
        <v>2032</v>
      </c>
      <c r="K14" s="43">
        <f aca="true" t="shared" si="4" ref="K14:K19">J14/I14</f>
        <v>0.8293877551020408</v>
      </c>
      <c r="L14" s="55">
        <f>SUM(L15:L19)</f>
        <v>2450</v>
      </c>
      <c r="M14" s="55">
        <f>SUM(M15:M19)</f>
        <v>34</v>
      </c>
      <c r="N14" s="45">
        <f aca="true" t="shared" si="5" ref="N14:N19">M14/L14</f>
        <v>0.013877551020408163</v>
      </c>
      <c r="O14" s="72">
        <f>SUM(O15:O19)</f>
        <v>2450</v>
      </c>
      <c r="P14" s="72">
        <f>SUM(P15:P19)</f>
        <v>2372</v>
      </c>
      <c r="Q14" s="48">
        <f aca="true" t="shared" si="6" ref="Q14:Q19">P14/O14</f>
        <v>0.9681632653061224</v>
      </c>
      <c r="R14" s="72">
        <f>SUM(R15:R19)</f>
        <v>2450</v>
      </c>
      <c r="S14" s="72">
        <f>SUM(S15:S19)</f>
        <v>2372</v>
      </c>
      <c r="T14" s="48">
        <f aca="true" t="shared" si="7" ref="T14:T19">S14/R14</f>
        <v>0.9681632653061224</v>
      </c>
      <c r="U14" s="46">
        <f>SUM(U15:U19)</f>
        <v>2372</v>
      </c>
      <c r="V14" s="72">
        <f>SUM(V15:V19)</f>
        <v>2450</v>
      </c>
      <c r="W14" s="72">
        <f>SUM(W15:W19)</f>
        <v>2406</v>
      </c>
      <c r="X14" s="48">
        <f aca="true" t="shared" si="8" ref="X14:X19">W14/V14</f>
        <v>0.9820408163265306</v>
      </c>
      <c r="Y14" s="72">
        <f>SUM(Y15:Y19)</f>
        <v>2450</v>
      </c>
      <c r="Z14" s="72">
        <f>SUM(Z15:Z19)</f>
        <v>723</v>
      </c>
      <c r="AA14" s="48">
        <f aca="true" t="shared" si="9" ref="AA14:AA19">Z14/Y14</f>
        <v>0.2951020408163265</v>
      </c>
      <c r="AB14" s="56">
        <f t="shared" si="0"/>
        <v>2450</v>
      </c>
      <c r="AC14" s="57">
        <f>SUM(AC15:AC19)</f>
        <v>1978</v>
      </c>
      <c r="AD14" s="47">
        <f aca="true" t="shared" si="10" ref="AD14:AD19">AC14/AB14</f>
        <v>0.8073469387755102</v>
      </c>
      <c r="AE14" s="56">
        <f t="shared" si="1"/>
        <v>2450</v>
      </c>
      <c r="AF14" s="57">
        <f>SUM(AF15:AF19)</f>
        <v>2012</v>
      </c>
      <c r="AG14" s="47">
        <f aca="true" t="shared" si="11" ref="AG14:AG19">AF14/AE14</f>
        <v>0.8212244897959183</v>
      </c>
      <c r="AH14" s="56">
        <f aca="true" t="shared" si="12" ref="AH14:AH19">AB14</f>
        <v>2450</v>
      </c>
      <c r="AI14" s="57">
        <f>SUM(AI15:AI19)</f>
        <v>966</v>
      </c>
      <c r="AJ14" s="47">
        <f aca="true" t="shared" si="13" ref="AJ14:AJ19">AI14/AH14</f>
        <v>0.3942857142857143</v>
      </c>
    </row>
    <row r="15" spans="1:36" ht="24.75" customHeight="1">
      <c r="A15" s="2"/>
      <c r="B15" s="15" t="s">
        <v>20</v>
      </c>
      <c r="C15" s="67">
        <v>981</v>
      </c>
      <c r="D15" s="67">
        <v>925</v>
      </c>
      <c r="E15" s="17">
        <f t="shared" si="2"/>
        <v>0.9429153924566769</v>
      </c>
      <c r="F15" s="67">
        <f>C15</f>
        <v>981</v>
      </c>
      <c r="G15" s="67">
        <v>829</v>
      </c>
      <c r="H15" s="17">
        <f t="shared" si="3"/>
        <v>0.8450560652395515</v>
      </c>
      <c r="I15" s="67">
        <f>C15</f>
        <v>981</v>
      </c>
      <c r="J15" s="67">
        <v>816</v>
      </c>
      <c r="K15" s="17">
        <f t="shared" si="4"/>
        <v>0.8318042813455657</v>
      </c>
      <c r="L15" s="73">
        <f>F15</f>
        <v>981</v>
      </c>
      <c r="M15" s="73">
        <v>0</v>
      </c>
      <c r="N15" s="61">
        <f t="shared" si="5"/>
        <v>0</v>
      </c>
      <c r="O15" s="74">
        <f>C15</f>
        <v>981</v>
      </c>
      <c r="P15" s="74">
        <v>932</v>
      </c>
      <c r="Q15" s="69">
        <f t="shared" si="6"/>
        <v>0.9500509683995922</v>
      </c>
      <c r="R15" s="74">
        <f>C15</f>
        <v>981</v>
      </c>
      <c r="S15" s="74">
        <v>932</v>
      </c>
      <c r="T15" s="66">
        <f t="shared" si="7"/>
        <v>0.9500509683995922</v>
      </c>
      <c r="U15" s="74">
        <v>932</v>
      </c>
      <c r="V15" s="70">
        <f>C15</f>
        <v>981</v>
      </c>
      <c r="W15" s="70">
        <v>943</v>
      </c>
      <c r="X15" s="66">
        <f t="shared" si="8"/>
        <v>0.9612640163098879</v>
      </c>
      <c r="Y15" s="70">
        <f>C15</f>
        <v>981</v>
      </c>
      <c r="Z15" s="74">
        <v>456</v>
      </c>
      <c r="AA15" s="66">
        <f t="shared" si="9"/>
        <v>0.4648318042813456</v>
      </c>
      <c r="AB15" s="75">
        <f t="shared" si="0"/>
        <v>981</v>
      </c>
      <c r="AC15" s="75">
        <v>712</v>
      </c>
      <c r="AD15" s="64">
        <f t="shared" si="10"/>
        <v>0.72579001019368</v>
      </c>
      <c r="AE15" s="75">
        <f t="shared" si="1"/>
        <v>981</v>
      </c>
      <c r="AF15" s="75">
        <v>733</v>
      </c>
      <c r="AG15" s="64">
        <f t="shared" si="11"/>
        <v>0.7471967380224261</v>
      </c>
      <c r="AH15" s="75">
        <f t="shared" si="12"/>
        <v>981</v>
      </c>
      <c r="AI15" s="75">
        <v>379</v>
      </c>
      <c r="AJ15" s="64">
        <f t="shared" si="13"/>
        <v>0.38634046890927626</v>
      </c>
    </row>
    <row r="16" spans="1:36" ht="24.75" customHeight="1">
      <c r="A16" s="2"/>
      <c r="B16" s="15" t="s">
        <v>18</v>
      </c>
      <c r="C16" s="67">
        <v>313</v>
      </c>
      <c r="D16" s="67">
        <v>312</v>
      </c>
      <c r="E16" s="17">
        <f>D16/C16</f>
        <v>0.9968051118210862</v>
      </c>
      <c r="F16" s="67">
        <f>C16</f>
        <v>313</v>
      </c>
      <c r="G16" s="68">
        <v>289</v>
      </c>
      <c r="H16" s="17">
        <f>G16/F16</f>
        <v>0.9233226837060703</v>
      </c>
      <c r="I16" s="67">
        <f>C16</f>
        <v>313</v>
      </c>
      <c r="J16" s="68">
        <v>281</v>
      </c>
      <c r="K16" s="17">
        <f>J16/I16</f>
        <v>0.8977635782747604</v>
      </c>
      <c r="L16" s="73">
        <f>F16</f>
        <v>313</v>
      </c>
      <c r="M16" s="60">
        <v>10</v>
      </c>
      <c r="N16" s="61">
        <f t="shared" si="5"/>
        <v>0.03194888178913738</v>
      </c>
      <c r="O16" s="74">
        <f>C16</f>
        <v>313</v>
      </c>
      <c r="P16" s="65">
        <v>310</v>
      </c>
      <c r="Q16" s="69">
        <f>P16/O16</f>
        <v>0.9904153354632588</v>
      </c>
      <c r="R16" s="74">
        <f>C16</f>
        <v>313</v>
      </c>
      <c r="S16" s="65">
        <v>310</v>
      </c>
      <c r="T16" s="66">
        <f>S16/R16</f>
        <v>0.9904153354632588</v>
      </c>
      <c r="U16" s="65">
        <v>310</v>
      </c>
      <c r="V16" s="70">
        <f>C16</f>
        <v>313</v>
      </c>
      <c r="W16" s="65">
        <v>313</v>
      </c>
      <c r="X16" s="66">
        <f>W16/V16</f>
        <v>1</v>
      </c>
      <c r="Y16" s="70">
        <f>C16</f>
        <v>313</v>
      </c>
      <c r="Z16" s="65">
        <v>0</v>
      </c>
      <c r="AA16" s="66">
        <f>Z16/Y16</f>
        <v>0</v>
      </c>
      <c r="AB16" s="75">
        <f t="shared" si="0"/>
        <v>313</v>
      </c>
      <c r="AC16" s="62">
        <v>292</v>
      </c>
      <c r="AD16" s="64">
        <f t="shared" si="10"/>
        <v>0.9329073482428115</v>
      </c>
      <c r="AE16" s="75">
        <f t="shared" si="1"/>
        <v>313</v>
      </c>
      <c r="AF16" s="62">
        <v>295</v>
      </c>
      <c r="AG16" s="64">
        <f t="shared" si="11"/>
        <v>0.9424920127795527</v>
      </c>
      <c r="AH16" s="75">
        <f t="shared" si="12"/>
        <v>313</v>
      </c>
      <c r="AI16" s="62">
        <v>143</v>
      </c>
      <c r="AJ16" s="64">
        <f t="shared" si="13"/>
        <v>0.45686900958466453</v>
      </c>
    </row>
    <row r="17" spans="1:36" ht="24.75" customHeight="1">
      <c r="A17" s="2"/>
      <c r="B17" s="15" t="s">
        <v>38</v>
      </c>
      <c r="C17" s="67">
        <v>614</v>
      </c>
      <c r="D17" s="67">
        <v>603</v>
      </c>
      <c r="E17" s="17">
        <f>D17/C17</f>
        <v>0.9820846905537459</v>
      </c>
      <c r="F17" s="67">
        <f>C17</f>
        <v>614</v>
      </c>
      <c r="G17" s="68">
        <v>515</v>
      </c>
      <c r="H17" s="17">
        <f>G17/F17</f>
        <v>0.8387622149837134</v>
      </c>
      <c r="I17" s="67">
        <f>C17</f>
        <v>614</v>
      </c>
      <c r="J17" s="68">
        <v>482</v>
      </c>
      <c r="K17" s="17">
        <f>J17/I17</f>
        <v>0.7850162866449512</v>
      </c>
      <c r="L17" s="73">
        <f>F17</f>
        <v>614</v>
      </c>
      <c r="M17" s="60">
        <v>0</v>
      </c>
      <c r="N17" s="61">
        <f t="shared" si="5"/>
        <v>0</v>
      </c>
      <c r="O17" s="74">
        <f>C17</f>
        <v>614</v>
      </c>
      <c r="P17" s="65">
        <v>603</v>
      </c>
      <c r="Q17" s="69">
        <f>P17/O17</f>
        <v>0.9820846905537459</v>
      </c>
      <c r="R17" s="74">
        <f>C17</f>
        <v>614</v>
      </c>
      <c r="S17" s="65">
        <v>603</v>
      </c>
      <c r="T17" s="66">
        <f>S17/R17</f>
        <v>0.9820846905537459</v>
      </c>
      <c r="U17" s="65">
        <v>603</v>
      </c>
      <c r="V17" s="70">
        <f>C17</f>
        <v>614</v>
      </c>
      <c r="W17" s="65">
        <v>611</v>
      </c>
      <c r="X17" s="66">
        <f>W17/V17</f>
        <v>0.995114006514658</v>
      </c>
      <c r="Y17" s="70">
        <f>C17</f>
        <v>614</v>
      </c>
      <c r="Z17" s="65">
        <v>263</v>
      </c>
      <c r="AA17" s="66">
        <f>Z17/Y17</f>
        <v>0.42833876221498374</v>
      </c>
      <c r="AB17" s="75">
        <f t="shared" si="0"/>
        <v>614</v>
      </c>
      <c r="AC17" s="62">
        <v>534</v>
      </c>
      <c r="AD17" s="64">
        <f t="shared" si="10"/>
        <v>0.8697068403908795</v>
      </c>
      <c r="AE17" s="75">
        <f t="shared" si="1"/>
        <v>614</v>
      </c>
      <c r="AF17" s="62">
        <v>539</v>
      </c>
      <c r="AG17" s="64">
        <f t="shared" si="11"/>
        <v>0.8778501628664495</v>
      </c>
      <c r="AH17" s="75">
        <f t="shared" si="12"/>
        <v>614</v>
      </c>
      <c r="AI17" s="62">
        <v>249</v>
      </c>
      <c r="AJ17" s="64">
        <f t="shared" si="13"/>
        <v>0.40553745928338764</v>
      </c>
    </row>
    <row r="18" spans="1:36" ht="24.75" customHeight="1">
      <c r="A18" s="2"/>
      <c r="B18" s="15" t="s">
        <v>8</v>
      </c>
      <c r="C18" s="67">
        <v>324</v>
      </c>
      <c r="D18" s="67">
        <v>312</v>
      </c>
      <c r="E18" s="17">
        <f t="shared" si="2"/>
        <v>0.9629629629629629</v>
      </c>
      <c r="F18" s="67">
        <f>C18</f>
        <v>324</v>
      </c>
      <c r="G18" s="68">
        <v>287</v>
      </c>
      <c r="H18" s="17">
        <f t="shared" si="3"/>
        <v>0.8858024691358025</v>
      </c>
      <c r="I18" s="67">
        <f>C18</f>
        <v>324</v>
      </c>
      <c r="J18" s="68">
        <v>274</v>
      </c>
      <c r="K18" s="17">
        <f t="shared" si="4"/>
        <v>0.845679012345679</v>
      </c>
      <c r="L18" s="73">
        <f>F18</f>
        <v>324</v>
      </c>
      <c r="M18" s="60">
        <v>24</v>
      </c>
      <c r="N18" s="61">
        <f t="shared" si="5"/>
        <v>0.07407407407407407</v>
      </c>
      <c r="O18" s="74">
        <f>C18</f>
        <v>324</v>
      </c>
      <c r="P18" s="65">
        <v>313</v>
      </c>
      <c r="Q18" s="69">
        <f t="shared" si="6"/>
        <v>0.9660493827160493</v>
      </c>
      <c r="R18" s="74">
        <f>C18</f>
        <v>324</v>
      </c>
      <c r="S18" s="65">
        <v>313</v>
      </c>
      <c r="T18" s="66">
        <f t="shared" si="7"/>
        <v>0.9660493827160493</v>
      </c>
      <c r="U18" s="65">
        <v>313</v>
      </c>
      <c r="V18" s="70">
        <f>C18</f>
        <v>324</v>
      </c>
      <c r="W18" s="65">
        <v>321</v>
      </c>
      <c r="X18" s="66">
        <f t="shared" si="8"/>
        <v>0.9907407407407407</v>
      </c>
      <c r="Y18" s="70">
        <f>C18</f>
        <v>324</v>
      </c>
      <c r="Z18" s="65">
        <v>2</v>
      </c>
      <c r="AA18" s="66">
        <f t="shared" si="9"/>
        <v>0.006172839506172839</v>
      </c>
      <c r="AB18" s="75">
        <f t="shared" si="0"/>
        <v>324</v>
      </c>
      <c r="AC18" s="62">
        <v>272</v>
      </c>
      <c r="AD18" s="64">
        <f t="shared" si="10"/>
        <v>0.8395061728395061</v>
      </c>
      <c r="AE18" s="75">
        <f t="shared" si="1"/>
        <v>324</v>
      </c>
      <c r="AF18" s="62">
        <v>277</v>
      </c>
      <c r="AG18" s="64">
        <f t="shared" si="11"/>
        <v>0.8549382716049383</v>
      </c>
      <c r="AH18" s="75">
        <f t="shared" si="12"/>
        <v>324</v>
      </c>
      <c r="AI18" s="62">
        <v>106</v>
      </c>
      <c r="AJ18" s="64">
        <f t="shared" si="13"/>
        <v>0.3271604938271605</v>
      </c>
    </row>
    <row r="19" spans="1:36" ht="24.75" customHeight="1">
      <c r="A19" s="2"/>
      <c r="B19" s="15" t="s">
        <v>9</v>
      </c>
      <c r="C19" s="67">
        <v>218</v>
      </c>
      <c r="D19" s="67">
        <v>212</v>
      </c>
      <c r="E19" s="17">
        <f t="shared" si="2"/>
        <v>0.9724770642201835</v>
      </c>
      <c r="F19" s="67">
        <f>C19</f>
        <v>218</v>
      </c>
      <c r="G19" s="68">
        <v>187</v>
      </c>
      <c r="H19" s="17">
        <f t="shared" si="3"/>
        <v>0.8577981651376146</v>
      </c>
      <c r="I19" s="67">
        <f>C19</f>
        <v>218</v>
      </c>
      <c r="J19" s="68">
        <v>179</v>
      </c>
      <c r="K19" s="17">
        <f t="shared" si="4"/>
        <v>0.8211009174311926</v>
      </c>
      <c r="L19" s="73">
        <f>F19</f>
        <v>218</v>
      </c>
      <c r="M19" s="60">
        <v>0</v>
      </c>
      <c r="N19" s="61">
        <f t="shared" si="5"/>
        <v>0</v>
      </c>
      <c r="O19" s="74">
        <f>C19</f>
        <v>218</v>
      </c>
      <c r="P19" s="65">
        <v>214</v>
      </c>
      <c r="Q19" s="69">
        <f t="shared" si="6"/>
        <v>0.981651376146789</v>
      </c>
      <c r="R19" s="74">
        <f>C19</f>
        <v>218</v>
      </c>
      <c r="S19" s="65">
        <v>214</v>
      </c>
      <c r="T19" s="66">
        <f t="shared" si="7"/>
        <v>0.981651376146789</v>
      </c>
      <c r="U19" s="65">
        <v>214</v>
      </c>
      <c r="V19" s="70">
        <f>C19</f>
        <v>218</v>
      </c>
      <c r="W19" s="65">
        <v>218</v>
      </c>
      <c r="X19" s="66">
        <f t="shared" si="8"/>
        <v>1</v>
      </c>
      <c r="Y19" s="70">
        <f>C19</f>
        <v>218</v>
      </c>
      <c r="Z19" s="65">
        <v>2</v>
      </c>
      <c r="AA19" s="66">
        <f t="shared" si="9"/>
        <v>0.009174311926605505</v>
      </c>
      <c r="AB19" s="75">
        <f t="shared" si="0"/>
        <v>218</v>
      </c>
      <c r="AC19" s="62">
        <v>168</v>
      </c>
      <c r="AD19" s="64">
        <f t="shared" si="10"/>
        <v>0.7706422018348624</v>
      </c>
      <c r="AE19" s="75">
        <f t="shared" si="1"/>
        <v>218</v>
      </c>
      <c r="AF19" s="62">
        <v>168</v>
      </c>
      <c r="AG19" s="64">
        <f t="shared" si="11"/>
        <v>0.7706422018348624</v>
      </c>
      <c r="AH19" s="75">
        <f t="shared" si="12"/>
        <v>218</v>
      </c>
      <c r="AI19" s="62">
        <v>89</v>
      </c>
      <c r="AJ19" s="64">
        <f t="shared" si="13"/>
        <v>0.40825688073394495</v>
      </c>
    </row>
    <row r="20" spans="1:36" ht="24.75" customHeight="1">
      <c r="A20" s="2"/>
      <c r="B20" s="15"/>
      <c r="C20" s="67"/>
      <c r="D20" s="67"/>
      <c r="E20" s="17"/>
      <c r="F20" s="68"/>
      <c r="G20" s="68"/>
      <c r="H20" s="17"/>
      <c r="I20" s="68"/>
      <c r="J20" s="68"/>
      <c r="K20" s="17"/>
      <c r="L20" s="60"/>
      <c r="M20" s="60"/>
      <c r="N20" s="61"/>
      <c r="O20" s="65"/>
      <c r="P20" s="65"/>
      <c r="Q20" s="69"/>
      <c r="R20" s="65"/>
      <c r="S20" s="65"/>
      <c r="T20" s="66"/>
      <c r="U20" s="70"/>
      <c r="V20" s="65"/>
      <c r="W20" s="65"/>
      <c r="X20" s="66"/>
      <c r="Y20" s="65"/>
      <c r="Z20" s="65"/>
      <c r="AA20" s="66"/>
      <c r="AB20" s="62"/>
      <c r="AC20" s="62"/>
      <c r="AD20" s="64"/>
      <c r="AE20" s="62"/>
      <c r="AF20" s="62"/>
      <c r="AG20" s="64"/>
      <c r="AH20" s="62"/>
      <c r="AI20" s="62"/>
      <c r="AJ20" s="64"/>
    </row>
    <row r="21" spans="1:36" ht="24.75" customHeight="1">
      <c r="A21" s="2"/>
      <c r="B21" s="19" t="s">
        <v>10</v>
      </c>
      <c r="C21" s="71">
        <f>SUM(C22:C26)</f>
        <v>786</v>
      </c>
      <c r="D21" s="71">
        <f>SUM(D22:D26)</f>
        <v>757</v>
      </c>
      <c r="E21" s="43">
        <f aca="true" t="shared" si="14" ref="E21:E26">D21/C21</f>
        <v>0.9631043256997456</v>
      </c>
      <c r="F21" s="71">
        <f>SUM(F22:F26)</f>
        <v>786</v>
      </c>
      <c r="G21" s="71">
        <f>SUM(G22:G26)</f>
        <v>685</v>
      </c>
      <c r="H21" s="43">
        <f aca="true" t="shared" si="15" ref="H21:H26">G21/F21</f>
        <v>0.871501272264631</v>
      </c>
      <c r="I21" s="71">
        <f>SUM(I22:I26)</f>
        <v>786</v>
      </c>
      <c r="J21" s="71">
        <f>SUM(J22:J26)</f>
        <v>689</v>
      </c>
      <c r="K21" s="43">
        <f aca="true" t="shared" si="16" ref="K21:K26">J21/I21</f>
        <v>0.8765903307888041</v>
      </c>
      <c r="L21" s="55">
        <f>SUM(L22:L26)</f>
        <v>786</v>
      </c>
      <c r="M21" s="55">
        <f>SUM(M22:M26)</f>
        <v>38</v>
      </c>
      <c r="N21" s="45">
        <f aca="true" t="shared" si="17" ref="N21:N26">M21/L21</f>
        <v>0.04834605597964377</v>
      </c>
      <c r="O21" s="72">
        <f>SUM(O22:O26)</f>
        <v>786</v>
      </c>
      <c r="P21" s="72">
        <f>SUM(P22:P26)</f>
        <v>753</v>
      </c>
      <c r="Q21" s="48">
        <f aca="true" t="shared" si="18" ref="Q21:Q26">P21/O21</f>
        <v>0.9580152671755725</v>
      </c>
      <c r="R21" s="72">
        <f>SUM(R22:R26)</f>
        <v>786</v>
      </c>
      <c r="S21" s="72">
        <f>SUM(S22:S26)</f>
        <v>753</v>
      </c>
      <c r="T21" s="48">
        <f aca="true" t="shared" si="19" ref="T21:T26">S21/R21</f>
        <v>0.9580152671755725</v>
      </c>
      <c r="U21" s="46">
        <f>SUM(U22:U26)</f>
        <v>753</v>
      </c>
      <c r="V21" s="72">
        <f>SUM(V22:V26)</f>
        <v>786</v>
      </c>
      <c r="W21" s="72">
        <f>SUM(W22:W26)</f>
        <v>775</v>
      </c>
      <c r="X21" s="48">
        <f aca="true" t="shared" si="20" ref="X21:X26">W21/V21</f>
        <v>0.9860050890585241</v>
      </c>
      <c r="Y21" s="72">
        <f>SUM(Y22:Y26)</f>
        <v>786</v>
      </c>
      <c r="Z21" s="72">
        <f>SUM(Z22:Z26)</f>
        <v>310</v>
      </c>
      <c r="AA21" s="48">
        <f aca="true" t="shared" si="21" ref="AA21:AA26">Z21/Y21</f>
        <v>0.3944020356234097</v>
      </c>
      <c r="AB21" s="56">
        <f t="shared" si="0"/>
        <v>786</v>
      </c>
      <c r="AC21" s="57">
        <f>SUM(AC22:AC26)</f>
        <v>621</v>
      </c>
      <c r="AD21" s="47">
        <f aca="true" t="shared" si="22" ref="AD21:AD26">AC21/AB21</f>
        <v>0.7900763358778626</v>
      </c>
      <c r="AE21" s="56">
        <f t="shared" si="1"/>
        <v>786</v>
      </c>
      <c r="AF21" s="57">
        <f>SUM(AF22:AF26)</f>
        <v>631</v>
      </c>
      <c r="AG21" s="47">
        <f aca="true" t="shared" si="23" ref="AG21:AG26">AF21/AE21</f>
        <v>0.8027989821882952</v>
      </c>
      <c r="AH21" s="56">
        <f aca="true" t="shared" si="24" ref="AH21:AH26">AB21</f>
        <v>786</v>
      </c>
      <c r="AI21" s="57">
        <f>SUM(AI22:AI26)</f>
        <v>259</v>
      </c>
      <c r="AJ21" s="47">
        <f aca="true" t="shared" si="25" ref="AJ21:AJ26">AI21/AH21</f>
        <v>0.32951653944020354</v>
      </c>
    </row>
    <row r="22" spans="1:36" ht="24.75" customHeight="1">
      <c r="A22" s="2"/>
      <c r="B22" s="15" t="s">
        <v>25</v>
      </c>
      <c r="C22" s="67">
        <v>327</v>
      </c>
      <c r="D22" s="67">
        <v>321</v>
      </c>
      <c r="E22" s="17">
        <f t="shared" si="14"/>
        <v>0.981651376146789</v>
      </c>
      <c r="F22" s="67">
        <f>C22</f>
        <v>327</v>
      </c>
      <c r="G22" s="67">
        <v>283</v>
      </c>
      <c r="H22" s="17">
        <f t="shared" si="15"/>
        <v>0.8654434250764526</v>
      </c>
      <c r="I22" s="67">
        <f>C22</f>
        <v>327</v>
      </c>
      <c r="J22" s="67">
        <v>281</v>
      </c>
      <c r="K22" s="17">
        <f t="shared" si="16"/>
        <v>0.8593272171253823</v>
      </c>
      <c r="L22" s="73">
        <f>F22</f>
        <v>327</v>
      </c>
      <c r="M22" s="73">
        <v>1</v>
      </c>
      <c r="N22" s="61">
        <f t="shared" si="17"/>
        <v>0.0030581039755351682</v>
      </c>
      <c r="O22" s="74">
        <f>C22</f>
        <v>327</v>
      </c>
      <c r="P22" s="74">
        <v>321</v>
      </c>
      <c r="Q22" s="69">
        <f t="shared" si="18"/>
        <v>0.981651376146789</v>
      </c>
      <c r="R22" s="74">
        <f>C22</f>
        <v>327</v>
      </c>
      <c r="S22" s="74">
        <v>321</v>
      </c>
      <c r="T22" s="66">
        <f t="shared" si="19"/>
        <v>0.981651376146789</v>
      </c>
      <c r="U22" s="74">
        <v>321</v>
      </c>
      <c r="V22" s="74">
        <f>C22</f>
        <v>327</v>
      </c>
      <c r="W22" s="74">
        <v>326</v>
      </c>
      <c r="X22" s="66">
        <f t="shared" si="20"/>
        <v>0.9969418960244648</v>
      </c>
      <c r="Y22" s="74">
        <f>C22</f>
        <v>327</v>
      </c>
      <c r="Z22" s="74">
        <v>67</v>
      </c>
      <c r="AA22" s="66">
        <f t="shared" si="21"/>
        <v>0.20489296636085627</v>
      </c>
      <c r="AB22" s="75">
        <f t="shared" si="0"/>
        <v>327</v>
      </c>
      <c r="AC22" s="75">
        <v>265</v>
      </c>
      <c r="AD22" s="64">
        <f t="shared" si="22"/>
        <v>0.8103975535168195</v>
      </c>
      <c r="AE22" s="75">
        <f t="shared" si="1"/>
        <v>327</v>
      </c>
      <c r="AF22" s="75">
        <v>271</v>
      </c>
      <c r="AG22" s="64">
        <f t="shared" si="23"/>
        <v>0.8287461773700305</v>
      </c>
      <c r="AH22" s="75">
        <f t="shared" si="24"/>
        <v>327</v>
      </c>
      <c r="AI22" s="75">
        <v>108</v>
      </c>
      <c r="AJ22" s="64">
        <f t="shared" si="25"/>
        <v>0.3302752293577982</v>
      </c>
    </row>
    <row r="23" spans="1:36" ht="24.75" customHeight="1">
      <c r="A23" s="2"/>
      <c r="B23" s="15" t="s">
        <v>11</v>
      </c>
      <c r="C23" s="67">
        <v>137</v>
      </c>
      <c r="D23" s="67">
        <v>128</v>
      </c>
      <c r="E23" s="17">
        <f t="shared" si="14"/>
        <v>0.9343065693430657</v>
      </c>
      <c r="F23" s="67">
        <f>C23</f>
        <v>137</v>
      </c>
      <c r="G23" s="67">
        <v>115</v>
      </c>
      <c r="H23" s="17">
        <f t="shared" si="15"/>
        <v>0.8394160583941606</v>
      </c>
      <c r="I23" s="67">
        <f>C23</f>
        <v>137</v>
      </c>
      <c r="J23" s="68">
        <v>115</v>
      </c>
      <c r="K23" s="17">
        <f t="shared" si="16"/>
        <v>0.8394160583941606</v>
      </c>
      <c r="L23" s="73">
        <f>F23</f>
        <v>137</v>
      </c>
      <c r="M23" s="60">
        <v>2</v>
      </c>
      <c r="N23" s="61">
        <f t="shared" si="17"/>
        <v>0.014598540145985401</v>
      </c>
      <c r="O23" s="74">
        <f>C23</f>
        <v>137</v>
      </c>
      <c r="P23" s="65">
        <v>131</v>
      </c>
      <c r="Q23" s="69">
        <f t="shared" si="18"/>
        <v>0.9562043795620438</v>
      </c>
      <c r="R23" s="74">
        <f>C23</f>
        <v>137</v>
      </c>
      <c r="S23" s="65">
        <v>131</v>
      </c>
      <c r="T23" s="66">
        <f t="shared" si="19"/>
        <v>0.9562043795620438</v>
      </c>
      <c r="U23" s="65">
        <v>131</v>
      </c>
      <c r="V23" s="74">
        <f>C23</f>
        <v>137</v>
      </c>
      <c r="W23" s="65">
        <v>133</v>
      </c>
      <c r="X23" s="66">
        <f t="shared" si="20"/>
        <v>0.9708029197080292</v>
      </c>
      <c r="Y23" s="74">
        <f>C23</f>
        <v>137</v>
      </c>
      <c r="Z23" s="65">
        <v>52</v>
      </c>
      <c r="AA23" s="66">
        <f t="shared" si="21"/>
        <v>0.3795620437956204</v>
      </c>
      <c r="AB23" s="75">
        <f t="shared" si="0"/>
        <v>137</v>
      </c>
      <c r="AC23" s="62">
        <v>106</v>
      </c>
      <c r="AD23" s="64">
        <f t="shared" si="22"/>
        <v>0.7737226277372263</v>
      </c>
      <c r="AE23" s="75">
        <f t="shared" si="1"/>
        <v>137</v>
      </c>
      <c r="AF23" s="62">
        <v>103</v>
      </c>
      <c r="AG23" s="64">
        <f t="shared" si="23"/>
        <v>0.7518248175182481</v>
      </c>
      <c r="AH23" s="75">
        <f t="shared" si="24"/>
        <v>137</v>
      </c>
      <c r="AI23" s="62">
        <v>61</v>
      </c>
      <c r="AJ23" s="64">
        <f t="shared" si="25"/>
        <v>0.44525547445255476</v>
      </c>
    </row>
    <row r="24" spans="1:36" ht="24.75" customHeight="1">
      <c r="A24" s="2"/>
      <c r="B24" s="21" t="s">
        <v>26</v>
      </c>
      <c r="C24" s="67">
        <v>119</v>
      </c>
      <c r="D24" s="67">
        <v>109</v>
      </c>
      <c r="E24" s="17">
        <f t="shared" si="14"/>
        <v>0.9159663865546218</v>
      </c>
      <c r="F24" s="67">
        <f>C24</f>
        <v>119</v>
      </c>
      <c r="G24" s="67">
        <v>102</v>
      </c>
      <c r="H24" s="17">
        <f t="shared" si="15"/>
        <v>0.8571428571428571</v>
      </c>
      <c r="I24" s="67">
        <f>C24</f>
        <v>119</v>
      </c>
      <c r="J24" s="67">
        <v>111</v>
      </c>
      <c r="K24" s="17">
        <f t="shared" si="16"/>
        <v>0.9327731092436975</v>
      </c>
      <c r="L24" s="73">
        <f>F24</f>
        <v>119</v>
      </c>
      <c r="M24" s="73">
        <v>16</v>
      </c>
      <c r="N24" s="61">
        <f t="shared" si="17"/>
        <v>0.13445378151260504</v>
      </c>
      <c r="O24" s="74">
        <f>C24</f>
        <v>119</v>
      </c>
      <c r="P24" s="74">
        <v>104</v>
      </c>
      <c r="Q24" s="69">
        <f t="shared" si="18"/>
        <v>0.8739495798319328</v>
      </c>
      <c r="R24" s="74">
        <f>C24</f>
        <v>119</v>
      </c>
      <c r="S24" s="74">
        <v>104</v>
      </c>
      <c r="T24" s="66">
        <f t="shared" si="19"/>
        <v>0.8739495798319328</v>
      </c>
      <c r="U24" s="74">
        <v>104</v>
      </c>
      <c r="V24" s="74">
        <f>C24</f>
        <v>119</v>
      </c>
      <c r="W24" s="74">
        <v>117</v>
      </c>
      <c r="X24" s="66">
        <f t="shared" si="20"/>
        <v>0.9831932773109243</v>
      </c>
      <c r="Y24" s="74">
        <f>C24</f>
        <v>119</v>
      </c>
      <c r="Z24" s="74">
        <v>81</v>
      </c>
      <c r="AA24" s="66">
        <f t="shared" si="21"/>
        <v>0.680672268907563</v>
      </c>
      <c r="AB24" s="75">
        <f t="shared" si="0"/>
        <v>119</v>
      </c>
      <c r="AC24" s="75">
        <v>86</v>
      </c>
      <c r="AD24" s="64">
        <f t="shared" si="22"/>
        <v>0.7226890756302521</v>
      </c>
      <c r="AE24" s="75">
        <f t="shared" si="1"/>
        <v>119</v>
      </c>
      <c r="AF24" s="75">
        <v>89</v>
      </c>
      <c r="AG24" s="64">
        <f t="shared" si="23"/>
        <v>0.7478991596638656</v>
      </c>
      <c r="AH24" s="75">
        <f t="shared" si="24"/>
        <v>119</v>
      </c>
      <c r="AI24" s="75">
        <v>29</v>
      </c>
      <c r="AJ24" s="64">
        <f t="shared" si="25"/>
        <v>0.24369747899159663</v>
      </c>
    </row>
    <row r="25" spans="1:36" ht="24.75" customHeight="1">
      <c r="A25" s="2"/>
      <c r="B25" s="21" t="s">
        <v>22</v>
      </c>
      <c r="C25" s="67">
        <v>72</v>
      </c>
      <c r="D25" s="67">
        <v>70</v>
      </c>
      <c r="E25" s="17">
        <f>D25/C25</f>
        <v>0.9722222222222222</v>
      </c>
      <c r="F25" s="67">
        <f>C25</f>
        <v>72</v>
      </c>
      <c r="G25" s="67">
        <v>68</v>
      </c>
      <c r="H25" s="17">
        <f>G25/F25</f>
        <v>0.9444444444444444</v>
      </c>
      <c r="I25" s="67">
        <f>C25</f>
        <v>72</v>
      </c>
      <c r="J25" s="67">
        <v>68</v>
      </c>
      <c r="K25" s="17">
        <f>J25/I25</f>
        <v>0.9444444444444444</v>
      </c>
      <c r="L25" s="73">
        <f>F25</f>
        <v>72</v>
      </c>
      <c r="M25" s="73">
        <v>11</v>
      </c>
      <c r="N25" s="61">
        <f t="shared" si="17"/>
        <v>0.1527777777777778</v>
      </c>
      <c r="O25" s="74">
        <f>C25</f>
        <v>72</v>
      </c>
      <c r="P25" s="74">
        <v>71</v>
      </c>
      <c r="Q25" s="69">
        <f>P25/O25</f>
        <v>0.9861111111111112</v>
      </c>
      <c r="R25" s="74">
        <f>C25</f>
        <v>72</v>
      </c>
      <c r="S25" s="74">
        <v>71</v>
      </c>
      <c r="T25" s="66">
        <f>S25/R25</f>
        <v>0.9861111111111112</v>
      </c>
      <c r="U25" s="74">
        <v>71</v>
      </c>
      <c r="V25" s="74">
        <f>C25</f>
        <v>72</v>
      </c>
      <c r="W25" s="74">
        <v>72</v>
      </c>
      <c r="X25" s="66">
        <f>W25/V25</f>
        <v>1</v>
      </c>
      <c r="Y25" s="74">
        <f>C25</f>
        <v>72</v>
      </c>
      <c r="Z25" s="74">
        <v>27</v>
      </c>
      <c r="AA25" s="66">
        <f>Z25/Y25</f>
        <v>0.375</v>
      </c>
      <c r="AB25" s="75">
        <f t="shared" si="0"/>
        <v>72</v>
      </c>
      <c r="AC25" s="75">
        <v>54</v>
      </c>
      <c r="AD25" s="64">
        <f t="shared" si="22"/>
        <v>0.75</v>
      </c>
      <c r="AE25" s="75">
        <f t="shared" si="1"/>
        <v>72</v>
      </c>
      <c r="AF25" s="75">
        <v>57</v>
      </c>
      <c r="AG25" s="64">
        <f t="shared" si="23"/>
        <v>0.7916666666666666</v>
      </c>
      <c r="AH25" s="75">
        <f t="shared" si="24"/>
        <v>72</v>
      </c>
      <c r="AI25" s="75">
        <v>31</v>
      </c>
      <c r="AJ25" s="64">
        <f t="shared" si="25"/>
        <v>0.4305555555555556</v>
      </c>
    </row>
    <row r="26" spans="1:36" ht="24.75" customHeight="1">
      <c r="A26" s="2"/>
      <c r="B26" s="21" t="s">
        <v>27</v>
      </c>
      <c r="C26" s="67">
        <v>131</v>
      </c>
      <c r="D26" s="67">
        <v>129</v>
      </c>
      <c r="E26" s="17">
        <f t="shared" si="14"/>
        <v>0.9847328244274809</v>
      </c>
      <c r="F26" s="67">
        <f>C26</f>
        <v>131</v>
      </c>
      <c r="G26" s="67">
        <v>117</v>
      </c>
      <c r="H26" s="17">
        <f t="shared" si="15"/>
        <v>0.8931297709923665</v>
      </c>
      <c r="I26" s="67">
        <f>C26</f>
        <v>131</v>
      </c>
      <c r="J26" s="67">
        <v>114</v>
      </c>
      <c r="K26" s="17">
        <f t="shared" si="16"/>
        <v>0.8702290076335878</v>
      </c>
      <c r="L26" s="73">
        <f>F26</f>
        <v>131</v>
      </c>
      <c r="M26" s="73">
        <v>8</v>
      </c>
      <c r="N26" s="61">
        <f t="shared" si="17"/>
        <v>0.061068702290076333</v>
      </c>
      <c r="O26" s="74">
        <f>C26</f>
        <v>131</v>
      </c>
      <c r="P26" s="74">
        <v>126</v>
      </c>
      <c r="Q26" s="69">
        <f t="shared" si="18"/>
        <v>0.9618320610687023</v>
      </c>
      <c r="R26" s="74">
        <f>C26</f>
        <v>131</v>
      </c>
      <c r="S26" s="74">
        <v>126</v>
      </c>
      <c r="T26" s="66">
        <f t="shared" si="19"/>
        <v>0.9618320610687023</v>
      </c>
      <c r="U26" s="74">
        <v>126</v>
      </c>
      <c r="V26" s="74">
        <f>C26</f>
        <v>131</v>
      </c>
      <c r="W26" s="74">
        <v>127</v>
      </c>
      <c r="X26" s="66">
        <f t="shared" si="20"/>
        <v>0.9694656488549618</v>
      </c>
      <c r="Y26" s="74">
        <f>C26</f>
        <v>131</v>
      </c>
      <c r="Z26" s="74">
        <v>83</v>
      </c>
      <c r="AA26" s="66">
        <f t="shared" si="21"/>
        <v>0.6335877862595419</v>
      </c>
      <c r="AB26" s="75">
        <f t="shared" si="0"/>
        <v>131</v>
      </c>
      <c r="AC26" s="75">
        <v>110</v>
      </c>
      <c r="AD26" s="64">
        <f t="shared" si="22"/>
        <v>0.8396946564885496</v>
      </c>
      <c r="AE26" s="75">
        <f t="shared" si="1"/>
        <v>131</v>
      </c>
      <c r="AF26" s="75">
        <v>111</v>
      </c>
      <c r="AG26" s="64">
        <f t="shared" si="23"/>
        <v>0.8473282442748091</v>
      </c>
      <c r="AH26" s="75">
        <f t="shared" si="24"/>
        <v>131</v>
      </c>
      <c r="AI26" s="75">
        <v>30</v>
      </c>
      <c r="AJ26" s="64">
        <f t="shared" si="25"/>
        <v>0.22900763358778625</v>
      </c>
    </row>
    <row r="27" spans="1:36" ht="24.75" customHeight="1">
      <c r="A27" s="2"/>
      <c r="B27" s="15"/>
      <c r="C27" s="67"/>
      <c r="D27" s="67"/>
      <c r="E27" s="17"/>
      <c r="F27" s="68"/>
      <c r="G27" s="68"/>
      <c r="H27" s="17"/>
      <c r="I27" s="68"/>
      <c r="J27" s="68"/>
      <c r="K27" s="17"/>
      <c r="L27" s="60"/>
      <c r="M27" s="60"/>
      <c r="N27" s="61"/>
      <c r="O27" s="65"/>
      <c r="P27" s="65"/>
      <c r="Q27" s="69"/>
      <c r="R27" s="65"/>
      <c r="S27" s="65"/>
      <c r="T27" s="66"/>
      <c r="U27" s="70"/>
      <c r="V27" s="65"/>
      <c r="W27" s="65"/>
      <c r="X27" s="66"/>
      <c r="Y27" s="65"/>
      <c r="Z27" s="65"/>
      <c r="AA27" s="66"/>
      <c r="AB27" s="62"/>
      <c r="AC27" s="62"/>
      <c r="AD27" s="64"/>
      <c r="AE27" s="62"/>
      <c r="AF27" s="62"/>
      <c r="AG27" s="64"/>
      <c r="AH27" s="62"/>
      <c r="AI27" s="62"/>
      <c r="AJ27" s="64"/>
    </row>
    <row r="28" spans="1:36" ht="24.75" customHeight="1">
      <c r="A28" s="2"/>
      <c r="B28" s="19" t="s">
        <v>12</v>
      </c>
      <c r="C28" s="71">
        <f>SUM(C29:C32)</f>
        <v>320</v>
      </c>
      <c r="D28" s="71">
        <f>SUM(D29:D32)</f>
        <v>315</v>
      </c>
      <c r="E28" s="43">
        <f>D28/C28</f>
        <v>0.984375</v>
      </c>
      <c r="F28" s="71">
        <f>SUM(F29:F32)</f>
        <v>320</v>
      </c>
      <c r="G28" s="71">
        <f>SUM(G29:G32)</f>
        <v>297</v>
      </c>
      <c r="H28" s="43">
        <f>G28/F28</f>
        <v>0.928125</v>
      </c>
      <c r="I28" s="71">
        <f>SUM(I29:I32)</f>
        <v>320</v>
      </c>
      <c r="J28" s="71">
        <f>SUM(J29:J32)</f>
        <v>296</v>
      </c>
      <c r="K28" s="43">
        <f>J28/I28</f>
        <v>0.925</v>
      </c>
      <c r="L28" s="55">
        <f>SUM(L29:L32)</f>
        <v>320</v>
      </c>
      <c r="M28" s="55">
        <f>SUM(M29:M32)</f>
        <v>8</v>
      </c>
      <c r="N28" s="45">
        <f>M28/L28</f>
        <v>0.025</v>
      </c>
      <c r="O28" s="72">
        <f>SUM(O29:O32)</f>
        <v>320</v>
      </c>
      <c r="P28" s="72">
        <f>SUM(P29:P32)</f>
        <v>312</v>
      </c>
      <c r="Q28" s="48">
        <f>P28/O28</f>
        <v>0.975</v>
      </c>
      <c r="R28" s="72">
        <f>SUM(R29:R32)</f>
        <v>320</v>
      </c>
      <c r="S28" s="72">
        <f>SUM(S29:S32)</f>
        <v>312</v>
      </c>
      <c r="T28" s="48">
        <f>S28/R28</f>
        <v>0.975</v>
      </c>
      <c r="U28" s="46">
        <f>SUM(U29:U32)</f>
        <v>312</v>
      </c>
      <c r="V28" s="72">
        <f>SUM(V29:V32)</f>
        <v>320</v>
      </c>
      <c r="W28" s="72">
        <f>SUM(W29:W32)</f>
        <v>318</v>
      </c>
      <c r="X28" s="48">
        <f>W28/V28</f>
        <v>0.99375</v>
      </c>
      <c r="Y28" s="72">
        <f>SUM(Y29:Y32)</f>
        <v>320</v>
      </c>
      <c r="Z28" s="72">
        <f>SUM(Z29:Z32)</f>
        <v>128</v>
      </c>
      <c r="AA28" s="48">
        <f>Z28/Y28</f>
        <v>0.4</v>
      </c>
      <c r="AB28" s="56">
        <f t="shared" si="0"/>
        <v>320</v>
      </c>
      <c r="AC28" s="57">
        <f>SUM(AC29:AC32)</f>
        <v>282</v>
      </c>
      <c r="AD28" s="47">
        <f>AC28/AB28</f>
        <v>0.88125</v>
      </c>
      <c r="AE28" s="56">
        <f t="shared" si="1"/>
        <v>320</v>
      </c>
      <c r="AF28" s="57">
        <f>SUM(AF29:AF32)</f>
        <v>285</v>
      </c>
      <c r="AG28" s="47">
        <f>AF28/AE28</f>
        <v>0.890625</v>
      </c>
      <c r="AH28" s="56">
        <f>AB28</f>
        <v>320</v>
      </c>
      <c r="AI28" s="57">
        <f>SUM(AI29:AI32)</f>
        <v>162</v>
      </c>
      <c r="AJ28" s="47">
        <f>AI28/AH28</f>
        <v>0.50625</v>
      </c>
    </row>
    <row r="29" spans="1:36" ht="24.75" customHeight="1">
      <c r="A29" s="2"/>
      <c r="B29" s="15" t="s">
        <v>13</v>
      </c>
      <c r="C29" s="67">
        <v>135</v>
      </c>
      <c r="D29" s="67">
        <v>133</v>
      </c>
      <c r="E29" s="17">
        <f>D29/C29</f>
        <v>0.9851851851851852</v>
      </c>
      <c r="F29" s="67">
        <f>C29</f>
        <v>135</v>
      </c>
      <c r="G29" s="68">
        <v>121</v>
      </c>
      <c r="H29" s="17">
        <f>G29/F29</f>
        <v>0.8962962962962963</v>
      </c>
      <c r="I29" s="67">
        <f>C29</f>
        <v>135</v>
      </c>
      <c r="J29" s="68">
        <v>121</v>
      </c>
      <c r="K29" s="17">
        <f>J29/I29</f>
        <v>0.8962962962962963</v>
      </c>
      <c r="L29" s="73">
        <f>F29</f>
        <v>135</v>
      </c>
      <c r="M29" s="60">
        <v>0</v>
      </c>
      <c r="N29" s="61">
        <f>M29/L29</f>
        <v>0</v>
      </c>
      <c r="O29" s="74">
        <f>C29</f>
        <v>135</v>
      </c>
      <c r="P29" s="65">
        <v>132</v>
      </c>
      <c r="Q29" s="69">
        <f>P29/O29</f>
        <v>0.9777777777777777</v>
      </c>
      <c r="R29" s="74">
        <f>C29</f>
        <v>135</v>
      </c>
      <c r="S29" s="65">
        <v>132</v>
      </c>
      <c r="T29" s="66">
        <f>S29/R29</f>
        <v>0.9777777777777777</v>
      </c>
      <c r="U29" s="70">
        <v>132</v>
      </c>
      <c r="V29" s="74">
        <f>C29</f>
        <v>135</v>
      </c>
      <c r="W29" s="65">
        <v>134</v>
      </c>
      <c r="X29" s="66">
        <f>W29/V29</f>
        <v>0.9925925925925926</v>
      </c>
      <c r="Y29" s="74">
        <f>C29</f>
        <v>135</v>
      </c>
      <c r="Z29" s="65">
        <v>36</v>
      </c>
      <c r="AA29" s="66">
        <f>Z29/Y29</f>
        <v>0.26666666666666666</v>
      </c>
      <c r="AB29" s="75">
        <f t="shared" si="0"/>
        <v>135</v>
      </c>
      <c r="AC29" s="62">
        <v>115</v>
      </c>
      <c r="AD29" s="64">
        <f>AC29/AB29</f>
        <v>0.8518518518518519</v>
      </c>
      <c r="AE29" s="75">
        <f t="shared" si="1"/>
        <v>135</v>
      </c>
      <c r="AF29" s="62">
        <v>118</v>
      </c>
      <c r="AG29" s="64">
        <f>AF29/AE29</f>
        <v>0.8740740740740741</v>
      </c>
      <c r="AH29" s="75">
        <f>AB29</f>
        <v>135</v>
      </c>
      <c r="AI29" s="62">
        <v>71</v>
      </c>
      <c r="AJ29" s="64">
        <f>AI29/AH29</f>
        <v>0.5259259259259259</v>
      </c>
    </row>
    <row r="30" spans="1:36" ht="24.75" customHeight="1">
      <c r="A30" s="2"/>
      <c r="B30" s="15" t="s">
        <v>14</v>
      </c>
      <c r="C30" s="67">
        <v>62</v>
      </c>
      <c r="D30" s="67">
        <v>61</v>
      </c>
      <c r="E30" s="17">
        <f>D30/C30</f>
        <v>0.9838709677419355</v>
      </c>
      <c r="F30" s="67">
        <f>C30</f>
        <v>62</v>
      </c>
      <c r="G30" s="68">
        <v>57</v>
      </c>
      <c r="H30" s="17">
        <f>G30/F30</f>
        <v>0.9193548387096774</v>
      </c>
      <c r="I30" s="67">
        <f>C30</f>
        <v>62</v>
      </c>
      <c r="J30" s="68">
        <v>57</v>
      </c>
      <c r="K30" s="17">
        <f>J30/I30</f>
        <v>0.9193548387096774</v>
      </c>
      <c r="L30" s="73">
        <f>F30</f>
        <v>62</v>
      </c>
      <c r="M30" s="60">
        <v>0</v>
      </c>
      <c r="N30" s="61">
        <f>M30/L30</f>
        <v>0</v>
      </c>
      <c r="O30" s="74">
        <f>C30</f>
        <v>62</v>
      </c>
      <c r="P30" s="65">
        <v>61</v>
      </c>
      <c r="Q30" s="69">
        <f>P30/O30</f>
        <v>0.9838709677419355</v>
      </c>
      <c r="R30" s="74">
        <f>C30</f>
        <v>62</v>
      </c>
      <c r="S30" s="65">
        <v>61</v>
      </c>
      <c r="T30" s="66">
        <f>S30/R30</f>
        <v>0.9838709677419355</v>
      </c>
      <c r="U30" s="70">
        <v>61</v>
      </c>
      <c r="V30" s="74">
        <f>C30</f>
        <v>62</v>
      </c>
      <c r="W30" s="65">
        <v>62</v>
      </c>
      <c r="X30" s="66">
        <f>W30/V30</f>
        <v>1</v>
      </c>
      <c r="Y30" s="74">
        <f>C30</f>
        <v>62</v>
      </c>
      <c r="Z30" s="65">
        <v>36</v>
      </c>
      <c r="AA30" s="66">
        <f>Z30/Y30</f>
        <v>0.5806451612903226</v>
      </c>
      <c r="AB30" s="75">
        <f t="shared" si="0"/>
        <v>62</v>
      </c>
      <c r="AC30" s="62">
        <v>58</v>
      </c>
      <c r="AD30" s="64">
        <f>AC30/AB30</f>
        <v>0.9354838709677419</v>
      </c>
      <c r="AE30" s="75">
        <f t="shared" si="1"/>
        <v>62</v>
      </c>
      <c r="AF30" s="62">
        <v>58</v>
      </c>
      <c r="AG30" s="64">
        <f>AF30/AE30</f>
        <v>0.9354838709677419</v>
      </c>
      <c r="AH30" s="75">
        <f>AB30</f>
        <v>62</v>
      </c>
      <c r="AI30" s="62">
        <v>32</v>
      </c>
      <c r="AJ30" s="64">
        <f>AI30/AH30</f>
        <v>0.5161290322580645</v>
      </c>
    </row>
    <row r="31" spans="1:36" ht="24.75" customHeight="1">
      <c r="A31" s="2"/>
      <c r="B31" s="15" t="s">
        <v>15</v>
      </c>
      <c r="C31" s="67">
        <v>39</v>
      </c>
      <c r="D31" s="67">
        <v>39</v>
      </c>
      <c r="E31" s="17">
        <f>D31/C31</f>
        <v>1</v>
      </c>
      <c r="F31" s="67">
        <f>C31</f>
        <v>39</v>
      </c>
      <c r="G31" s="68">
        <v>39</v>
      </c>
      <c r="H31" s="17">
        <f>G31/F31</f>
        <v>1</v>
      </c>
      <c r="I31" s="67">
        <f>C31</f>
        <v>39</v>
      </c>
      <c r="J31" s="68">
        <v>39</v>
      </c>
      <c r="K31" s="17">
        <f>J31/I31</f>
        <v>1</v>
      </c>
      <c r="L31" s="73">
        <f>F31</f>
        <v>39</v>
      </c>
      <c r="M31" s="60">
        <v>4</v>
      </c>
      <c r="N31" s="61">
        <f>M31/L31</f>
        <v>0.10256410256410256</v>
      </c>
      <c r="O31" s="74">
        <f>C31</f>
        <v>39</v>
      </c>
      <c r="P31" s="65">
        <v>38</v>
      </c>
      <c r="Q31" s="69">
        <f>P31/O31</f>
        <v>0.9743589743589743</v>
      </c>
      <c r="R31" s="74">
        <f>C31</f>
        <v>39</v>
      </c>
      <c r="S31" s="65">
        <v>38</v>
      </c>
      <c r="T31" s="66">
        <f>S31/R31</f>
        <v>0.9743589743589743</v>
      </c>
      <c r="U31" s="70">
        <v>38</v>
      </c>
      <c r="V31" s="74">
        <f>C31</f>
        <v>39</v>
      </c>
      <c r="W31" s="65">
        <v>39</v>
      </c>
      <c r="X31" s="66">
        <f>W31/V31</f>
        <v>1</v>
      </c>
      <c r="Y31" s="74">
        <f>C31</f>
        <v>39</v>
      </c>
      <c r="Z31" s="65">
        <v>23</v>
      </c>
      <c r="AA31" s="66">
        <f>Z31/Y31</f>
        <v>0.5897435897435898</v>
      </c>
      <c r="AB31" s="75">
        <f t="shared" si="0"/>
        <v>39</v>
      </c>
      <c r="AC31" s="62">
        <v>36</v>
      </c>
      <c r="AD31" s="64">
        <f>AC31/AB31</f>
        <v>0.9230769230769231</v>
      </c>
      <c r="AE31" s="75">
        <f t="shared" si="1"/>
        <v>39</v>
      </c>
      <c r="AF31" s="62">
        <v>36</v>
      </c>
      <c r="AG31" s="64">
        <f>AF31/AE31</f>
        <v>0.9230769230769231</v>
      </c>
      <c r="AH31" s="75">
        <f>AB31</f>
        <v>39</v>
      </c>
      <c r="AI31" s="62">
        <v>23</v>
      </c>
      <c r="AJ31" s="64">
        <f>AI31/AH31</f>
        <v>0.5897435897435898</v>
      </c>
    </row>
    <row r="32" spans="1:36" ht="24.75" customHeight="1">
      <c r="A32" s="2"/>
      <c r="B32" s="15" t="s">
        <v>28</v>
      </c>
      <c r="C32" s="67">
        <v>84</v>
      </c>
      <c r="D32" s="67">
        <v>82</v>
      </c>
      <c r="E32" s="17">
        <f>D32/C32</f>
        <v>0.9761904761904762</v>
      </c>
      <c r="F32" s="67">
        <f>C32</f>
        <v>84</v>
      </c>
      <c r="G32" s="67">
        <v>80</v>
      </c>
      <c r="H32" s="17">
        <f>G32/F32</f>
        <v>0.9523809523809523</v>
      </c>
      <c r="I32" s="67">
        <f>C32</f>
        <v>84</v>
      </c>
      <c r="J32" s="67">
        <v>79</v>
      </c>
      <c r="K32" s="17">
        <f>J32/I32</f>
        <v>0.9404761904761905</v>
      </c>
      <c r="L32" s="73">
        <f>F32</f>
        <v>84</v>
      </c>
      <c r="M32" s="73">
        <v>4</v>
      </c>
      <c r="N32" s="61">
        <f>M32/L32</f>
        <v>0.047619047619047616</v>
      </c>
      <c r="O32" s="74">
        <f>C32</f>
        <v>84</v>
      </c>
      <c r="P32" s="74">
        <v>81</v>
      </c>
      <c r="Q32" s="69">
        <f>P32/O32</f>
        <v>0.9642857142857143</v>
      </c>
      <c r="R32" s="74">
        <f>C32</f>
        <v>84</v>
      </c>
      <c r="S32" s="74">
        <v>81</v>
      </c>
      <c r="T32" s="66">
        <f>S32/R32</f>
        <v>0.9642857142857143</v>
      </c>
      <c r="U32" s="70">
        <v>81</v>
      </c>
      <c r="V32" s="74">
        <f>C32</f>
        <v>84</v>
      </c>
      <c r="W32" s="74">
        <v>83</v>
      </c>
      <c r="X32" s="66">
        <f>W32/V32</f>
        <v>0.9880952380952381</v>
      </c>
      <c r="Y32" s="74">
        <f>C32</f>
        <v>84</v>
      </c>
      <c r="Z32" s="74">
        <v>33</v>
      </c>
      <c r="AA32" s="66">
        <f>Z32/Y32</f>
        <v>0.39285714285714285</v>
      </c>
      <c r="AB32" s="75">
        <f t="shared" si="0"/>
        <v>84</v>
      </c>
      <c r="AC32" s="75">
        <v>73</v>
      </c>
      <c r="AD32" s="64">
        <f>AC32/AB32</f>
        <v>0.8690476190476191</v>
      </c>
      <c r="AE32" s="75">
        <f t="shared" si="1"/>
        <v>84</v>
      </c>
      <c r="AF32" s="75">
        <v>73</v>
      </c>
      <c r="AG32" s="64">
        <f>AF32/AE32</f>
        <v>0.8690476190476191</v>
      </c>
      <c r="AH32" s="75">
        <f>AB32</f>
        <v>84</v>
      </c>
      <c r="AI32" s="75">
        <v>36</v>
      </c>
      <c r="AJ32" s="64">
        <f>AI32/AH32</f>
        <v>0.42857142857142855</v>
      </c>
    </row>
    <row r="33" spans="1:36" ht="24.75" customHeight="1">
      <c r="A33" s="2"/>
      <c r="B33" s="15"/>
      <c r="C33" s="67"/>
      <c r="D33" s="67"/>
      <c r="E33" s="17"/>
      <c r="F33" s="68"/>
      <c r="G33" s="68"/>
      <c r="H33" s="17"/>
      <c r="I33" s="68"/>
      <c r="J33" s="68"/>
      <c r="K33" s="17"/>
      <c r="L33" s="60"/>
      <c r="M33" s="60"/>
      <c r="N33" s="61"/>
      <c r="O33" s="65"/>
      <c r="P33" s="65"/>
      <c r="Q33" s="69"/>
      <c r="R33" s="65"/>
      <c r="S33" s="65"/>
      <c r="T33" s="66"/>
      <c r="U33" s="70"/>
      <c r="V33" s="65"/>
      <c r="W33" s="65"/>
      <c r="X33" s="66"/>
      <c r="Y33" s="65"/>
      <c r="Z33" s="65"/>
      <c r="AA33" s="66"/>
      <c r="AB33" s="62"/>
      <c r="AC33" s="62"/>
      <c r="AD33" s="64"/>
      <c r="AE33" s="62"/>
      <c r="AF33" s="62"/>
      <c r="AG33" s="64"/>
      <c r="AH33" s="62"/>
      <c r="AI33" s="62"/>
      <c r="AJ33" s="64"/>
    </row>
    <row r="34" spans="1:36" ht="24.75" customHeight="1">
      <c r="A34" s="2"/>
      <c r="B34" s="19" t="s">
        <v>16</v>
      </c>
      <c r="C34" s="71">
        <f>SUM(C6,C8,C14,C21,C28)</f>
        <v>9651</v>
      </c>
      <c r="D34" s="71">
        <f>SUM(D6,D8,D14,D21,D28)</f>
        <v>9295</v>
      </c>
      <c r="E34" s="43">
        <f>D34/C34</f>
        <v>0.9631126308154595</v>
      </c>
      <c r="F34" s="71">
        <f>SUM(F6,F8,F14,F21,F28)</f>
        <v>9651</v>
      </c>
      <c r="G34" s="71">
        <f>SUM(G6,G8,G14,G21,G28)</f>
        <v>8439</v>
      </c>
      <c r="H34" s="43">
        <f>G34/F34</f>
        <v>0.8744171588436431</v>
      </c>
      <c r="I34" s="71">
        <f>SUM(I6,I8,I14,I21,I28)</f>
        <v>9651</v>
      </c>
      <c r="J34" s="71">
        <f>SUM(J6,J8,J14,J21,J28)</f>
        <v>8310</v>
      </c>
      <c r="K34" s="43">
        <f>J34/I34</f>
        <v>0.8610506683245259</v>
      </c>
      <c r="L34" s="42">
        <f>SUM(L6,L8,L14,L21,L28)</f>
        <v>9651</v>
      </c>
      <c r="M34" s="42">
        <f>SUM(M6,M8,M14,M21,M28)</f>
        <v>143</v>
      </c>
      <c r="N34" s="45">
        <f>M34/L34</f>
        <v>0.014817117397160916</v>
      </c>
      <c r="O34" s="72">
        <f>SUM(O8,O14,O21,O28,O6)</f>
        <v>9651</v>
      </c>
      <c r="P34" s="72">
        <f>SUM(P6,P8,P14,P21,P28)</f>
        <v>9265</v>
      </c>
      <c r="Q34" s="48">
        <f>P34/O34</f>
        <v>0.960004144648223</v>
      </c>
      <c r="R34" s="72">
        <f>SUM(R8,R14,R21,R28,R6)</f>
        <v>9651</v>
      </c>
      <c r="S34" s="72">
        <f>SUM(S6,S8,S14,S21,S28)</f>
        <v>9261</v>
      </c>
      <c r="T34" s="48">
        <f>S34/R34</f>
        <v>0.9595896798259248</v>
      </c>
      <c r="U34" s="46">
        <f>SUM(U6,U8,U14,U21,U28)</f>
        <v>9261</v>
      </c>
      <c r="V34" s="72">
        <f>SUM(V6,V8,V14,V21,V28)</f>
        <v>9651</v>
      </c>
      <c r="W34" s="72">
        <f>SUM(W6,W8,W14,W21,W28)</f>
        <v>9425</v>
      </c>
      <c r="X34" s="48">
        <f>W34/V34</f>
        <v>0.9765827375401512</v>
      </c>
      <c r="Y34" s="72">
        <f>V34</f>
        <v>9651</v>
      </c>
      <c r="Z34" s="72">
        <f>SUM(Z6,Z8,Z14,Z21,Z28)</f>
        <v>1873</v>
      </c>
      <c r="AA34" s="48">
        <f>Z34/Y34</f>
        <v>0.19407315304113562</v>
      </c>
      <c r="AB34" s="46">
        <f>SUM(AB6,AB8,AB14,AB21,AB28)</f>
        <v>9651</v>
      </c>
      <c r="AC34" s="72">
        <f>SUM(AC6,AC8,AC14,AC21,AC28)</f>
        <v>8111</v>
      </c>
      <c r="AD34" s="47">
        <f>AC34/AB34</f>
        <v>0.8404310434151901</v>
      </c>
      <c r="AE34" s="46">
        <f>AB34</f>
        <v>9651</v>
      </c>
      <c r="AF34" s="72">
        <f>SUM(AF6,AF8,AF14,AF21,AF28)</f>
        <v>8247</v>
      </c>
      <c r="AG34" s="47">
        <f>AF34/AE34</f>
        <v>0.8545228473733292</v>
      </c>
      <c r="AH34" s="46">
        <f>AE34</f>
        <v>9651</v>
      </c>
      <c r="AI34" s="72">
        <f>SUM(AI6,AI8,AI14,AI21,AI28)</f>
        <v>4573</v>
      </c>
      <c r="AJ34" s="47">
        <f>AI34/AH34</f>
        <v>0.4738369080924257</v>
      </c>
    </row>
    <row r="35" spans="1:36" ht="15" customHeight="1">
      <c r="A35" s="3"/>
      <c r="B35" s="3"/>
      <c r="C35" s="22"/>
      <c r="D35" s="22"/>
      <c r="E35" s="23"/>
      <c r="F35" s="22"/>
      <c r="G35" s="22"/>
      <c r="H35" s="23"/>
      <c r="I35" s="22"/>
      <c r="J35" s="22"/>
      <c r="K35" s="23"/>
      <c r="L35" s="9"/>
      <c r="M35" s="9"/>
      <c r="N35" s="11"/>
      <c r="O35" s="76"/>
      <c r="P35" s="22"/>
      <c r="Q35" s="23"/>
      <c r="R35" s="76"/>
      <c r="S35" s="22"/>
      <c r="T35" s="24"/>
      <c r="U35" s="25"/>
      <c r="V35" s="22"/>
      <c r="W35" s="22"/>
      <c r="X35" s="24"/>
      <c r="Y35" s="22"/>
      <c r="Z35" s="22"/>
      <c r="AA35" s="24"/>
      <c r="AB35" s="83"/>
      <c r="AC35" s="9"/>
      <c r="AD35" s="11"/>
      <c r="AE35" s="9"/>
      <c r="AF35" s="9"/>
      <c r="AG35" s="11"/>
      <c r="AH35" s="9"/>
      <c r="AI35" s="9"/>
      <c r="AJ35" s="11"/>
    </row>
    <row r="36" spans="1:33" ht="15" customHeight="1">
      <c r="A36" s="3"/>
      <c r="B36" s="3"/>
      <c r="C36" s="10"/>
      <c r="D36" s="22"/>
      <c r="E36" s="23"/>
      <c r="F36" s="7"/>
      <c r="G36" s="7"/>
      <c r="H36" s="23"/>
      <c r="I36" s="7"/>
      <c r="J36" s="7"/>
      <c r="K36" s="23"/>
      <c r="L36" s="7"/>
      <c r="M36" s="7"/>
      <c r="N36" s="24"/>
      <c r="O36" s="7"/>
      <c r="P36" s="7"/>
      <c r="Q36" s="23"/>
      <c r="R36" s="7"/>
      <c r="S36" s="7"/>
      <c r="T36" s="24"/>
      <c r="U36" s="24"/>
      <c r="V36" s="7"/>
      <c r="W36" s="7"/>
      <c r="X36" s="24"/>
      <c r="Y36" s="10"/>
      <c r="Z36" s="10"/>
      <c r="AA36" s="10"/>
      <c r="AB36" s="7"/>
      <c r="AC36" s="7"/>
      <c r="AD36" s="24"/>
      <c r="AE36" s="7"/>
      <c r="AF36" s="7"/>
      <c r="AG36" s="24"/>
    </row>
    <row r="37" spans="2:24" ht="14.25">
      <c r="B37" s="5"/>
      <c r="C37" s="10"/>
      <c r="D37" s="10"/>
      <c r="E37" s="1"/>
      <c r="F37" s="10"/>
      <c r="G37" s="10"/>
      <c r="H37" s="1"/>
      <c r="I37" s="10"/>
      <c r="J37" s="10"/>
      <c r="K37" s="1"/>
      <c r="P37" s="10"/>
      <c r="Q37" s="1"/>
      <c r="R37" s="10"/>
      <c r="S37" s="10"/>
      <c r="T37" s="10"/>
      <c r="V37" s="10"/>
      <c r="W37" s="10"/>
      <c r="X37" s="10"/>
    </row>
  </sheetData>
  <sheetProtection/>
  <printOptions horizontalCentered="1"/>
  <pageMargins left="0" right="0" top="0.7874015748031497" bottom="0.7086614173228347" header="0" footer="0.3937007874015748"/>
  <pageSetup fitToHeight="0" fitToWidth="1" horizontalDpi="600" verticalDpi="600" orientation="landscape" paperSize="9" scale="37" r:id="rId1"/>
  <headerFooter alignWithMargins="0">
    <oddFooter>&amp;R44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健康推進課</dc:creator>
  <cp:keywords/>
  <dc:description/>
  <cp:lastModifiedBy>石川県</cp:lastModifiedBy>
  <cp:lastPrinted>2017-06-02T04:22:29Z</cp:lastPrinted>
  <dcterms:created xsi:type="dcterms:W3CDTF">1999-05-24T08:04:50Z</dcterms:created>
  <dcterms:modified xsi:type="dcterms:W3CDTF">2017-06-02T04:30:00Z</dcterms:modified>
  <cp:category/>
  <cp:version/>
  <cp:contentType/>
  <cp:contentStatus/>
</cp:coreProperties>
</file>