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7815" windowHeight="8070" tabRatio="592" activeTab="0"/>
  </bookViews>
  <sheets>
    <sheet name="給付費" sheetId="1" r:id="rId1"/>
    <sheet name="諸率" sheetId="2" r:id="rId2"/>
  </sheets>
  <definedNames>
    <definedName name="_xlnm.Print_Area" localSheetId="0">'給付費'!$A$1:$M$26</definedName>
    <definedName name="_xlnm.Print_Area" localSheetId="1">'諸率'!$A$1:$V$35</definedName>
  </definedNames>
  <calcPr fullCalcOnLoad="1"/>
</workbook>
</file>

<file path=xl/sharedStrings.xml><?xml version="1.0" encoding="utf-8"?>
<sst xmlns="http://schemas.openxmlformats.org/spreadsheetml/2006/main" count="98" uniqueCount="56">
  <si>
    <t>施  設  療  養　費</t>
  </si>
  <si>
    <t xml:space="preserve"> 訪問看護療養費</t>
  </si>
  <si>
    <t xml:space="preserve"> 計</t>
  </si>
  <si>
    <t>入　　　　　院</t>
  </si>
  <si>
    <t>入　　院　　外</t>
  </si>
  <si>
    <t>件  数</t>
  </si>
  <si>
    <t>件 数</t>
  </si>
  <si>
    <t>入院外</t>
  </si>
  <si>
    <t>歯科</t>
  </si>
  <si>
    <t>入 院</t>
  </si>
  <si>
    <t>１日当たり診療費 (円)</t>
  </si>
  <si>
    <t>１人当たり医療費 (円)</t>
  </si>
  <si>
    <t>診療費計</t>
  </si>
  <si>
    <t>総 計</t>
  </si>
  <si>
    <t>市町名</t>
  </si>
  <si>
    <t>市町名</t>
  </si>
  <si>
    <t>資料：石川県後期高齢者医療広域連合</t>
  </si>
  <si>
    <t>（注）一部負担金含む</t>
  </si>
  <si>
    <t>薬剤の支給</t>
  </si>
  <si>
    <t>入院時食事療養費・
入院時生活療養費</t>
  </si>
  <si>
    <t>医 療 費 の 支 給 等</t>
  </si>
  <si>
    <t>受診率（月、100人当たり）</t>
  </si>
  <si>
    <t>１件当たり日数（日）</t>
  </si>
  <si>
    <t>１件当たり診療費 (円)</t>
  </si>
  <si>
    <t>市町名</t>
  </si>
  <si>
    <t xml:space="preserve"> 総 人 口</t>
  </si>
  <si>
    <t>診療費
計</t>
  </si>
  <si>
    <t>　　　被保険者数：年度の平均値</t>
  </si>
  <si>
    <t>被保険者数</t>
  </si>
  <si>
    <t>被保険者数／
総人口</t>
  </si>
  <si>
    <t>18　後期高齢者医療制度</t>
  </si>
  <si>
    <t>歯　　　　科</t>
  </si>
  <si>
    <t>診　　　　　　　　　　　　　　療　　　　　　　　　　　　　　費</t>
  </si>
  <si>
    <t>平成26年度</t>
  </si>
  <si>
    <t>（注）総人口：平成26年10月1日現在</t>
  </si>
  <si>
    <t>平成２６年度</t>
  </si>
  <si>
    <t>平成２６年度</t>
  </si>
  <si>
    <t xml:space="preserve"> 金　額（千円）</t>
  </si>
  <si>
    <t>件   数</t>
  </si>
  <si>
    <t>件  数</t>
  </si>
  <si>
    <t>件   数</t>
  </si>
  <si>
    <t>合　　　　計</t>
  </si>
  <si>
    <t>小松市</t>
  </si>
  <si>
    <t>加賀市</t>
  </si>
  <si>
    <t>能美市</t>
  </si>
  <si>
    <t>川北町</t>
  </si>
  <si>
    <t>石川県</t>
  </si>
  <si>
    <t>加賀市</t>
  </si>
  <si>
    <t>川北町</t>
  </si>
  <si>
    <t>南加賀</t>
  </si>
  <si>
    <t>川北町</t>
  </si>
  <si>
    <t>南加賀</t>
  </si>
  <si>
    <t>小松市</t>
  </si>
  <si>
    <t>　(1) 医療診療費</t>
  </si>
  <si>
    <t>(2) 医療費諸率</t>
  </si>
  <si>
    <t>(3) 総人口に占める被保険者の割合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</si>
</sst>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_ "/>
    <numFmt numFmtId="180" formatCode="#,##0_);[Red]\(#,##0\)"/>
    <numFmt numFmtId="181" formatCode="0.0\ "/>
    <numFmt numFmtId="182" formatCode="0.0__"/>
    <numFmt numFmtId="183" formatCode="0.0_);[Red]\(0.0\)"/>
    <numFmt numFmtId="184" formatCode="#,##0.00_ "/>
    <numFmt numFmtId="185" formatCode="_ * #,##0_ ;_ * \-#,##0_ ;_ * &quot;-&quot;_ ;_ @__\ "/>
    <numFmt numFmtId="186" formatCode="0_ "/>
    <numFmt numFmtId="187" formatCode="0.000_ "/>
    <numFmt numFmtId="188" formatCode="0.0000_ "/>
    <numFmt numFmtId="189" formatCode="0.000%"/>
    <numFmt numFmtId="190" formatCode="0.0%"/>
    <numFmt numFmtId="191" formatCode="0.0_);\(0.0\)"/>
    <numFmt numFmtId="192" formatCode="#,##0;\-#,##0;&quot;－&quot;"/>
    <numFmt numFmtId="193" formatCode="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20" xfId="0" applyNumberFormat="1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9" fillId="0" borderId="0" xfId="5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92" fontId="9" fillId="0" borderId="0" xfId="5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/>
    </xf>
    <xf numFmtId="57" fontId="5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Fill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47" fillId="33" borderId="0" xfId="0" applyNumberFormat="1" applyFont="1" applyFill="1" applyBorder="1" applyAlignment="1">
      <alignment horizontal="right" wrapText="1"/>
    </xf>
    <xf numFmtId="3" fontId="47" fillId="33" borderId="0" xfId="0" applyNumberFormat="1" applyFont="1" applyFill="1" applyBorder="1" applyAlignment="1">
      <alignment horizontal="right" wrapText="1"/>
    </xf>
    <xf numFmtId="0" fontId="47" fillId="0" borderId="2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180" fontId="5" fillId="33" borderId="26" xfId="0" applyNumberFormat="1" applyFont="1" applyFill="1" applyBorder="1" applyAlignment="1">
      <alignment horizontal="right" wrapText="1"/>
    </xf>
    <xf numFmtId="180" fontId="5" fillId="33" borderId="27" xfId="0" applyNumberFormat="1" applyFont="1" applyFill="1" applyBorder="1" applyAlignment="1">
      <alignment horizontal="right" wrapText="1"/>
    </xf>
    <xf numFmtId="180" fontId="5" fillId="33" borderId="28" xfId="0" applyNumberFormat="1" applyFont="1" applyFill="1" applyBorder="1" applyAlignment="1">
      <alignment horizontal="right" wrapText="1"/>
    </xf>
    <xf numFmtId="180" fontId="5" fillId="33" borderId="18" xfId="0" applyNumberFormat="1" applyFont="1" applyFill="1" applyBorder="1" applyAlignment="1">
      <alignment horizontal="right" wrapText="1"/>
    </xf>
    <xf numFmtId="178" fontId="5" fillId="33" borderId="26" xfId="0" applyNumberFormat="1" applyFont="1" applyFill="1" applyBorder="1" applyAlignment="1">
      <alignment horizontal="right" wrapText="1"/>
    </xf>
    <xf numFmtId="4" fontId="5" fillId="33" borderId="26" xfId="0" applyNumberFormat="1" applyFont="1" applyFill="1" applyBorder="1" applyAlignment="1">
      <alignment horizontal="right" wrapText="1"/>
    </xf>
    <xf numFmtId="3" fontId="5" fillId="33" borderId="26" xfId="0" applyNumberFormat="1" applyFont="1" applyFill="1" applyBorder="1" applyAlignment="1">
      <alignment horizontal="right" wrapText="1"/>
    </xf>
    <xf numFmtId="178" fontId="5" fillId="33" borderId="29" xfId="0" applyNumberFormat="1" applyFont="1" applyFill="1" applyBorder="1" applyAlignment="1">
      <alignment horizontal="right" wrapText="1"/>
    </xf>
    <xf numFmtId="178" fontId="5" fillId="33" borderId="27" xfId="0" applyNumberFormat="1" applyFont="1" applyFill="1" applyBorder="1" applyAlignment="1">
      <alignment horizontal="right" wrapText="1"/>
    </xf>
    <xf numFmtId="4" fontId="5" fillId="33" borderId="27" xfId="0" applyNumberFormat="1" applyFont="1" applyFill="1" applyBorder="1" applyAlignment="1">
      <alignment horizontal="right" wrapText="1"/>
    </xf>
    <xf numFmtId="3" fontId="5" fillId="33" borderId="27" xfId="0" applyNumberFormat="1" applyFont="1" applyFill="1" applyBorder="1" applyAlignment="1">
      <alignment horizontal="right" wrapText="1"/>
    </xf>
    <xf numFmtId="178" fontId="5" fillId="33" borderId="28" xfId="0" applyNumberFormat="1" applyFont="1" applyFill="1" applyBorder="1" applyAlignment="1">
      <alignment horizontal="right" wrapText="1"/>
    </xf>
    <xf numFmtId="4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178" fontId="5" fillId="33" borderId="18" xfId="0" applyNumberFormat="1" applyFont="1" applyFill="1" applyBorder="1" applyAlignment="1">
      <alignment horizontal="right" wrapText="1"/>
    </xf>
    <xf numFmtId="4" fontId="5" fillId="33" borderId="18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right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41" fontId="5" fillId="0" borderId="2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190" fontId="5" fillId="0" borderId="32" xfId="0" applyNumberFormat="1" applyFont="1" applyBorder="1" applyAlignment="1">
      <alignment vertical="center"/>
    </xf>
    <xf numFmtId="190" fontId="5" fillId="0" borderId="33" xfId="0" applyNumberFormat="1" applyFont="1" applyBorder="1" applyAlignment="1">
      <alignment vertical="center"/>
    </xf>
    <xf numFmtId="190" fontId="5" fillId="0" borderId="34" xfId="0" applyNumberFormat="1" applyFont="1" applyBorder="1" applyAlignment="1">
      <alignment vertical="center"/>
    </xf>
    <xf numFmtId="190" fontId="5" fillId="0" borderId="36" xfId="0" applyNumberFormat="1" applyFont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90" fontId="5" fillId="0" borderId="46" xfId="0" applyNumberFormat="1" applyFont="1" applyBorder="1" applyAlignment="1">
      <alignment vertical="center"/>
    </xf>
    <xf numFmtId="190" fontId="5" fillId="0" borderId="47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48" fillId="0" borderId="0" xfId="50" applyNumberFormat="1" applyFont="1" applyFill="1" applyBorder="1" applyAlignment="1" applyProtection="1">
      <alignment horizontal="center" vertical="center" wrapText="1"/>
      <protection/>
    </xf>
    <xf numFmtId="0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view="pageLayout" zoomScaleNormal="110" zoomScaleSheetLayoutView="100" workbookViewId="0" topLeftCell="A1">
      <selection activeCell="A4" sqref="A4"/>
    </sheetView>
  </sheetViews>
  <sheetFormatPr defaultColWidth="9.00390625" defaultRowHeight="13.5"/>
  <cols>
    <col min="1" max="1" width="9.00390625" style="2" customWidth="1"/>
    <col min="2" max="2" width="11.625" style="2" customWidth="1"/>
    <col min="3" max="3" width="17.25390625" style="2" customWidth="1"/>
    <col min="4" max="4" width="9.50390625" style="2" customWidth="1"/>
    <col min="5" max="5" width="16.50390625" style="2" customWidth="1"/>
    <col min="6" max="6" width="12.25390625" style="2" customWidth="1"/>
    <col min="7" max="7" width="16.375" style="2" customWidth="1"/>
    <col min="8" max="8" width="12.00390625" style="2" customWidth="1"/>
    <col min="9" max="9" width="17.50390625" style="2" customWidth="1"/>
    <col min="10" max="10" width="13.00390625" style="2" customWidth="1"/>
    <col min="11" max="11" width="16.375" style="2" customWidth="1"/>
    <col min="12" max="12" width="9.375" style="2" customWidth="1"/>
    <col min="13" max="13" width="17.75390625" style="2" customWidth="1"/>
    <col min="14" max="14" width="9.375" style="2" bestFit="1" customWidth="1"/>
    <col min="15" max="15" width="11.375" style="2" customWidth="1"/>
    <col min="16" max="16" width="9.25390625" style="2" bestFit="1" customWidth="1"/>
    <col min="17" max="17" width="12.125" style="2" customWidth="1"/>
    <col min="18" max="18" width="10.00390625" style="2" bestFit="1" customWidth="1"/>
    <col min="19" max="19" width="13.75390625" style="2" customWidth="1"/>
    <col min="20" max="20" width="11.125" style="2" bestFit="1" customWidth="1"/>
    <col min="21" max="21" width="16.25390625" style="2" customWidth="1"/>
    <col min="22" max="22" width="13.75390625" style="2" customWidth="1"/>
    <col min="23" max="23" width="18.50390625" style="2" customWidth="1"/>
    <col min="24" max="16384" width="9.00390625" style="2" customWidth="1"/>
  </cols>
  <sheetData>
    <row r="1" ht="30" customHeight="1">
      <c r="A1" s="1" t="s">
        <v>30</v>
      </c>
    </row>
    <row r="2" spans="1:13" ht="13.5" customHeight="1">
      <c r="A2" s="1"/>
      <c r="M2" s="43"/>
    </row>
    <row r="3" spans="1:13" ht="21.75" customHeight="1">
      <c r="A3" s="46" t="s">
        <v>53</v>
      </c>
      <c r="M3" s="43"/>
    </row>
    <row r="4" ht="13.5" customHeight="1">
      <c r="M4" s="3"/>
    </row>
    <row r="5" spans="1:13" ht="21.75" customHeight="1">
      <c r="A5" s="109" t="s">
        <v>14</v>
      </c>
      <c r="B5" s="119" t="s">
        <v>32</v>
      </c>
      <c r="C5" s="121"/>
      <c r="D5" s="121"/>
      <c r="E5" s="121"/>
      <c r="F5" s="121"/>
      <c r="G5" s="121"/>
      <c r="H5" s="121"/>
      <c r="I5" s="120"/>
      <c r="J5" s="113" t="s">
        <v>18</v>
      </c>
      <c r="K5" s="114"/>
      <c r="L5" s="118" t="s">
        <v>19</v>
      </c>
      <c r="M5" s="114"/>
    </row>
    <row r="6" spans="1:13" ht="21.75" customHeight="1">
      <c r="A6" s="110"/>
      <c r="B6" s="119" t="s">
        <v>2</v>
      </c>
      <c r="C6" s="120"/>
      <c r="D6" s="119" t="s">
        <v>3</v>
      </c>
      <c r="E6" s="120"/>
      <c r="F6" s="119" t="s">
        <v>4</v>
      </c>
      <c r="G6" s="120"/>
      <c r="H6" s="119" t="s">
        <v>31</v>
      </c>
      <c r="I6" s="120"/>
      <c r="J6" s="115"/>
      <c r="K6" s="116"/>
      <c r="L6" s="117"/>
      <c r="M6" s="116"/>
    </row>
    <row r="7" spans="1:13" ht="21.75" customHeight="1">
      <c r="A7" s="111"/>
      <c r="B7" s="6" t="s">
        <v>38</v>
      </c>
      <c r="C7" s="6" t="s">
        <v>37</v>
      </c>
      <c r="D7" s="6" t="s">
        <v>39</v>
      </c>
      <c r="E7" s="6" t="s">
        <v>37</v>
      </c>
      <c r="F7" s="6" t="s">
        <v>38</v>
      </c>
      <c r="G7" s="6" t="s">
        <v>37</v>
      </c>
      <c r="H7" s="5" t="s">
        <v>40</v>
      </c>
      <c r="I7" s="6" t="s">
        <v>37</v>
      </c>
      <c r="J7" s="6" t="s">
        <v>5</v>
      </c>
      <c r="K7" s="49" t="s">
        <v>37</v>
      </c>
      <c r="L7" s="6" t="s">
        <v>5</v>
      </c>
      <c r="M7" s="50" t="s">
        <v>37</v>
      </c>
    </row>
    <row r="8" spans="1:13" ht="21.75" customHeight="1">
      <c r="A8" s="4" t="s">
        <v>42</v>
      </c>
      <c r="B8" s="80">
        <f aca="true" t="shared" si="0" ref="B8:B13">D8+F8+H8</f>
        <v>230853</v>
      </c>
      <c r="C8" s="80">
        <f aca="true" t="shared" si="1" ref="C8:C13">E8+G8+I8+M8</f>
        <v>9956460</v>
      </c>
      <c r="D8" s="80">
        <v>12859</v>
      </c>
      <c r="E8" s="80">
        <v>6146318</v>
      </c>
      <c r="F8" s="80">
        <v>197767</v>
      </c>
      <c r="G8" s="80">
        <v>3080987</v>
      </c>
      <c r="H8" s="80">
        <v>20227</v>
      </c>
      <c r="I8" s="80">
        <v>335249</v>
      </c>
      <c r="J8" s="85">
        <v>139488</v>
      </c>
      <c r="K8" s="78">
        <v>2477904</v>
      </c>
      <c r="L8" s="80">
        <v>12078</v>
      </c>
      <c r="M8" s="79">
        <v>393906</v>
      </c>
    </row>
    <row r="9" spans="1:13" ht="21.75" customHeight="1">
      <c r="A9" s="8" t="s">
        <v>47</v>
      </c>
      <c r="B9" s="81">
        <f t="shared" si="0"/>
        <v>179787</v>
      </c>
      <c r="C9" s="81">
        <f t="shared" si="1"/>
        <v>9053094</v>
      </c>
      <c r="D9" s="81">
        <v>11769</v>
      </c>
      <c r="E9" s="81">
        <v>5672751</v>
      </c>
      <c r="F9" s="81">
        <v>152767</v>
      </c>
      <c r="G9" s="81">
        <v>2707821</v>
      </c>
      <c r="H9" s="81">
        <v>15251</v>
      </c>
      <c r="I9" s="81">
        <v>246129</v>
      </c>
      <c r="J9" s="81">
        <v>91788</v>
      </c>
      <c r="K9" s="86">
        <v>1776662</v>
      </c>
      <c r="L9" s="81">
        <v>11235</v>
      </c>
      <c r="M9" s="90">
        <v>426393</v>
      </c>
    </row>
    <row r="10" spans="1:13" ht="21.75" customHeight="1">
      <c r="A10" s="20" t="s">
        <v>44</v>
      </c>
      <c r="B10" s="81">
        <f t="shared" si="0"/>
        <v>88508</v>
      </c>
      <c r="C10" s="83">
        <f t="shared" si="1"/>
        <v>4356252</v>
      </c>
      <c r="D10" s="81">
        <v>5387</v>
      </c>
      <c r="E10" s="81">
        <v>2821934</v>
      </c>
      <c r="F10" s="81">
        <v>75353</v>
      </c>
      <c r="G10" s="81">
        <v>1213103</v>
      </c>
      <c r="H10" s="81">
        <v>7768</v>
      </c>
      <c r="I10" s="81">
        <v>136888</v>
      </c>
      <c r="J10" s="81">
        <v>47984</v>
      </c>
      <c r="K10" s="86">
        <v>833848</v>
      </c>
      <c r="L10" s="81">
        <v>5134</v>
      </c>
      <c r="M10" s="90">
        <v>184327</v>
      </c>
    </row>
    <row r="11" spans="1:13" ht="21.75" customHeight="1">
      <c r="A11" s="9" t="s">
        <v>48</v>
      </c>
      <c r="B11" s="82">
        <f t="shared" si="0"/>
        <v>10110</v>
      </c>
      <c r="C11" s="91">
        <f t="shared" si="1"/>
        <v>500537</v>
      </c>
      <c r="D11" s="91">
        <v>616</v>
      </c>
      <c r="E11" s="82">
        <v>325482</v>
      </c>
      <c r="F11" s="82">
        <v>8629</v>
      </c>
      <c r="G11" s="82">
        <v>130210</v>
      </c>
      <c r="H11" s="82">
        <v>865</v>
      </c>
      <c r="I11" s="82">
        <v>22422</v>
      </c>
      <c r="J11" s="82">
        <v>5884</v>
      </c>
      <c r="K11" s="87">
        <v>108686</v>
      </c>
      <c r="L11" s="82">
        <v>595</v>
      </c>
      <c r="M11" s="91">
        <v>22423</v>
      </c>
    </row>
    <row r="12" spans="1:13" ht="21.75" customHeight="1">
      <c r="A12" s="5" t="s">
        <v>49</v>
      </c>
      <c r="B12" s="105">
        <f t="shared" si="0"/>
        <v>509258</v>
      </c>
      <c r="C12" s="105">
        <f t="shared" si="1"/>
        <v>23866343</v>
      </c>
      <c r="D12" s="83">
        <f aca="true" t="shared" si="2" ref="D12:M12">SUM(D8:D11)</f>
        <v>30631</v>
      </c>
      <c r="E12" s="83">
        <f t="shared" si="2"/>
        <v>14966485</v>
      </c>
      <c r="F12" s="83">
        <f t="shared" si="2"/>
        <v>434516</v>
      </c>
      <c r="G12" s="83">
        <f t="shared" si="2"/>
        <v>7132121</v>
      </c>
      <c r="H12" s="83">
        <f t="shared" si="2"/>
        <v>44111</v>
      </c>
      <c r="I12" s="83">
        <f t="shared" si="2"/>
        <v>740688</v>
      </c>
      <c r="J12" s="83">
        <f t="shared" si="2"/>
        <v>285144</v>
      </c>
      <c r="K12" s="88">
        <f t="shared" si="2"/>
        <v>5197100</v>
      </c>
      <c r="L12" s="83">
        <f t="shared" si="2"/>
        <v>29042</v>
      </c>
      <c r="M12" s="92">
        <f t="shared" si="2"/>
        <v>1027049</v>
      </c>
    </row>
    <row r="13" spans="1:13" ht="21.75" customHeight="1">
      <c r="A13" s="6" t="s">
        <v>46</v>
      </c>
      <c r="B13" s="84">
        <f t="shared" si="0"/>
        <v>2475542</v>
      </c>
      <c r="C13" s="84">
        <f t="shared" si="1"/>
        <v>125535309</v>
      </c>
      <c r="D13" s="84">
        <v>152953</v>
      </c>
      <c r="E13" s="84">
        <v>78526147</v>
      </c>
      <c r="F13" s="84">
        <v>2119132</v>
      </c>
      <c r="G13" s="84">
        <v>38678879</v>
      </c>
      <c r="H13" s="84">
        <v>203457</v>
      </c>
      <c r="I13" s="84">
        <v>3287117</v>
      </c>
      <c r="J13" s="84">
        <v>1212343</v>
      </c>
      <c r="K13" s="89">
        <v>22980411</v>
      </c>
      <c r="L13" s="84">
        <v>145062</v>
      </c>
      <c r="M13" s="93">
        <v>5043166</v>
      </c>
    </row>
    <row r="14" spans="1:13" ht="21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ht="21.75" customHeight="1">
      <c r="I15" s="108" t="s">
        <v>33</v>
      </c>
    </row>
    <row r="16" spans="1:11" ht="21.75" customHeight="1">
      <c r="A16" s="109" t="s">
        <v>14</v>
      </c>
      <c r="B16" s="113" t="s">
        <v>0</v>
      </c>
      <c r="C16" s="114"/>
      <c r="D16" s="113" t="s">
        <v>1</v>
      </c>
      <c r="E16" s="114"/>
      <c r="F16" s="113" t="s">
        <v>20</v>
      </c>
      <c r="G16" s="114"/>
      <c r="H16" s="113" t="s">
        <v>41</v>
      </c>
      <c r="I16" s="114"/>
      <c r="J16" s="28"/>
      <c r="K16" s="112"/>
    </row>
    <row r="17" spans="1:11" ht="21.75" customHeight="1">
      <c r="A17" s="110"/>
      <c r="B17" s="115"/>
      <c r="C17" s="116"/>
      <c r="D17" s="115"/>
      <c r="E17" s="116"/>
      <c r="F17" s="115"/>
      <c r="G17" s="116"/>
      <c r="H17" s="117"/>
      <c r="I17" s="116"/>
      <c r="J17" s="28"/>
      <c r="K17" s="112"/>
    </row>
    <row r="18" spans="1:11" ht="21.75" customHeight="1">
      <c r="A18" s="111"/>
      <c r="B18" s="6" t="s">
        <v>5</v>
      </c>
      <c r="C18" s="6" t="s">
        <v>37</v>
      </c>
      <c r="D18" s="6" t="s">
        <v>6</v>
      </c>
      <c r="E18" s="6" t="s">
        <v>37</v>
      </c>
      <c r="F18" s="6" t="s">
        <v>5</v>
      </c>
      <c r="G18" s="49" t="s">
        <v>37</v>
      </c>
      <c r="H18" s="6" t="s">
        <v>40</v>
      </c>
      <c r="I18" s="6" t="s">
        <v>37</v>
      </c>
      <c r="J18" s="28"/>
      <c r="K18" s="28"/>
    </row>
    <row r="19" spans="1:11" ht="21.75" customHeight="1">
      <c r="A19" s="7" t="s">
        <v>42</v>
      </c>
      <c r="B19" s="94">
        <v>0</v>
      </c>
      <c r="C19" s="94">
        <v>0</v>
      </c>
      <c r="D19" s="98">
        <v>682</v>
      </c>
      <c r="E19" s="98">
        <v>56192</v>
      </c>
      <c r="F19" s="98">
        <v>8573</v>
      </c>
      <c r="G19" s="101">
        <v>106991</v>
      </c>
      <c r="H19" s="80">
        <f aca="true" t="shared" si="3" ref="H19:I22">B8+J8+D19+F19</f>
        <v>379596</v>
      </c>
      <c r="I19" s="80">
        <f t="shared" si="3"/>
        <v>12597547</v>
      </c>
      <c r="J19" s="29"/>
      <c r="K19" s="29"/>
    </row>
    <row r="20" spans="1:11" ht="21.75" customHeight="1">
      <c r="A20" s="8" t="s">
        <v>47</v>
      </c>
      <c r="B20" s="95">
        <v>0</v>
      </c>
      <c r="C20" s="95">
        <v>0</v>
      </c>
      <c r="D20" s="99">
        <v>268</v>
      </c>
      <c r="E20" s="99">
        <v>22794</v>
      </c>
      <c r="F20" s="99">
        <v>5951</v>
      </c>
      <c r="G20" s="102">
        <v>88109</v>
      </c>
      <c r="H20" s="81">
        <f t="shared" si="3"/>
        <v>277794</v>
      </c>
      <c r="I20" s="81">
        <f t="shared" si="3"/>
        <v>10940659</v>
      </c>
      <c r="J20" s="29"/>
      <c r="K20" s="29"/>
    </row>
    <row r="21" spans="1:11" ht="21.75" customHeight="1">
      <c r="A21" s="8" t="s">
        <v>44</v>
      </c>
      <c r="B21" s="95">
        <v>0</v>
      </c>
      <c r="C21" s="95">
        <v>0</v>
      </c>
      <c r="D21" s="99">
        <v>236</v>
      </c>
      <c r="E21" s="99">
        <v>19489</v>
      </c>
      <c r="F21" s="99">
        <v>3227</v>
      </c>
      <c r="G21" s="102">
        <v>38544</v>
      </c>
      <c r="H21" s="81">
        <f t="shared" si="3"/>
        <v>139955</v>
      </c>
      <c r="I21" s="81">
        <f t="shared" si="3"/>
        <v>5248133</v>
      </c>
      <c r="J21" s="29"/>
      <c r="K21" s="29"/>
    </row>
    <row r="22" spans="1:11" ht="21.75" customHeight="1">
      <c r="A22" s="9" t="s">
        <v>50</v>
      </c>
      <c r="B22" s="96">
        <v>0</v>
      </c>
      <c r="C22" s="96">
        <v>0</v>
      </c>
      <c r="D22" s="100">
        <v>10</v>
      </c>
      <c r="E22" s="100">
        <v>522</v>
      </c>
      <c r="F22" s="100">
        <v>528</v>
      </c>
      <c r="G22" s="103">
        <v>7455</v>
      </c>
      <c r="H22" s="106">
        <f t="shared" si="3"/>
        <v>16532</v>
      </c>
      <c r="I22" s="106">
        <f t="shared" si="3"/>
        <v>617200</v>
      </c>
      <c r="J22" s="29"/>
      <c r="K22" s="29"/>
    </row>
    <row r="23" spans="1:11" ht="21.75" customHeight="1">
      <c r="A23" s="5" t="s">
        <v>51</v>
      </c>
      <c r="B23" s="94">
        <v>0</v>
      </c>
      <c r="C23" s="94">
        <f aca="true" t="shared" si="4" ref="C23:I23">SUM(C19:C22)</f>
        <v>0</v>
      </c>
      <c r="D23" s="94">
        <f t="shared" si="4"/>
        <v>1196</v>
      </c>
      <c r="E23" s="94">
        <f t="shared" si="4"/>
        <v>98997</v>
      </c>
      <c r="F23" s="94">
        <f t="shared" si="4"/>
        <v>18279</v>
      </c>
      <c r="G23" s="104">
        <f t="shared" si="4"/>
        <v>241099</v>
      </c>
      <c r="H23" s="83">
        <f t="shared" si="4"/>
        <v>813877</v>
      </c>
      <c r="I23" s="83">
        <f t="shared" si="4"/>
        <v>29403539</v>
      </c>
      <c r="J23" s="29"/>
      <c r="K23" s="29"/>
    </row>
    <row r="24" spans="1:11" ht="21.75" customHeight="1">
      <c r="A24" s="6" t="s">
        <v>46</v>
      </c>
      <c r="B24" s="97">
        <v>0</v>
      </c>
      <c r="C24" s="97">
        <v>0</v>
      </c>
      <c r="D24" s="97">
        <v>5944</v>
      </c>
      <c r="E24" s="84">
        <v>644418</v>
      </c>
      <c r="F24" s="84">
        <v>89997</v>
      </c>
      <c r="G24" s="89">
        <v>1249022</v>
      </c>
      <c r="H24" s="84">
        <f>B13+J13+D24+F24</f>
        <v>3783826</v>
      </c>
      <c r="I24" s="84">
        <f>C13+K13+E24+G24</f>
        <v>150409160</v>
      </c>
      <c r="J24" s="29"/>
      <c r="K24" s="29"/>
    </row>
    <row r="25" spans="1:12" ht="21.75" customHeight="1">
      <c r="A25" s="31" t="s">
        <v>17</v>
      </c>
      <c r="B25" s="24"/>
      <c r="C25" s="24"/>
      <c r="D25" s="24"/>
      <c r="E25" s="24"/>
      <c r="F25" s="24"/>
      <c r="G25" s="24"/>
      <c r="I25" s="41" t="s">
        <v>16</v>
      </c>
      <c r="J25" s="22"/>
      <c r="K25" s="22"/>
      <c r="L25" s="23"/>
    </row>
    <row r="26" spans="1:12" ht="21.75" customHeight="1">
      <c r="A26" s="31"/>
      <c r="B26" s="22"/>
      <c r="C26" s="22"/>
      <c r="D26" s="22"/>
      <c r="E26" s="22"/>
      <c r="F26" s="22"/>
      <c r="G26" s="22"/>
      <c r="H26" s="22"/>
      <c r="I26" s="30"/>
      <c r="J26" s="22"/>
      <c r="K26" s="22"/>
      <c r="L26" s="23"/>
    </row>
    <row r="27" spans="1:12" ht="21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21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</sheetData>
  <sheetProtection/>
  <mergeCells count="14">
    <mergeCell ref="A5:A7"/>
    <mergeCell ref="L5:M6"/>
    <mergeCell ref="B6:C6"/>
    <mergeCell ref="D6:E6"/>
    <mergeCell ref="F6:G6"/>
    <mergeCell ref="J5:K6"/>
    <mergeCell ref="H6:I6"/>
    <mergeCell ref="B5:I5"/>
    <mergeCell ref="A16:A18"/>
    <mergeCell ref="K16:K17"/>
    <mergeCell ref="B16:C17"/>
    <mergeCell ref="D16:E17"/>
    <mergeCell ref="F16:G17"/>
    <mergeCell ref="H16:I17"/>
  </mergeCells>
  <printOptions/>
  <pageMargins left="0.4724409448818898" right="0.2755905511811024" top="0.7874015748031497" bottom="1.1023622047244095" header="0.5118110236220472" footer="0.5118110236220472"/>
  <pageSetup firstPageNumber="73" useFirstPageNumber="1" horizontalDpi="600" verticalDpi="600" orientation="landscape" paperSize="9" scale="78" r:id="rId1"/>
  <headerFooter alignWithMargins="0">
    <oddFooter>&amp;R73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view="pageLayout" zoomScaleNormal="120" zoomScaleSheetLayoutView="40" workbookViewId="0" topLeftCell="A10">
      <selection activeCell="A4" sqref="A4"/>
    </sheetView>
  </sheetViews>
  <sheetFormatPr defaultColWidth="9.00390625" defaultRowHeight="13.5"/>
  <cols>
    <col min="1" max="1" width="9.25390625" style="2" customWidth="1"/>
    <col min="2" max="2" width="7.375" style="2" customWidth="1"/>
    <col min="3" max="3" width="8.375" style="2" customWidth="1"/>
    <col min="4" max="4" width="7.375" style="2" customWidth="1"/>
    <col min="5" max="5" width="8.625" style="2" customWidth="1"/>
    <col min="6" max="6" width="8.50390625" style="2" customWidth="1"/>
    <col min="7" max="7" width="7.50390625" style="2" customWidth="1"/>
    <col min="8" max="8" width="7.75390625" style="2" customWidth="1"/>
    <col min="9" max="9" width="8.25390625" style="2" customWidth="1"/>
    <col min="10" max="17" width="9.625" style="2" customWidth="1"/>
    <col min="18" max="21" width="9.875" style="2" customWidth="1"/>
    <col min="22" max="22" width="10.50390625" style="2" customWidth="1"/>
    <col min="23" max="16384" width="9.00390625" style="2" customWidth="1"/>
  </cols>
  <sheetData>
    <row r="1" spans="1:22" ht="21.75" customHeight="1">
      <c r="A1" s="47" t="s">
        <v>54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3.5" customHeight="1">
      <c r="A2" s="3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2" t="s">
        <v>36</v>
      </c>
    </row>
    <row r="3" spans="1:22" ht="25.5" customHeight="1">
      <c r="A3" s="107"/>
      <c r="B3" s="149" t="s">
        <v>21</v>
      </c>
      <c r="C3" s="150"/>
      <c r="D3" s="150"/>
      <c r="E3" s="152"/>
      <c r="F3" s="149" t="s">
        <v>22</v>
      </c>
      <c r="G3" s="150"/>
      <c r="H3" s="150"/>
      <c r="I3" s="151"/>
      <c r="J3" s="149" t="s">
        <v>23</v>
      </c>
      <c r="K3" s="150"/>
      <c r="L3" s="150"/>
      <c r="M3" s="152"/>
      <c r="N3" s="149" t="s">
        <v>10</v>
      </c>
      <c r="O3" s="150"/>
      <c r="P3" s="150"/>
      <c r="Q3" s="152"/>
      <c r="R3" s="149" t="s">
        <v>11</v>
      </c>
      <c r="S3" s="150"/>
      <c r="T3" s="150"/>
      <c r="U3" s="150"/>
      <c r="V3" s="152"/>
    </row>
    <row r="4" spans="1:22" ht="13.5" customHeight="1">
      <c r="A4" s="10" t="s">
        <v>15</v>
      </c>
      <c r="B4" s="136" t="s">
        <v>9</v>
      </c>
      <c r="C4" s="136" t="s">
        <v>7</v>
      </c>
      <c r="D4" s="136" t="s">
        <v>8</v>
      </c>
      <c r="E4" s="161" t="s">
        <v>26</v>
      </c>
      <c r="F4" s="136" t="s">
        <v>9</v>
      </c>
      <c r="G4" s="136" t="s">
        <v>7</v>
      </c>
      <c r="H4" s="136" t="s">
        <v>8</v>
      </c>
      <c r="I4" s="136" t="s">
        <v>26</v>
      </c>
      <c r="J4" s="136" t="s">
        <v>9</v>
      </c>
      <c r="K4" s="136" t="s">
        <v>7</v>
      </c>
      <c r="L4" s="136" t="s">
        <v>8</v>
      </c>
      <c r="M4" s="136" t="s">
        <v>26</v>
      </c>
      <c r="N4" s="136" t="s">
        <v>9</v>
      </c>
      <c r="O4" s="136" t="s">
        <v>7</v>
      </c>
      <c r="P4" s="136" t="s">
        <v>8</v>
      </c>
      <c r="Q4" s="136" t="s">
        <v>26</v>
      </c>
      <c r="R4" s="136" t="s">
        <v>9</v>
      </c>
      <c r="S4" s="136" t="s">
        <v>7</v>
      </c>
      <c r="T4" s="136" t="s">
        <v>8</v>
      </c>
      <c r="U4" s="136" t="s">
        <v>12</v>
      </c>
      <c r="V4" s="136" t="s">
        <v>13</v>
      </c>
    </row>
    <row r="5" spans="1:22" ht="21.75" customHeight="1">
      <c r="A5" s="11"/>
      <c r="B5" s="158"/>
      <c r="C5" s="146"/>
      <c r="D5" s="146"/>
      <c r="E5" s="162"/>
      <c r="F5" s="158"/>
      <c r="G5" s="146"/>
      <c r="H5" s="146"/>
      <c r="I5" s="146"/>
      <c r="J5" s="137"/>
      <c r="K5" s="137"/>
      <c r="L5" s="137"/>
      <c r="M5" s="137"/>
      <c r="N5" s="137"/>
      <c r="O5" s="137"/>
      <c r="P5" s="137"/>
      <c r="Q5" s="137"/>
      <c r="R5" s="158"/>
      <c r="S5" s="146"/>
      <c r="T5" s="146"/>
      <c r="U5" s="146"/>
      <c r="V5" s="146"/>
    </row>
    <row r="6" spans="1:22" ht="19.5" customHeight="1">
      <c r="A6" s="75" t="s">
        <v>42</v>
      </c>
      <c r="B6" s="62">
        <v>7.8</v>
      </c>
      <c r="C6" s="62">
        <v>119.97</v>
      </c>
      <c r="D6" s="62">
        <v>12.27</v>
      </c>
      <c r="E6" s="62">
        <v>140.04</v>
      </c>
      <c r="F6" s="63">
        <v>2.67</v>
      </c>
      <c r="G6" s="63">
        <v>1.75</v>
      </c>
      <c r="H6" s="63">
        <v>2.18</v>
      </c>
      <c r="I6" s="63">
        <v>2.67</v>
      </c>
      <c r="J6" s="58">
        <f>'給付費'!E8/'給付費'!D8*1000</f>
        <v>477977.9143012676</v>
      </c>
      <c r="K6" s="58">
        <f>'給付費'!G8/'給付費'!F8*1000</f>
        <v>15578.873118366562</v>
      </c>
      <c r="L6" s="58">
        <v>16574</v>
      </c>
      <c r="M6" s="58">
        <v>43129</v>
      </c>
      <c r="N6" s="58">
        <v>27156</v>
      </c>
      <c r="O6" s="58">
        <v>8902</v>
      </c>
      <c r="P6" s="58">
        <v>7612</v>
      </c>
      <c r="Q6" s="58">
        <v>16150</v>
      </c>
      <c r="R6" s="64">
        <v>447428</v>
      </c>
      <c r="S6" s="64">
        <v>224284</v>
      </c>
      <c r="T6" s="64">
        <v>24405</v>
      </c>
      <c r="U6" s="64">
        <v>724791</v>
      </c>
      <c r="V6" s="64">
        <v>917052</v>
      </c>
    </row>
    <row r="7" spans="1:22" ht="19.5" customHeight="1">
      <c r="A7" s="77" t="s">
        <v>43</v>
      </c>
      <c r="B7" s="65">
        <v>9.16</v>
      </c>
      <c r="C7" s="66">
        <v>118.84</v>
      </c>
      <c r="D7" s="66">
        <v>11.86</v>
      </c>
      <c r="E7" s="66">
        <v>139.86</v>
      </c>
      <c r="F7" s="67">
        <v>3.09</v>
      </c>
      <c r="G7" s="67">
        <v>1.92</v>
      </c>
      <c r="H7" s="67">
        <v>2.15</v>
      </c>
      <c r="I7" s="67">
        <v>3.09</v>
      </c>
      <c r="J7" s="59">
        <f>'給付費'!E9/'給付費'!D9*1000</f>
        <v>482007.9021157277</v>
      </c>
      <c r="K7" s="59">
        <f>'給付費'!G9/'給付費'!F9*1000</f>
        <v>17725.16970288086</v>
      </c>
      <c r="L7" s="59">
        <v>16139</v>
      </c>
      <c r="M7" s="59">
        <v>50355</v>
      </c>
      <c r="N7" s="59">
        <v>24845</v>
      </c>
      <c r="O7" s="59">
        <v>9211</v>
      </c>
      <c r="P7" s="59">
        <v>7511</v>
      </c>
      <c r="Q7" s="59">
        <v>16310</v>
      </c>
      <c r="R7" s="68">
        <v>529570</v>
      </c>
      <c r="S7" s="68">
        <v>252784</v>
      </c>
      <c r="T7" s="68">
        <v>22977</v>
      </c>
      <c r="U7" s="68">
        <v>845136</v>
      </c>
      <c r="V7" s="68">
        <v>1021346</v>
      </c>
    </row>
    <row r="8" spans="1:22" ht="19.5" customHeight="1">
      <c r="A8" s="76" t="s">
        <v>44</v>
      </c>
      <c r="B8" s="66">
        <v>8.25</v>
      </c>
      <c r="C8" s="66">
        <v>115.45</v>
      </c>
      <c r="D8" s="66">
        <v>11.9</v>
      </c>
      <c r="E8" s="66">
        <v>135.61</v>
      </c>
      <c r="F8" s="67">
        <v>2.98</v>
      </c>
      <c r="G8" s="67">
        <v>1.89</v>
      </c>
      <c r="H8" s="67">
        <v>2.41</v>
      </c>
      <c r="I8" s="67">
        <v>2.98</v>
      </c>
      <c r="J8" s="59">
        <f>'給付費'!E10/'給付費'!D10*1000</f>
        <v>523841.47020605154</v>
      </c>
      <c r="K8" s="59">
        <f>'給付費'!G10/'給付費'!F10*1000</f>
        <v>16098.934348997385</v>
      </c>
      <c r="L8" s="59">
        <v>17622</v>
      </c>
      <c r="M8" s="59">
        <v>49219</v>
      </c>
      <c r="N8" s="59">
        <v>27581</v>
      </c>
      <c r="O8" s="59">
        <v>8521</v>
      </c>
      <c r="P8" s="59">
        <v>7322</v>
      </c>
      <c r="Q8" s="59">
        <v>16540</v>
      </c>
      <c r="R8" s="68">
        <v>518833</v>
      </c>
      <c r="S8" s="68">
        <v>223038</v>
      </c>
      <c r="T8" s="68">
        <v>25168</v>
      </c>
      <c r="U8" s="68">
        <v>800929</v>
      </c>
      <c r="V8" s="68">
        <v>964908</v>
      </c>
    </row>
    <row r="9" spans="1:22" ht="19.5" customHeight="1">
      <c r="A9" s="25" t="s">
        <v>45</v>
      </c>
      <c r="B9" s="69">
        <v>8.17</v>
      </c>
      <c r="C9" s="69">
        <v>114.5</v>
      </c>
      <c r="D9" s="69">
        <v>11.48</v>
      </c>
      <c r="E9" s="69">
        <v>134.16</v>
      </c>
      <c r="F9" s="70">
        <v>3.04</v>
      </c>
      <c r="G9" s="70">
        <v>1.86</v>
      </c>
      <c r="H9" s="70">
        <v>2.37</v>
      </c>
      <c r="I9" s="70">
        <v>3.04</v>
      </c>
      <c r="J9" s="60">
        <f>'給付費'!E11/'給付費'!D11*1000</f>
        <v>528379.8701298701</v>
      </c>
      <c r="K9" s="60">
        <f>'給付費'!G11/'給付費'!F11*1000</f>
        <v>15089.81341986325</v>
      </c>
      <c r="L9" s="60">
        <v>25921</v>
      </c>
      <c r="M9" s="60">
        <v>49509</v>
      </c>
      <c r="N9" s="60">
        <v>25830</v>
      </c>
      <c r="O9" s="60">
        <v>8099</v>
      </c>
      <c r="P9" s="60">
        <v>10959</v>
      </c>
      <c r="Q9" s="60">
        <v>16291</v>
      </c>
      <c r="R9" s="71">
        <v>518283</v>
      </c>
      <c r="S9" s="71">
        <v>207341</v>
      </c>
      <c r="T9" s="71">
        <v>35704</v>
      </c>
      <c r="U9" s="71">
        <v>797033</v>
      </c>
      <c r="V9" s="71">
        <v>982803</v>
      </c>
    </row>
    <row r="10" spans="1:22" ht="19.5" customHeight="1">
      <c r="A10" s="12" t="s">
        <v>46</v>
      </c>
      <c r="B10" s="72">
        <v>8.43</v>
      </c>
      <c r="C10" s="72">
        <v>116.78</v>
      </c>
      <c r="D10" s="72">
        <v>11.21</v>
      </c>
      <c r="E10" s="72">
        <v>136.42</v>
      </c>
      <c r="F10" s="73">
        <v>2.92</v>
      </c>
      <c r="G10" s="73">
        <v>1.84</v>
      </c>
      <c r="H10" s="73">
        <v>2.23</v>
      </c>
      <c r="I10" s="73">
        <v>2.92</v>
      </c>
      <c r="J10" s="60">
        <f>'給付費'!E13/'給付費'!D13*1000</f>
        <v>513400.50211502874</v>
      </c>
      <c r="K10" s="61">
        <f>'給付費'!G13/'給付費'!F13*1000</f>
        <v>18252.22732703767</v>
      </c>
      <c r="L10" s="61">
        <v>16156</v>
      </c>
      <c r="M10" s="61">
        <v>50710</v>
      </c>
      <c r="N10" s="61">
        <v>27167</v>
      </c>
      <c r="O10" s="61">
        <v>9941</v>
      </c>
      <c r="P10" s="61">
        <v>7255</v>
      </c>
      <c r="Q10" s="61">
        <v>17353</v>
      </c>
      <c r="R10" s="74">
        <v>519294</v>
      </c>
      <c r="S10" s="74">
        <v>255784</v>
      </c>
      <c r="T10" s="74">
        <v>21738</v>
      </c>
      <c r="U10" s="74">
        <v>830167</v>
      </c>
      <c r="V10" s="74">
        <v>994658</v>
      </c>
    </row>
    <row r="11" spans="1:22" ht="21.75" customHeight="1">
      <c r="A11" s="38"/>
      <c r="B11" s="51"/>
      <c r="C11" s="51"/>
      <c r="D11" s="51"/>
      <c r="E11" s="51"/>
      <c r="F11" s="52"/>
      <c r="G11" s="52"/>
      <c r="H11" s="52"/>
      <c r="I11" s="52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40"/>
    </row>
    <row r="12" spans="1:22" ht="21.75" customHeight="1">
      <c r="A12" s="38"/>
      <c r="B12" s="51"/>
      <c r="C12" s="51"/>
      <c r="D12" s="51"/>
      <c r="E12" s="51"/>
      <c r="F12" s="52"/>
      <c r="G12" s="52"/>
      <c r="H12" s="52"/>
      <c r="I12" s="52"/>
      <c r="J12" s="51"/>
      <c r="K12" s="51"/>
      <c r="L12" s="51"/>
      <c r="M12" s="51"/>
      <c r="N12" s="39"/>
      <c r="O12" s="39"/>
      <c r="P12" s="39"/>
      <c r="Q12" s="39"/>
      <c r="R12" s="39"/>
      <c r="S12" s="39"/>
      <c r="T12" s="39"/>
      <c r="U12" s="39"/>
      <c r="V12" s="40"/>
    </row>
    <row r="13" spans="2:22" ht="21.7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1.75" customHeight="1">
      <c r="A14" s="48" t="s">
        <v>55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23"/>
      <c r="O14" s="23"/>
      <c r="P14" s="23"/>
      <c r="Q14" s="23"/>
      <c r="R14" s="23"/>
      <c r="S14" s="23"/>
      <c r="T14" s="23"/>
      <c r="U14" s="23"/>
      <c r="V14" s="23"/>
    </row>
    <row r="15" spans="1:13" ht="17.25" customHeight="1">
      <c r="A15" s="48"/>
      <c r="B15" s="55"/>
      <c r="C15" s="55"/>
      <c r="D15" s="55"/>
      <c r="E15" s="55"/>
      <c r="F15" s="55"/>
      <c r="G15" s="15" t="s">
        <v>35</v>
      </c>
      <c r="H15" s="56"/>
      <c r="I15" s="56"/>
      <c r="J15" s="56"/>
      <c r="K15" s="56"/>
      <c r="L15" s="56"/>
      <c r="M15" s="56"/>
    </row>
    <row r="16" spans="1:13" ht="21.75" customHeight="1">
      <c r="A16" s="159" t="s">
        <v>24</v>
      </c>
      <c r="B16" s="118" t="s">
        <v>25</v>
      </c>
      <c r="C16" s="114"/>
      <c r="D16" s="113" t="s">
        <v>28</v>
      </c>
      <c r="E16" s="114"/>
      <c r="F16" s="118" t="s">
        <v>29</v>
      </c>
      <c r="G16" s="153"/>
      <c r="H16" s="56"/>
      <c r="I16" s="56"/>
      <c r="J16" s="156"/>
      <c r="K16" s="57"/>
      <c r="L16" s="56"/>
      <c r="M16" s="56"/>
    </row>
    <row r="17" spans="1:11" ht="21.75" customHeight="1">
      <c r="A17" s="160"/>
      <c r="B17" s="115"/>
      <c r="C17" s="116"/>
      <c r="D17" s="115"/>
      <c r="E17" s="116"/>
      <c r="F17" s="154"/>
      <c r="G17" s="155"/>
      <c r="J17" s="157"/>
      <c r="K17" s="33"/>
    </row>
    <row r="18" spans="1:11" ht="19.5" customHeight="1">
      <c r="A18" s="16" t="s">
        <v>52</v>
      </c>
      <c r="B18" s="138">
        <v>106999</v>
      </c>
      <c r="C18" s="139"/>
      <c r="D18" s="124">
        <v>13737</v>
      </c>
      <c r="E18" s="125"/>
      <c r="F18" s="126">
        <f aca="true" t="shared" si="0" ref="F18:F23">D18/B18</f>
        <v>0.12838437742408806</v>
      </c>
      <c r="G18" s="127"/>
      <c r="H18" s="35"/>
      <c r="I18" s="36"/>
      <c r="J18" s="157"/>
      <c r="K18" s="34"/>
    </row>
    <row r="19" spans="1:11" ht="19.5" customHeight="1">
      <c r="A19" s="17" t="s">
        <v>47</v>
      </c>
      <c r="B19" s="140">
        <v>68226</v>
      </c>
      <c r="C19" s="141"/>
      <c r="D19" s="130">
        <v>10712</v>
      </c>
      <c r="E19" s="131"/>
      <c r="F19" s="128">
        <f t="shared" si="0"/>
        <v>0.15700759241344941</v>
      </c>
      <c r="G19" s="129"/>
      <c r="H19" s="35"/>
      <c r="I19" s="36"/>
      <c r="J19" s="33"/>
      <c r="K19" s="34"/>
    </row>
    <row r="20" spans="1:11" ht="19.5" customHeight="1">
      <c r="A20" s="17" t="s">
        <v>44</v>
      </c>
      <c r="B20" s="140">
        <v>48992</v>
      </c>
      <c r="C20" s="141"/>
      <c r="D20" s="130">
        <v>5439</v>
      </c>
      <c r="E20" s="131"/>
      <c r="F20" s="128">
        <f t="shared" si="0"/>
        <v>0.11101812540822992</v>
      </c>
      <c r="G20" s="129"/>
      <c r="H20" s="35"/>
      <c r="I20" s="36"/>
      <c r="J20" s="33"/>
      <c r="K20" s="34"/>
    </row>
    <row r="21" spans="1:11" ht="19.5" customHeight="1">
      <c r="A21" s="18" t="s">
        <v>48</v>
      </c>
      <c r="B21" s="142">
        <v>6334</v>
      </c>
      <c r="C21" s="143"/>
      <c r="D21" s="132">
        <v>628</v>
      </c>
      <c r="E21" s="133"/>
      <c r="F21" s="144">
        <f t="shared" si="0"/>
        <v>0.09914745816229871</v>
      </c>
      <c r="G21" s="145"/>
      <c r="H21" s="35"/>
      <c r="I21" s="36"/>
      <c r="J21" s="33"/>
      <c r="K21" s="34"/>
    </row>
    <row r="22" spans="1:11" ht="19.5" customHeight="1">
      <c r="A22" s="19" t="s">
        <v>49</v>
      </c>
      <c r="B22" s="122">
        <f>SUM(B18:C21)</f>
        <v>230551</v>
      </c>
      <c r="C22" s="123"/>
      <c r="D22" s="122">
        <f>SUM(D18:E21)</f>
        <v>30516</v>
      </c>
      <c r="E22" s="123"/>
      <c r="F22" s="126">
        <f t="shared" si="0"/>
        <v>0.13236116954600066</v>
      </c>
      <c r="G22" s="127"/>
      <c r="J22" s="33"/>
      <c r="K22" s="33"/>
    </row>
    <row r="23" spans="1:11" ht="19.5" customHeight="1">
      <c r="A23" s="19" t="s">
        <v>46</v>
      </c>
      <c r="B23" s="122">
        <v>1155450</v>
      </c>
      <c r="C23" s="123"/>
      <c r="D23" s="134">
        <v>151217</v>
      </c>
      <c r="E23" s="135"/>
      <c r="F23" s="147">
        <f t="shared" si="0"/>
        <v>0.13087282011337575</v>
      </c>
      <c r="G23" s="148"/>
      <c r="I23" s="32"/>
      <c r="J23" s="34"/>
      <c r="K23" s="33"/>
    </row>
    <row r="24" spans="1:11" s="36" customFormat="1" ht="21.75" customHeight="1">
      <c r="A24" s="44" t="s">
        <v>34</v>
      </c>
      <c r="B24" s="44"/>
      <c r="C24" s="44"/>
      <c r="D24" s="44"/>
      <c r="E24" s="44"/>
      <c r="F24" s="44"/>
      <c r="G24" s="44"/>
      <c r="J24" s="45"/>
      <c r="K24" s="45"/>
    </row>
    <row r="25" ht="16.5" customHeight="1">
      <c r="A25" s="13" t="s">
        <v>27</v>
      </c>
    </row>
    <row r="28" ht="13.5">
      <c r="I28" s="26"/>
    </row>
  </sheetData>
  <sheetProtection/>
  <mergeCells count="49">
    <mergeCell ref="B3:E3"/>
    <mergeCell ref="L4:L5"/>
    <mergeCell ref="N4:N5"/>
    <mergeCell ref="O4:O5"/>
    <mergeCell ref="B4:B5"/>
    <mergeCell ref="A16:A17"/>
    <mergeCell ref="B16:C17"/>
    <mergeCell ref="D16:E17"/>
    <mergeCell ref="E4:E5"/>
    <mergeCell ref="C4:C5"/>
    <mergeCell ref="V4:V5"/>
    <mergeCell ref="U4:U5"/>
    <mergeCell ref="F16:G17"/>
    <mergeCell ref="J16:J18"/>
    <mergeCell ref="I4:I5"/>
    <mergeCell ref="M4:M5"/>
    <mergeCell ref="S4:S5"/>
    <mergeCell ref="T4:T5"/>
    <mergeCell ref="F4:F5"/>
    <mergeCell ref="R4:R5"/>
    <mergeCell ref="F23:G23"/>
    <mergeCell ref="F3:I3"/>
    <mergeCell ref="J3:M3"/>
    <mergeCell ref="N3:Q3"/>
    <mergeCell ref="R3:V3"/>
    <mergeCell ref="G4:G5"/>
    <mergeCell ref="H4:H5"/>
    <mergeCell ref="J4:J5"/>
    <mergeCell ref="K4:K5"/>
    <mergeCell ref="P4:P5"/>
    <mergeCell ref="Q4:Q5"/>
    <mergeCell ref="B18:C18"/>
    <mergeCell ref="B19:C19"/>
    <mergeCell ref="B20:C20"/>
    <mergeCell ref="B21:C21"/>
    <mergeCell ref="B22:C22"/>
    <mergeCell ref="F21:G21"/>
    <mergeCell ref="F22:G22"/>
    <mergeCell ref="D4:D5"/>
    <mergeCell ref="B23:C23"/>
    <mergeCell ref="D18:E18"/>
    <mergeCell ref="F18:G18"/>
    <mergeCell ref="F19:G19"/>
    <mergeCell ref="F20:G20"/>
    <mergeCell ref="D19:E19"/>
    <mergeCell ref="D20:E20"/>
    <mergeCell ref="D21:E21"/>
    <mergeCell ref="D22:E22"/>
    <mergeCell ref="D23:E23"/>
  </mergeCells>
  <printOptions/>
  <pageMargins left="0.4724409448818898" right="0.2755905511811024" top="0.7874015748031497" bottom="1.1023622047244095" header="0.5118110236220472" footer="0.5118110236220472"/>
  <pageSetup firstPageNumber="74" useFirstPageNumber="1" fitToHeight="1" fitToWidth="1" horizontalDpi="600" verticalDpi="600" orientation="landscape" paperSize="9" scale="71" r:id="rId1"/>
  <headerFooter alignWithMargins="0">
    <oddFooter>&amp;R
74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2016-09-30T06:47:29Z</cp:lastPrinted>
  <dcterms:created xsi:type="dcterms:W3CDTF">2004-02-25T04:54:15Z</dcterms:created>
  <dcterms:modified xsi:type="dcterms:W3CDTF">2016-09-30T06:49:48Z</dcterms:modified>
  <cp:category/>
  <cp:version/>
  <cp:contentType/>
  <cp:contentStatus/>
</cp:coreProperties>
</file>