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340" activeTab="0"/>
  </bookViews>
  <sheets>
    <sheet name="１．６歳" sheetId="1" r:id="rId1"/>
    <sheet name="３歳 " sheetId="2" r:id="rId2"/>
  </sheets>
  <definedNames>
    <definedName name="_xlnm.Print_Area" localSheetId="0">'１．６歳'!$A$1:$AD$37</definedName>
    <definedName name="_xlnm.Print_Area" localSheetId="1">'３歳 '!$A$1:$AG$35</definedName>
  </definedNames>
  <calcPr fullCalcOnLoad="1"/>
</workbook>
</file>

<file path=xl/sharedStrings.xml><?xml version="1.0" encoding="utf-8"?>
<sst xmlns="http://schemas.openxmlformats.org/spreadsheetml/2006/main" count="169" uniqueCount="53">
  <si>
    <t>対象者数</t>
  </si>
  <si>
    <t>接種者数</t>
  </si>
  <si>
    <t>接種率</t>
  </si>
  <si>
    <t>南加賀管内</t>
  </si>
  <si>
    <t>　小松市</t>
  </si>
  <si>
    <t>　加賀市</t>
  </si>
  <si>
    <t>　川北町</t>
  </si>
  <si>
    <t>石川中央管内</t>
  </si>
  <si>
    <t>　津幡町</t>
  </si>
  <si>
    <t>　内灘町</t>
  </si>
  <si>
    <t>能登中部管内</t>
  </si>
  <si>
    <t>　羽咋市</t>
  </si>
  <si>
    <t>能登北部管内</t>
  </si>
  <si>
    <t>　輪島市</t>
  </si>
  <si>
    <t>　珠洲市</t>
  </si>
  <si>
    <t>　穴水町</t>
  </si>
  <si>
    <t>石川県合計</t>
  </si>
  <si>
    <t>日本脳炎</t>
  </si>
  <si>
    <t>　かほく市</t>
  </si>
  <si>
    <t>　能美市</t>
  </si>
  <si>
    <t>　白山市</t>
  </si>
  <si>
    <t>　七尾市</t>
  </si>
  <si>
    <t>　宝達志水町</t>
  </si>
  <si>
    <t>　中能登町</t>
  </si>
  <si>
    <t>　能登町</t>
  </si>
  <si>
    <t xml:space="preserve">  七尾市</t>
  </si>
  <si>
    <t>　志賀町</t>
  </si>
  <si>
    <t>　中能登町</t>
  </si>
  <si>
    <t>　能登町</t>
  </si>
  <si>
    <t>金沢市</t>
  </si>
  <si>
    <t>麻疹（ＭＲ含む）</t>
  </si>
  <si>
    <t>風疹（ＭＲ含む）</t>
  </si>
  <si>
    <t>（再掲）</t>
  </si>
  <si>
    <t>ＤＰＴ初回</t>
  </si>
  <si>
    <t>ポリオ</t>
  </si>
  <si>
    <t>ＢＣＧ</t>
  </si>
  <si>
    <t>ＤＰＴ初回</t>
  </si>
  <si>
    <t>ＢＣＧ</t>
  </si>
  <si>
    <t xml:space="preserve">   志賀町</t>
  </si>
  <si>
    <t>ＤPＴ追加</t>
  </si>
  <si>
    <t>ＤＰＴ追加</t>
  </si>
  <si>
    <t>　野々市市</t>
  </si>
  <si>
    <t>ＭＲ
接種者数</t>
  </si>
  <si>
    <t>生ワクチン
接種者数</t>
  </si>
  <si>
    <t>Hib</t>
  </si>
  <si>
    <t>小児用肺炎球菌</t>
  </si>
  <si>
    <t>平成２６年度予防接種率（１歳６か月）</t>
  </si>
  <si>
    <t>平成２６年度予防接種率（３歳）</t>
  </si>
  <si>
    <t>ok</t>
  </si>
  <si>
    <t>ok</t>
  </si>
  <si>
    <t>ok</t>
  </si>
  <si>
    <t>１５　予防接種</t>
  </si>
  <si>
    <t>（１）　予防接種実施状況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</si>
</sst>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ｺﾞｼｯｸ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ｺﾞｼｯｸ"/>
      <family val="3"/>
    </font>
    <font>
      <sz val="13"/>
      <name val="ｺﾞｼｯｸ"/>
      <family val="3"/>
    </font>
    <font>
      <sz val="13"/>
      <name val="ＭＳ 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37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183" fontId="4" fillId="33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/>
      <protection/>
    </xf>
    <xf numFmtId="177" fontId="4" fillId="33" borderId="12" xfId="0" applyNumberFormat="1" applyFont="1" applyFill="1" applyBorder="1" applyAlignment="1">
      <alignment horizontal="right"/>
    </xf>
    <xf numFmtId="176" fontId="4" fillId="33" borderId="12" xfId="0" applyNumberFormat="1" applyFont="1" applyFill="1" applyBorder="1" applyAlignment="1" applyProtection="1">
      <alignment horizontal="right"/>
      <protection/>
    </xf>
    <xf numFmtId="183" fontId="8" fillId="33" borderId="12" xfId="0" applyNumberFormat="1" applyFont="1" applyFill="1" applyBorder="1" applyAlignment="1" applyProtection="1">
      <alignment horizontal="right"/>
      <protection/>
    </xf>
    <xf numFmtId="38" fontId="8" fillId="33" borderId="12" xfId="48" applyFont="1" applyFill="1" applyBorder="1" applyAlignment="1">
      <alignment horizontal="center"/>
    </xf>
    <xf numFmtId="176" fontId="8" fillId="33" borderId="12" xfId="0" applyNumberFormat="1" applyFont="1" applyFill="1" applyBorder="1" applyAlignment="1" applyProtection="1">
      <alignment horizontal="right"/>
      <protection/>
    </xf>
    <xf numFmtId="176" fontId="8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top" shrinkToFit="1"/>
    </xf>
    <xf numFmtId="0" fontId="9" fillId="0" borderId="17" xfId="0" applyFont="1" applyFill="1" applyBorder="1" applyAlignment="1">
      <alignment vertical="top" shrinkToFit="1"/>
    </xf>
    <xf numFmtId="177" fontId="4" fillId="33" borderId="12" xfId="0" applyNumberFormat="1" applyFont="1" applyFill="1" applyBorder="1" applyAlignment="1" applyProtection="1">
      <alignment horizontal="right"/>
      <protection/>
    </xf>
    <xf numFmtId="177" fontId="8" fillId="33" borderId="12" xfId="0" applyNumberFormat="1" applyFont="1" applyFill="1" applyBorder="1" applyAlignment="1" applyProtection="1">
      <alignment horizontal="right"/>
      <protection/>
    </xf>
    <xf numFmtId="183" fontId="8" fillId="33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Border="1" applyAlignment="1" applyProtection="1">
      <alignment horizontal="right"/>
      <protection/>
    </xf>
    <xf numFmtId="177" fontId="4" fillId="0" borderId="12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>
      <alignment horizontal="right"/>
    </xf>
    <xf numFmtId="176" fontId="8" fillId="0" borderId="12" xfId="0" applyNumberFormat="1" applyFont="1" applyBorder="1" applyAlignment="1" applyProtection="1">
      <alignment horizontal="right"/>
      <protection/>
    </xf>
    <xf numFmtId="176" fontId="8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>
      <alignment/>
    </xf>
    <xf numFmtId="176" fontId="8" fillId="0" borderId="12" xfId="0" applyNumberFormat="1" applyFont="1" applyBorder="1" applyAlignment="1" applyProtection="1">
      <alignment/>
      <protection/>
    </xf>
    <xf numFmtId="183" fontId="8" fillId="0" borderId="12" xfId="0" applyNumberFormat="1" applyFont="1" applyFill="1" applyBorder="1" applyAlignment="1" applyProtection="1">
      <alignment horizontal="right"/>
      <protection/>
    </xf>
    <xf numFmtId="177" fontId="4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7" fontId="4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>
      <alignment/>
    </xf>
    <xf numFmtId="0" fontId="10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38"/>
  <sheetViews>
    <sheetView tabSelected="1" defaultGridColor="0" view="pageBreakPreview" zoomScale="90" zoomScaleNormal="87" zoomScaleSheetLayoutView="90" zoomScalePageLayoutView="0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" sqref="D3"/>
    </sheetView>
  </sheetViews>
  <sheetFormatPr defaultColWidth="10.59765625" defaultRowHeight="15"/>
  <cols>
    <col min="1" max="1" width="3" style="0" customWidth="1"/>
    <col min="2" max="2" width="15.09765625" style="0" customWidth="1"/>
    <col min="3" max="11" width="10.59765625" style="8" customWidth="1"/>
    <col min="12" max="12" width="10.59765625" style="8" hidden="1" customWidth="1"/>
    <col min="13" max="13" width="11.5" style="8" customWidth="1"/>
    <col min="14" max="14" width="10.59765625" style="8" hidden="1" customWidth="1"/>
    <col min="15" max="20" width="10.59765625" style="8" customWidth="1"/>
    <col min="21" max="21" width="11.3984375" style="8" customWidth="1"/>
    <col min="22" max="30" width="10.59765625" style="8" customWidth="1"/>
  </cols>
  <sheetData>
    <row r="1" spans="1:30" ht="14.25">
      <c r="A1" s="2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30" customHeight="1">
      <c r="A2" s="2"/>
      <c r="B2" s="80" t="s">
        <v>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0" customHeight="1">
      <c r="A3" s="2"/>
      <c r="B3" s="27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0" customHeight="1">
      <c r="A4" s="2"/>
      <c r="B4" s="27" t="s">
        <v>46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24.75" customHeight="1">
      <c r="A5" s="2"/>
      <c r="B5" s="29"/>
      <c r="C5" s="14" t="s">
        <v>36</v>
      </c>
      <c r="D5" s="34"/>
      <c r="E5" s="37"/>
      <c r="F5" s="14" t="s">
        <v>40</v>
      </c>
      <c r="G5" s="34"/>
      <c r="H5" s="37"/>
      <c r="I5" s="34" t="s">
        <v>34</v>
      </c>
      <c r="J5" s="36"/>
      <c r="K5" s="37"/>
      <c r="L5" s="39"/>
      <c r="M5" s="14" t="s">
        <v>32</v>
      </c>
      <c r="N5" s="40"/>
      <c r="O5" s="14" t="s">
        <v>30</v>
      </c>
      <c r="P5" s="34"/>
      <c r="Q5" s="37"/>
      <c r="R5" s="14" t="s">
        <v>31</v>
      </c>
      <c r="S5" s="34"/>
      <c r="T5" s="37"/>
      <c r="U5" s="14" t="s">
        <v>32</v>
      </c>
      <c r="V5" s="34" t="s">
        <v>37</v>
      </c>
      <c r="W5" s="36"/>
      <c r="X5" s="37"/>
      <c r="Y5" s="14" t="s">
        <v>44</v>
      </c>
      <c r="Z5" s="34"/>
      <c r="AA5" s="37"/>
      <c r="AB5" s="14" t="s">
        <v>45</v>
      </c>
      <c r="AC5" s="34"/>
      <c r="AD5" s="37"/>
    </row>
    <row r="6" spans="1:30" ht="38.25" customHeight="1">
      <c r="A6" s="2"/>
      <c r="B6" s="30"/>
      <c r="C6" s="14" t="s">
        <v>0</v>
      </c>
      <c r="D6" s="14" t="s">
        <v>1</v>
      </c>
      <c r="E6" s="14" t="s">
        <v>2</v>
      </c>
      <c r="F6" s="14" t="s">
        <v>0</v>
      </c>
      <c r="G6" s="14" t="s">
        <v>1</v>
      </c>
      <c r="H6" s="14" t="s">
        <v>2</v>
      </c>
      <c r="I6" s="14" t="s">
        <v>0</v>
      </c>
      <c r="J6" s="14" t="s">
        <v>1</v>
      </c>
      <c r="K6" s="14" t="s">
        <v>2</v>
      </c>
      <c r="L6" s="14" t="s">
        <v>0</v>
      </c>
      <c r="M6" s="38" t="s">
        <v>43</v>
      </c>
      <c r="N6" s="14" t="s">
        <v>2</v>
      </c>
      <c r="O6" s="14" t="s">
        <v>0</v>
      </c>
      <c r="P6" s="14" t="s">
        <v>1</v>
      </c>
      <c r="Q6" s="14" t="s">
        <v>2</v>
      </c>
      <c r="R6" s="14" t="s">
        <v>0</v>
      </c>
      <c r="S6" s="14" t="s">
        <v>1</v>
      </c>
      <c r="T6" s="14" t="s">
        <v>2</v>
      </c>
      <c r="U6" s="38" t="s">
        <v>42</v>
      </c>
      <c r="V6" s="14" t="s">
        <v>0</v>
      </c>
      <c r="W6" s="14" t="s">
        <v>1</v>
      </c>
      <c r="X6" s="14" t="s">
        <v>2</v>
      </c>
      <c r="Y6" s="14" t="s">
        <v>0</v>
      </c>
      <c r="Z6" s="14" t="s">
        <v>1</v>
      </c>
      <c r="AA6" s="14" t="s">
        <v>2</v>
      </c>
      <c r="AB6" s="14" t="s">
        <v>0</v>
      </c>
      <c r="AC6" s="14" t="s">
        <v>1</v>
      </c>
      <c r="AD6" s="14" t="s">
        <v>2</v>
      </c>
    </row>
    <row r="7" spans="1:30" ht="27.75" customHeight="1">
      <c r="A7" s="2"/>
      <c r="B7" s="31"/>
      <c r="C7" s="16"/>
      <c r="D7" s="16"/>
      <c r="E7" s="2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1" ht="27.75" customHeight="1">
      <c r="A8" s="2"/>
      <c r="B8" s="19" t="s">
        <v>29</v>
      </c>
      <c r="C8" s="42">
        <v>3938</v>
      </c>
      <c r="D8" s="78">
        <v>3220</v>
      </c>
      <c r="E8" s="45">
        <f aca="true" t="shared" si="0" ref="E8:E36">D8/C8</f>
        <v>0.8176739461655663</v>
      </c>
      <c r="F8" s="44">
        <f>C8</f>
        <v>3938</v>
      </c>
      <c r="G8" s="42">
        <v>1186</v>
      </c>
      <c r="H8" s="45">
        <f>G8/F8</f>
        <v>0.3011681056373794</v>
      </c>
      <c r="I8" s="44">
        <f>C8</f>
        <v>3938</v>
      </c>
      <c r="J8" s="42">
        <v>1188</v>
      </c>
      <c r="K8" s="45">
        <f>J8/I8</f>
        <v>0.3016759776536313</v>
      </c>
      <c r="L8" s="44">
        <f>F8</f>
        <v>3938</v>
      </c>
      <c r="M8" s="42">
        <v>2</v>
      </c>
      <c r="N8" s="45">
        <f>M8/L8</f>
        <v>0.0005078720162519045</v>
      </c>
      <c r="O8" s="50">
        <f>C8</f>
        <v>3938</v>
      </c>
      <c r="P8" s="46">
        <v>3522</v>
      </c>
      <c r="Q8" s="48">
        <f>P8/O8</f>
        <v>0.8943626206196038</v>
      </c>
      <c r="R8" s="50">
        <f>C8</f>
        <v>3938</v>
      </c>
      <c r="S8" s="46">
        <v>3522</v>
      </c>
      <c r="T8" s="48">
        <f>S8/R8</f>
        <v>0.8943626206196038</v>
      </c>
      <c r="U8" s="46">
        <v>3522</v>
      </c>
      <c r="V8" s="50">
        <f>C8</f>
        <v>3938</v>
      </c>
      <c r="W8" s="46">
        <v>3789</v>
      </c>
      <c r="X8" s="48">
        <f>W8/V8</f>
        <v>0.9621635347892331</v>
      </c>
      <c r="Y8" s="50">
        <f>V8</f>
        <v>3938</v>
      </c>
      <c r="Z8" s="46">
        <v>2825</v>
      </c>
      <c r="AA8" s="48">
        <f>Z8/Y8</f>
        <v>0.7173692229558152</v>
      </c>
      <c r="AB8" s="50">
        <f>V8</f>
        <v>3938</v>
      </c>
      <c r="AC8" s="46">
        <v>3152</v>
      </c>
      <c r="AD8" s="48">
        <f>AC8/AB8</f>
        <v>0.8004062976130015</v>
      </c>
      <c r="AE8" t="s">
        <v>48</v>
      </c>
    </row>
    <row r="9" spans="1:30" ht="27.75" customHeight="1">
      <c r="A9" s="2"/>
      <c r="B9" s="15"/>
      <c r="C9" s="16"/>
      <c r="D9" s="16"/>
      <c r="E9" s="20"/>
      <c r="F9" s="18"/>
      <c r="G9" s="18"/>
      <c r="H9" s="18"/>
      <c r="I9" s="18"/>
      <c r="J9" s="18"/>
      <c r="K9" s="18"/>
      <c r="L9" s="18"/>
      <c r="M9" s="18"/>
      <c r="N9" s="18"/>
      <c r="O9" s="51"/>
      <c r="P9" s="51"/>
      <c r="Q9" s="51"/>
      <c r="R9" s="51"/>
      <c r="S9" s="51"/>
      <c r="T9" s="51"/>
      <c r="U9" s="53"/>
      <c r="V9" s="51"/>
      <c r="W9" s="51"/>
      <c r="X9" s="51"/>
      <c r="Y9" s="41"/>
      <c r="Z9" s="51"/>
      <c r="AA9" s="51"/>
      <c r="AB9" s="51"/>
      <c r="AC9" s="51"/>
      <c r="AD9" s="51"/>
    </row>
    <row r="10" spans="1:30" ht="27.75" customHeight="1">
      <c r="A10" s="2"/>
      <c r="B10" s="19" t="s">
        <v>3</v>
      </c>
      <c r="C10" s="42">
        <f>SUM(C11:C14)</f>
        <v>1909</v>
      </c>
      <c r="D10" s="42">
        <f>SUM(D11:D14)</f>
        <v>1832</v>
      </c>
      <c r="E10" s="45">
        <f t="shared" si="0"/>
        <v>0.9596647459402828</v>
      </c>
      <c r="F10" s="56">
        <f>SUM(F11:F14)</f>
        <v>1909</v>
      </c>
      <c r="G10" s="56">
        <f>SUM(G11:G14)</f>
        <v>1562</v>
      </c>
      <c r="H10" s="45">
        <f aca="true" t="shared" si="1" ref="H10:H36">G10/F10</f>
        <v>0.8182294394971189</v>
      </c>
      <c r="I10" s="56">
        <f>SUM(I11:I14)</f>
        <v>1909</v>
      </c>
      <c r="J10" s="56">
        <f>SUM(J11:J14)</f>
        <v>1571</v>
      </c>
      <c r="K10" s="45">
        <f aca="true" t="shared" si="2" ref="K10:K36">J10/I10</f>
        <v>0.822943949711891</v>
      </c>
      <c r="L10" s="56">
        <f>SUM(L11:L14)</f>
        <v>1909</v>
      </c>
      <c r="M10" s="56">
        <f>SUM(M11:M14)</f>
        <v>1</v>
      </c>
      <c r="N10" s="45">
        <f>M10/L10</f>
        <v>0.0005238344683080147</v>
      </c>
      <c r="O10" s="57">
        <f>SUM(O11:O14)</f>
        <v>1909</v>
      </c>
      <c r="P10" s="57">
        <f>SUM(P11:P14)</f>
        <v>1824</v>
      </c>
      <c r="Q10" s="48">
        <f aca="true" t="shared" si="3" ref="Q10:Q36">P10/O10</f>
        <v>0.9554740701938188</v>
      </c>
      <c r="R10" s="57">
        <f>SUM(R11:R14)</f>
        <v>1909</v>
      </c>
      <c r="S10" s="57">
        <f>SUM(S11:S14)</f>
        <v>1823</v>
      </c>
      <c r="T10" s="48">
        <f aca="true" t="shared" si="4" ref="T10:T36">S10/R10</f>
        <v>0.9549502357255107</v>
      </c>
      <c r="U10" s="57">
        <f>SUM(U11:U14)</f>
        <v>1823</v>
      </c>
      <c r="V10" s="57">
        <f>SUM(V11:V14)</f>
        <v>1909</v>
      </c>
      <c r="W10" s="57">
        <f>SUM(W11:W14)</f>
        <v>1881</v>
      </c>
      <c r="X10" s="48">
        <f aca="true" t="shared" si="5" ref="X10:X36">W10/V10</f>
        <v>0.9853326348873755</v>
      </c>
      <c r="Y10" s="57">
        <f aca="true" t="shared" si="6" ref="Y10:Y34">V10</f>
        <v>1909</v>
      </c>
      <c r="Z10" s="57">
        <f>SUM(Z11:Z14)</f>
        <v>1647</v>
      </c>
      <c r="AA10" s="48">
        <f>Z10/Y10</f>
        <v>0.8627553693033002</v>
      </c>
      <c r="AB10" s="57">
        <f aca="true" t="shared" si="7" ref="AB10:AB34">V10</f>
        <v>1909</v>
      </c>
      <c r="AC10" s="57">
        <f>SUM(AC11:AC14)</f>
        <v>1696</v>
      </c>
      <c r="AD10" s="48">
        <f>AC10/AB10</f>
        <v>0.8884232582503929</v>
      </c>
    </row>
    <row r="11" spans="1:31" ht="27.75" customHeight="1">
      <c r="A11" s="2"/>
      <c r="B11" s="15" t="s">
        <v>4</v>
      </c>
      <c r="C11" s="59">
        <v>926</v>
      </c>
      <c r="D11" s="59">
        <v>868</v>
      </c>
      <c r="E11" s="62">
        <f t="shared" si="0"/>
        <v>0.937365010799136</v>
      </c>
      <c r="F11" s="61">
        <f>C11</f>
        <v>926</v>
      </c>
      <c r="G11" s="61">
        <v>706</v>
      </c>
      <c r="H11" s="62">
        <f t="shared" si="1"/>
        <v>0.7624190064794817</v>
      </c>
      <c r="I11" s="61">
        <f>C11</f>
        <v>926</v>
      </c>
      <c r="J11" s="61">
        <v>705</v>
      </c>
      <c r="K11" s="62">
        <f t="shared" si="2"/>
        <v>0.7613390928725702</v>
      </c>
      <c r="L11" s="61">
        <f>F11</f>
        <v>926</v>
      </c>
      <c r="M11" s="61">
        <v>0</v>
      </c>
      <c r="N11" s="62">
        <f>M11/L11</f>
        <v>0</v>
      </c>
      <c r="O11" s="63">
        <f>C11</f>
        <v>926</v>
      </c>
      <c r="P11" s="63">
        <v>887</v>
      </c>
      <c r="Q11" s="65">
        <f t="shared" si="3"/>
        <v>0.9578833693304536</v>
      </c>
      <c r="R11" s="63">
        <f>C11</f>
        <v>926</v>
      </c>
      <c r="S11" s="63">
        <v>886</v>
      </c>
      <c r="T11" s="65">
        <f t="shared" si="4"/>
        <v>0.9568034557235421</v>
      </c>
      <c r="U11" s="63">
        <v>886</v>
      </c>
      <c r="V11" s="63">
        <f>C11</f>
        <v>926</v>
      </c>
      <c r="W11" s="63">
        <v>912</v>
      </c>
      <c r="X11" s="65">
        <f t="shared" si="5"/>
        <v>0.9848812095032398</v>
      </c>
      <c r="Y11" s="63">
        <f t="shared" si="6"/>
        <v>926</v>
      </c>
      <c r="Z11" s="63">
        <v>809</v>
      </c>
      <c r="AA11" s="65">
        <f>Z11/Y11</f>
        <v>0.8736501079913607</v>
      </c>
      <c r="AB11" s="63">
        <f t="shared" si="7"/>
        <v>926</v>
      </c>
      <c r="AC11" s="63">
        <v>845</v>
      </c>
      <c r="AD11" s="65">
        <f>AC11/AB11</f>
        <v>0.9125269978401728</v>
      </c>
      <c r="AE11" t="s">
        <v>49</v>
      </c>
    </row>
    <row r="12" spans="1:31" ht="27.75" customHeight="1">
      <c r="A12" s="2"/>
      <c r="B12" s="15" t="s">
        <v>5</v>
      </c>
      <c r="C12" s="59">
        <v>473</v>
      </c>
      <c r="D12" s="59">
        <v>468</v>
      </c>
      <c r="E12" s="62">
        <f t="shared" si="0"/>
        <v>0.9894291754756871</v>
      </c>
      <c r="F12" s="61">
        <f>C12</f>
        <v>473</v>
      </c>
      <c r="G12" s="61">
        <v>461</v>
      </c>
      <c r="H12" s="62">
        <f t="shared" si="1"/>
        <v>0.9746300211416491</v>
      </c>
      <c r="I12" s="61">
        <f>C12</f>
        <v>473</v>
      </c>
      <c r="J12" s="61">
        <v>463</v>
      </c>
      <c r="K12" s="62">
        <f t="shared" si="2"/>
        <v>0.9788583509513742</v>
      </c>
      <c r="L12" s="61">
        <f>F12</f>
        <v>473</v>
      </c>
      <c r="M12" s="61">
        <v>0</v>
      </c>
      <c r="N12" s="62">
        <f>M12/L12</f>
        <v>0</v>
      </c>
      <c r="O12" s="63">
        <f>C12</f>
        <v>473</v>
      </c>
      <c r="P12" s="63">
        <v>459</v>
      </c>
      <c r="Q12" s="65">
        <f t="shared" si="3"/>
        <v>0.9704016913319239</v>
      </c>
      <c r="R12" s="63">
        <f>C12</f>
        <v>473</v>
      </c>
      <c r="S12" s="63">
        <v>459</v>
      </c>
      <c r="T12" s="65">
        <f t="shared" si="4"/>
        <v>0.9704016913319239</v>
      </c>
      <c r="U12" s="63">
        <v>459</v>
      </c>
      <c r="V12" s="63">
        <f>C12</f>
        <v>473</v>
      </c>
      <c r="W12" s="63">
        <v>470</v>
      </c>
      <c r="X12" s="65">
        <f t="shared" si="5"/>
        <v>0.9936575052854123</v>
      </c>
      <c r="Y12" s="63">
        <f t="shared" si="6"/>
        <v>473</v>
      </c>
      <c r="Z12" s="63">
        <v>383</v>
      </c>
      <c r="AA12" s="65">
        <f>Z12/Y12</f>
        <v>0.8097251585623678</v>
      </c>
      <c r="AB12" s="63">
        <f t="shared" si="7"/>
        <v>473</v>
      </c>
      <c r="AC12" s="63">
        <v>385</v>
      </c>
      <c r="AD12" s="65">
        <f>AC12/AB12</f>
        <v>0.813953488372093</v>
      </c>
      <c r="AE12" t="s">
        <v>49</v>
      </c>
    </row>
    <row r="13" spans="1:31" ht="27.75" customHeight="1">
      <c r="A13" s="2"/>
      <c r="B13" s="15" t="s">
        <v>19</v>
      </c>
      <c r="C13" s="59">
        <v>437</v>
      </c>
      <c r="D13" s="59">
        <v>427</v>
      </c>
      <c r="E13" s="62">
        <f t="shared" si="0"/>
        <v>0.977116704805492</v>
      </c>
      <c r="F13" s="61">
        <f>C13</f>
        <v>437</v>
      </c>
      <c r="G13" s="61">
        <v>368</v>
      </c>
      <c r="H13" s="62">
        <f t="shared" si="1"/>
        <v>0.8421052631578947</v>
      </c>
      <c r="I13" s="61">
        <f>C13</f>
        <v>437</v>
      </c>
      <c r="J13" s="61">
        <v>369</v>
      </c>
      <c r="K13" s="62">
        <f t="shared" si="2"/>
        <v>0.8443935926773455</v>
      </c>
      <c r="L13" s="61">
        <f>F13</f>
        <v>437</v>
      </c>
      <c r="M13" s="61">
        <v>1</v>
      </c>
      <c r="N13" s="62">
        <f>M13/L13</f>
        <v>0.002288329519450801</v>
      </c>
      <c r="O13" s="63">
        <f>C13</f>
        <v>437</v>
      </c>
      <c r="P13" s="63">
        <v>413</v>
      </c>
      <c r="Q13" s="65">
        <f t="shared" si="3"/>
        <v>0.9450800915331807</v>
      </c>
      <c r="R13" s="63">
        <f>C13</f>
        <v>437</v>
      </c>
      <c r="S13" s="63">
        <v>413</v>
      </c>
      <c r="T13" s="65">
        <f t="shared" si="4"/>
        <v>0.9450800915331807</v>
      </c>
      <c r="U13" s="63">
        <v>413</v>
      </c>
      <c r="V13" s="63">
        <f>C13</f>
        <v>437</v>
      </c>
      <c r="W13" s="63">
        <v>428</v>
      </c>
      <c r="X13" s="65">
        <f t="shared" si="5"/>
        <v>0.9794050343249427</v>
      </c>
      <c r="Y13" s="63">
        <f t="shared" si="6"/>
        <v>437</v>
      </c>
      <c r="Z13" s="63">
        <v>397</v>
      </c>
      <c r="AA13" s="65">
        <f>Z13/Y13</f>
        <v>0.9084668192219679</v>
      </c>
      <c r="AB13" s="63">
        <f t="shared" si="7"/>
        <v>437</v>
      </c>
      <c r="AC13" s="63">
        <v>403</v>
      </c>
      <c r="AD13" s="65">
        <f>AC13/AB13</f>
        <v>0.9221967963386728</v>
      </c>
      <c r="AE13" t="s">
        <v>49</v>
      </c>
    </row>
    <row r="14" spans="1:31" ht="27.75" customHeight="1">
      <c r="A14" s="2"/>
      <c r="B14" s="15" t="s">
        <v>6</v>
      </c>
      <c r="C14" s="59">
        <v>73</v>
      </c>
      <c r="D14" s="59">
        <v>69</v>
      </c>
      <c r="E14" s="62">
        <f t="shared" si="0"/>
        <v>0.9452054794520548</v>
      </c>
      <c r="F14" s="61">
        <f>C14</f>
        <v>73</v>
      </c>
      <c r="G14" s="61">
        <v>27</v>
      </c>
      <c r="H14" s="62">
        <f t="shared" si="1"/>
        <v>0.3698630136986301</v>
      </c>
      <c r="I14" s="61">
        <f>C14</f>
        <v>73</v>
      </c>
      <c r="J14" s="61">
        <v>34</v>
      </c>
      <c r="K14" s="62">
        <f t="shared" si="2"/>
        <v>0.4657534246575342</v>
      </c>
      <c r="L14" s="61">
        <f>F14</f>
        <v>73</v>
      </c>
      <c r="M14" s="61">
        <v>0</v>
      </c>
      <c r="N14" s="62">
        <f>M14/L14</f>
        <v>0</v>
      </c>
      <c r="O14" s="63">
        <f>C14</f>
        <v>73</v>
      </c>
      <c r="P14" s="63">
        <v>65</v>
      </c>
      <c r="Q14" s="65">
        <f t="shared" si="3"/>
        <v>0.8904109589041096</v>
      </c>
      <c r="R14" s="63">
        <f>C14</f>
        <v>73</v>
      </c>
      <c r="S14" s="63">
        <v>65</v>
      </c>
      <c r="T14" s="65">
        <f t="shared" si="4"/>
        <v>0.8904109589041096</v>
      </c>
      <c r="U14" s="63">
        <v>65</v>
      </c>
      <c r="V14" s="63">
        <f>C14</f>
        <v>73</v>
      </c>
      <c r="W14" s="63">
        <v>71</v>
      </c>
      <c r="X14" s="65">
        <f t="shared" si="5"/>
        <v>0.9726027397260274</v>
      </c>
      <c r="Y14" s="63">
        <f t="shared" si="6"/>
        <v>73</v>
      </c>
      <c r="Z14" s="63">
        <v>58</v>
      </c>
      <c r="AA14" s="65">
        <f>Z14/Y14</f>
        <v>0.7945205479452054</v>
      </c>
      <c r="AB14" s="63">
        <f t="shared" si="7"/>
        <v>73</v>
      </c>
      <c r="AC14" s="63">
        <v>63</v>
      </c>
      <c r="AD14" s="65">
        <f>AC14/AB14</f>
        <v>0.863013698630137</v>
      </c>
      <c r="AE14" t="s">
        <v>49</v>
      </c>
    </row>
    <row r="15" spans="1:30" ht="27.75" customHeight="1">
      <c r="A15" s="2"/>
      <c r="B15" s="15"/>
      <c r="C15" s="59"/>
      <c r="D15" s="59"/>
      <c r="E15" s="62"/>
      <c r="F15" s="61"/>
      <c r="G15" s="61"/>
      <c r="H15" s="62"/>
      <c r="I15" s="61"/>
      <c r="J15" s="61"/>
      <c r="K15" s="62"/>
      <c r="L15" s="61"/>
      <c r="M15" s="61"/>
      <c r="N15" s="62"/>
      <c r="O15" s="63"/>
      <c r="P15" s="63"/>
      <c r="Q15" s="65"/>
      <c r="R15" s="63"/>
      <c r="S15" s="63"/>
      <c r="T15" s="65"/>
      <c r="U15" s="71"/>
      <c r="V15" s="63"/>
      <c r="W15" s="63"/>
      <c r="X15" s="65"/>
      <c r="Y15" s="63"/>
      <c r="Z15" s="63"/>
      <c r="AA15" s="65"/>
      <c r="AB15" s="63"/>
      <c r="AC15" s="63"/>
      <c r="AD15" s="65"/>
    </row>
    <row r="16" spans="1:30" ht="27.75" customHeight="1">
      <c r="A16" s="2"/>
      <c r="B16" s="19" t="s">
        <v>7</v>
      </c>
      <c r="C16" s="42">
        <f>SUM(C17:C21)</f>
        <v>2421</v>
      </c>
      <c r="D16" s="42">
        <f>SUM(D17:D21)</f>
        <v>2288</v>
      </c>
      <c r="E16" s="45">
        <f t="shared" si="0"/>
        <v>0.9450640231309376</v>
      </c>
      <c r="F16" s="56">
        <f>SUM(F17:F21)</f>
        <v>2421</v>
      </c>
      <c r="G16" s="56">
        <f>SUM(G17:G21)</f>
        <v>532</v>
      </c>
      <c r="H16" s="45">
        <f t="shared" si="1"/>
        <v>0.21974390747624947</v>
      </c>
      <c r="I16" s="56">
        <f>SUM(I17:I21)</f>
        <v>2421</v>
      </c>
      <c r="J16" s="56">
        <f>SUM(J17:J21)</f>
        <v>540</v>
      </c>
      <c r="K16" s="45">
        <f t="shared" si="2"/>
        <v>0.22304832713754646</v>
      </c>
      <c r="L16" s="56">
        <f>SUM(L17:L21)</f>
        <v>2421</v>
      </c>
      <c r="M16" s="56">
        <f>SUM(M17:M21)</f>
        <v>0</v>
      </c>
      <c r="N16" s="45">
        <f aca="true" t="shared" si="8" ref="N16:N21">M16/L16</f>
        <v>0</v>
      </c>
      <c r="O16" s="57">
        <f>SUM(O17:O21)</f>
        <v>2421</v>
      </c>
      <c r="P16" s="57">
        <f>SUM(P17:P21)</f>
        <v>2199</v>
      </c>
      <c r="Q16" s="48">
        <f t="shared" si="3"/>
        <v>0.9083023543990086</v>
      </c>
      <c r="R16" s="57">
        <f>SUM(R17:R21)</f>
        <v>2421</v>
      </c>
      <c r="S16" s="57">
        <f>SUM(S17:S21)</f>
        <v>2198</v>
      </c>
      <c r="T16" s="48">
        <f t="shared" si="4"/>
        <v>0.9078893019413465</v>
      </c>
      <c r="U16" s="46">
        <f>SUM(U17:U21)</f>
        <v>2198</v>
      </c>
      <c r="V16" s="57">
        <f>SUM(V17:V21)</f>
        <v>2421</v>
      </c>
      <c r="W16" s="57">
        <f>SUM(W17:W21)</f>
        <v>2334</v>
      </c>
      <c r="X16" s="48">
        <f t="shared" si="5"/>
        <v>0.9640644361833953</v>
      </c>
      <c r="Y16" s="57">
        <f t="shared" si="6"/>
        <v>2421</v>
      </c>
      <c r="Z16" s="57">
        <f>SUM(Z17:Z21)</f>
        <v>1660</v>
      </c>
      <c r="AA16" s="48">
        <f aca="true" t="shared" si="9" ref="AA16:AA21">Z16/Y16</f>
        <v>0.6856670797191243</v>
      </c>
      <c r="AB16" s="57">
        <f t="shared" si="7"/>
        <v>2421</v>
      </c>
      <c r="AC16" s="57">
        <f>SUM(AC17:AC21)</f>
        <v>1754</v>
      </c>
      <c r="AD16" s="48">
        <f aca="true" t="shared" si="10" ref="AD16:AD21">AC16/AB16</f>
        <v>0.7244940107393639</v>
      </c>
    </row>
    <row r="17" spans="1:31" ht="27.75" customHeight="1">
      <c r="A17" s="2"/>
      <c r="B17" s="15" t="s">
        <v>20</v>
      </c>
      <c r="C17" s="59">
        <v>930</v>
      </c>
      <c r="D17" s="59">
        <v>906</v>
      </c>
      <c r="E17" s="62">
        <f>D17/C17</f>
        <v>0.9741935483870968</v>
      </c>
      <c r="F17" s="74">
        <f>C17</f>
        <v>930</v>
      </c>
      <c r="G17" s="74">
        <v>222</v>
      </c>
      <c r="H17" s="62">
        <f>G17/F17</f>
        <v>0.23870967741935484</v>
      </c>
      <c r="I17" s="74">
        <f>F17</f>
        <v>930</v>
      </c>
      <c r="J17" s="74">
        <v>229</v>
      </c>
      <c r="K17" s="62">
        <f>J17/I17</f>
        <v>0.24623655913978496</v>
      </c>
      <c r="L17" s="74">
        <f>F17</f>
        <v>930</v>
      </c>
      <c r="M17" s="74">
        <v>0</v>
      </c>
      <c r="N17" s="62">
        <f t="shared" si="8"/>
        <v>0</v>
      </c>
      <c r="O17" s="76">
        <f>C17</f>
        <v>930</v>
      </c>
      <c r="P17" s="76">
        <v>883</v>
      </c>
      <c r="Q17" s="65">
        <f>P17/O17</f>
        <v>0.9494623655913978</v>
      </c>
      <c r="R17" s="76">
        <f>C17</f>
        <v>930</v>
      </c>
      <c r="S17" s="76">
        <v>882</v>
      </c>
      <c r="T17" s="65">
        <f>S17/R17</f>
        <v>0.9483870967741935</v>
      </c>
      <c r="U17" s="76">
        <v>882</v>
      </c>
      <c r="V17" s="76">
        <f>C17</f>
        <v>930</v>
      </c>
      <c r="W17" s="76">
        <v>923</v>
      </c>
      <c r="X17" s="65">
        <f>W17/V17</f>
        <v>0.9924731182795699</v>
      </c>
      <c r="Y17" s="76">
        <f t="shared" si="6"/>
        <v>930</v>
      </c>
      <c r="Z17" s="76">
        <v>694</v>
      </c>
      <c r="AA17" s="65">
        <f t="shared" si="9"/>
        <v>0.7462365591397849</v>
      </c>
      <c r="AB17" s="76">
        <f t="shared" si="7"/>
        <v>930</v>
      </c>
      <c r="AC17" s="76">
        <v>716</v>
      </c>
      <c r="AD17" s="65">
        <f t="shared" si="10"/>
        <v>0.7698924731182796</v>
      </c>
      <c r="AE17" t="s">
        <v>49</v>
      </c>
    </row>
    <row r="18" spans="1:31" ht="27.75" customHeight="1">
      <c r="A18" s="2"/>
      <c r="B18" s="15" t="s">
        <v>18</v>
      </c>
      <c r="C18" s="59">
        <v>273</v>
      </c>
      <c r="D18" s="59">
        <v>263</v>
      </c>
      <c r="E18" s="62">
        <f>D18/C18</f>
        <v>0.9633699633699634</v>
      </c>
      <c r="F18" s="74">
        <f>C18</f>
        <v>273</v>
      </c>
      <c r="G18" s="61">
        <v>41</v>
      </c>
      <c r="H18" s="62">
        <f>G18/F18</f>
        <v>0.15018315018315018</v>
      </c>
      <c r="I18" s="74">
        <f>C18</f>
        <v>273</v>
      </c>
      <c r="J18" s="61">
        <v>42</v>
      </c>
      <c r="K18" s="62">
        <f>J18/I18</f>
        <v>0.15384615384615385</v>
      </c>
      <c r="L18" s="74">
        <f>F18</f>
        <v>273</v>
      </c>
      <c r="M18" s="61">
        <v>0</v>
      </c>
      <c r="N18" s="62">
        <f t="shared" si="8"/>
        <v>0</v>
      </c>
      <c r="O18" s="76">
        <f>C18</f>
        <v>273</v>
      </c>
      <c r="P18" s="63">
        <v>234</v>
      </c>
      <c r="Q18" s="65">
        <f>P18/O18</f>
        <v>0.8571428571428571</v>
      </c>
      <c r="R18" s="76">
        <f>C18</f>
        <v>273</v>
      </c>
      <c r="S18" s="63">
        <v>234</v>
      </c>
      <c r="T18" s="65">
        <f>S18/R18</f>
        <v>0.8571428571428571</v>
      </c>
      <c r="U18" s="63">
        <v>234</v>
      </c>
      <c r="V18" s="76">
        <f>C18</f>
        <v>273</v>
      </c>
      <c r="W18" s="63">
        <v>269</v>
      </c>
      <c r="X18" s="65">
        <f>W18/V18</f>
        <v>0.9853479853479854</v>
      </c>
      <c r="Y18" s="76">
        <f t="shared" si="6"/>
        <v>273</v>
      </c>
      <c r="Z18" s="63">
        <v>70</v>
      </c>
      <c r="AA18" s="65">
        <f t="shared" si="9"/>
        <v>0.2564102564102564</v>
      </c>
      <c r="AB18" s="76">
        <f t="shared" si="7"/>
        <v>273</v>
      </c>
      <c r="AC18" s="63">
        <v>70</v>
      </c>
      <c r="AD18" s="65">
        <f t="shared" si="10"/>
        <v>0.2564102564102564</v>
      </c>
      <c r="AE18" t="s">
        <v>49</v>
      </c>
    </row>
    <row r="19" spans="1:31" ht="27.75" customHeight="1">
      <c r="A19" s="2"/>
      <c r="B19" s="15" t="s">
        <v>41</v>
      </c>
      <c r="C19" s="59">
        <v>637</v>
      </c>
      <c r="D19" s="59">
        <v>568</v>
      </c>
      <c r="E19" s="62">
        <f>D19/C19</f>
        <v>0.8916797488226059</v>
      </c>
      <c r="F19" s="74">
        <f>C19</f>
        <v>637</v>
      </c>
      <c r="G19" s="61">
        <v>168</v>
      </c>
      <c r="H19" s="62">
        <f>G19/F19</f>
        <v>0.26373626373626374</v>
      </c>
      <c r="I19" s="74">
        <f>C19</f>
        <v>637</v>
      </c>
      <c r="J19" s="61">
        <v>168</v>
      </c>
      <c r="K19" s="62">
        <f>J19/I19</f>
        <v>0.26373626373626374</v>
      </c>
      <c r="L19" s="74">
        <f>F19</f>
        <v>637</v>
      </c>
      <c r="M19" s="61">
        <v>0</v>
      </c>
      <c r="N19" s="62">
        <f t="shared" si="8"/>
        <v>0</v>
      </c>
      <c r="O19" s="76">
        <f>C19</f>
        <v>637</v>
      </c>
      <c r="P19" s="63">
        <v>583</v>
      </c>
      <c r="Q19" s="65">
        <f>P19/O19</f>
        <v>0.9152276295133438</v>
      </c>
      <c r="R19" s="76">
        <f>C19</f>
        <v>637</v>
      </c>
      <c r="S19" s="63">
        <v>583</v>
      </c>
      <c r="T19" s="65">
        <f>S19/R19</f>
        <v>0.9152276295133438</v>
      </c>
      <c r="U19" s="63">
        <v>583</v>
      </c>
      <c r="V19" s="76">
        <f>C19</f>
        <v>637</v>
      </c>
      <c r="W19" s="63">
        <v>573</v>
      </c>
      <c r="X19" s="65">
        <f>W19/V19</f>
        <v>0.8995290423861853</v>
      </c>
      <c r="Y19" s="76">
        <f t="shared" si="6"/>
        <v>637</v>
      </c>
      <c r="Z19" s="63">
        <v>488</v>
      </c>
      <c r="AA19" s="65">
        <f t="shared" si="9"/>
        <v>0.7660910518053375</v>
      </c>
      <c r="AB19" s="76">
        <f t="shared" si="7"/>
        <v>637</v>
      </c>
      <c r="AC19" s="63">
        <v>502</v>
      </c>
      <c r="AD19" s="65">
        <f t="shared" si="10"/>
        <v>0.7880690737833596</v>
      </c>
      <c r="AE19" t="s">
        <v>49</v>
      </c>
    </row>
    <row r="20" spans="1:31" ht="27.75" customHeight="1">
      <c r="A20" s="2"/>
      <c r="B20" s="15" t="s">
        <v>8</v>
      </c>
      <c r="C20" s="59">
        <v>338</v>
      </c>
      <c r="D20" s="59">
        <v>319</v>
      </c>
      <c r="E20" s="62">
        <f t="shared" si="0"/>
        <v>0.9437869822485208</v>
      </c>
      <c r="F20" s="74">
        <f>C20</f>
        <v>338</v>
      </c>
      <c r="G20" s="61">
        <v>72</v>
      </c>
      <c r="H20" s="62">
        <f t="shared" si="1"/>
        <v>0.21301775147928995</v>
      </c>
      <c r="I20" s="74">
        <f>C20</f>
        <v>338</v>
      </c>
      <c r="J20" s="61">
        <v>68</v>
      </c>
      <c r="K20" s="62">
        <f t="shared" si="2"/>
        <v>0.20118343195266272</v>
      </c>
      <c r="L20" s="74">
        <f>F20</f>
        <v>338</v>
      </c>
      <c r="M20" s="61">
        <v>0</v>
      </c>
      <c r="N20" s="62">
        <f t="shared" si="8"/>
        <v>0</v>
      </c>
      <c r="O20" s="76">
        <f>C20</f>
        <v>338</v>
      </c>
      <c r="P20" s="63">
        <v>284</v>
      </c>
      <c r="Q20" s="65">
        <f t="shared" si="3"/>
        <v>0.8402366863905325</v>
      </c>
      <c r="R20" s="76">
        <f>C20</f>
        <v>338</v>
      </c>
      <c r="S20" s="63">
        <v>284</v>
      </c>
      <c r="T20" s="65">
        <f t="shared" si="4"/>
        <v>0.8402366863905325</v>
      </c>
      <c r="U20" s="63">
        <v>284</v>
      </c>
      <c r="V20" s="76">
        <f>C20</f>
        <v>338</v>
      </c>
      <c r="W20" s="63">
        <v>331</v>
      </c>
      <c r="X20" s="65">
        <f t="shared" si="5"/>
        <v>0.9792899408284024</v>
      </c>
      <c r="Y20" s="76">
        <f t="shared" si="6"/>
        <v>338</v>
      </c>
      <c r="Z20" s="63">
        <v>251</v>
      </c>
      <c r="AA20" s="65">
        <f t="shared" si="9"/>
        <v>0.742603550295858</v>
      </c>
      <c r="AB20" s="76">
        <f t="shared" si="7"/>
        <v>338</v>
      </c>
      <c r="AC20" s="63">
        <v>271</v>
      </c>
      <c r="AD20" s="65">
        <f t="shared" si="10"/>
        <v>0.8017751479289941</v>
      </c>
      <c r="AE20" t="s">
        <v>49</v>
      </c>
    </row>
    <row r="21" spans="1:31" ht="27.75" customHeight="1">
      <c r="A21" s="2"/>
      <c r="B21" s="15" t="s">
        <v>9</v>
      </c>
      <c r="C21" s="59">
        <v>243</v>
      </c>
      <c r="D21" s="59">
        <v>232</v>
      </c>
      <c r="E21" s="62">
        <f t="shared" si="0"/>
        <v>0.9547325102880658</v>
      </c>
      <c r="F21" s="74">
        <f>C21</f>
        <v>243</v>
      </c>
      <c r="G21" s="61">
        <v>29</v>
      </c>
      <c r="H21" s="62">
        <f t="shared" si="1"/>
        <v>0.11934156378600823</v>
      </c>
      <c r="I21" s="74">
        <f>C21</f>
        <v>243</v>
      </c>
      <c r="J21" s="61">
        <v>33</v>
      </c>
      <c r="K21" s="62">
        <f t="shared" si="2"/>
        <v>0.13580246913580246</v>
      </c>
      <c r="L21" s="74">
        <f>F21</f>
        <v>243</v>
      </c>
      <c r="M21" s="61">
        <v>0</v>
      </c>
      <c r="N21" s="62">
        <f t="shared" si="8"/>
        <v>0</v>
      </c>
      <c r="O21" s="76">
        <f>C21</f>
        <v>243</v>
      </c>
      <c r="P21" s="63">
        <v>215</v>
      </c>
      <c r="Q21" s="65">
        <f t="shared" si="3"/>
        <v>0.8847736625514403</v>
      </c>
      <c r="R21" s="76">
        <f>C21</f>
        <v>243</v>
      </c>
      <c r="S21" s="63">
        <v>215</v>
      </c>
      <c r="T21" s="65">
        <f t="shared" si="4"/>
        <v>0.8847736625514403</v>
      </c>
      <c r="U21" s="63">
        <v>215</v>
      </c>
      <c r="V21" s="76">
        <f>C21</f>
        <v>243</v>
      </c>
      <c r="W21" s="63">
        <v>238</v>
      </c>
      <c r="X21" s="65">
        <f t="shared" si="5"/>
        <v>0.9794238683127572</v>
      </c>
      <c r="Y21" s="76">
        <f t="shared" si="6"/>
        <v>243</v>
      </c>
      <c r="Z21" s="63">
        <v>157</v>
      </c>
      <c r="AA21" s="65">
        <f t="shared" si="9"/>
        <v>0.6460905349794238</v>
      </c>
      <c r="AB21" s="76">
        <f t="shared" si="7"/>
        <v>243</v>
      </c>
      <c r="AC21" s="63">
        <v>195</v>
      </c>
      <c r="AD21" s="65">
        <f t="shared" si="10"/>
        <v>0.8024691358024691</v>
      </c>
      <c r="AE21" t="s">
        <v>49</v>
      </c>
    </row>
    <row r="22" spans="1:30" ht="27.75" customHeight="1">
      <c r="A22" s="2"/>
      <c r="B22" s="15"/>
      <c r="C22" s="59"/>
      <c r="D22" s="59"/>
      <c r="E22" s="62"/>
      <c r="F22" s="61"/>
      <c r="G22" s="61"/>
      <c r="H22" s="62"/>
      <c r="I22" s="61"/>
      <c r="J22" s="61"/>
      <c r="K22" s="62"/>
      <c r="L22" s="61"/>
      <c r="M22" s="61"/>
      <c r="N22" s="62"/>
      <c r="O22" s="63"/>
      <c r="P22" s="63"/>
      <c r="Q22" s="65"/>
      <c r="R22" s="63"/>
      <c r="S22" s="63"/>
      <c r="T22" s="65"/>
      <c r="U22" s="71"/>
      <c r="V22" s="63"/>
      <c r="W22" s="63"/>
      <c r="X22" s="65"/>
      <c r="Y22" s="63"/>
      <c r="Z22" s="63"/>
      <c r="AA22" s="65"/>
      <c r="AB22" s="63"/>
      <c r="AC22" s="63"/>
      <c r="AD22" s="65"/>
    </row>
    <row r="23" spans="1:30" ht="27.75" customHeight="1">
      <c r="A23" s="2"/>
      <c r="B23" s="19" t="s">
        <v>10</v>
      </c>
      <c r="C23" s="42">
        <f>SUM(C24:C28)</f>
        <v>834</v>
      </c>
      <c r="D23" s="42">
        <f>SUM(D24:D28)</f>
        <v>787</v>
      </c>
      <c r="E23" s="45">
        <f t="shared" si="0"/>
        <v>0.9436450839328537</v>
      </c>
      <c r="F23" s="56">
        <f>SUM(F24:F28)</f>
        <v>834</v>
      </c>
      <c r="G23" s="56">
        <f>SUM(G24:G28)</f>
        <v>378</v>
      </c>
      <c r="H23" s="45">
        <f t="shared" si="1"/>
        <v>0.45323741007194246</v>
      </c>
      <c r="I23" s="56">
        <f>SUM(I24:I28)</f>
        <v>834</v>
      </c>
      <c r="J23" s="56">
        <f>SUM(J24:J28)</f>
        <v>407</v>
      </c>
      <c r="K23" s="45">
        <f t="shared" si="2"/>
        <v>0.4880095923261391</v>
      </c>
      <c r="L23" s="56">
        <f>SUM(L24:L28)</f>
        <v>834</v>
      </c>
      <c r="M23" s="56">
        <f>SUM(M24:M28)</f>
        <v>0</v>
      </c>
      <c r="N23" s="45">
        <f aca="true" t="shared" si="11" ref="N23:N28">M23/L23</f>
        <v>0</v>
      </c>
      <c r="O23" s="57">
        <f>SUM(O24:O28)</f>
        <v>834</v>
      </c>
      <c r="P23" s="57">
        <f>SUM(P24:P28)</f>
        <v>731</v>
      </c>
      <c r="Q23" s="48">
        <f t="shared" si="3"/>
        <v>0.8764988009592326</v>
      </c>
      <c r="R23" s="57">
        <f>SUM(R24:R28)</f>
        <v>834</v>
      </c>
      <c r="S23" s="57">
        <f>SUM(S24:S28)</f>
        <v>731</v>
      </c>
      <c r="T23" s="48">
        <f t="shared" si="4"/>
        <v>0.8764988009592326</v>
      </c>
      <c r="U23" s="46">
        <f>SUM(U24:U28)</f>
        <v>731</v>
      </c>
      <c r="V23" s="57">
        <f>SUM(V24:V28)</f>
        <v>834</v>
      </c>
      <c r="W23" s="57">
        <f>SUM(W24:W28)</f>
        <v>818</v>
      </c>
      <c r="X23" s="48">
        <f t="shared" si="5"/>
        <v>0.9808153477218226</v>
      </c>
      <c r="Y23" s="57">
        <f t="shared" si="6"/>
        <v>834</v>
      </c>
      <c r="Z23" s="57">
        <f>SUM(Z24:Z28)</f>
        <v>672</v>
      </c>
      <c r="AA23" s="48">
        <f aca="true" t="shared" si="12" ref="AA23:AA28">Z23/Y23</f>
        <v>0.8057553956834532</v>
      </c>
      <c r="AB23" s="57">
        <f t="shared" si="7"/>
        <v>834</v>
      </c>
      <c r="AC23" s="57">
        <f>SUM(AC24:AC28)</f>
        <v>689</v>
      </c>
      <c r="AD23" s="48">
        <f aca="true" t="shared" si="13" ref="AD23:AD28">AC23/AB23</f>
        <v>0.8261390887290168</v>
      </c>
    </row>
    <row r="24" spans="1:31" ht="27.75" customHeight="1">
      <c r="A24" s="2"/>
      <c r="B24" s="15" t="s">
        <v>21</v>
      </c>
      <c r="C24" s="59">
        <v>356</v>
      </c>
      <c r="D24" s="59">
        <v>342</v>
      </c>
      <c r="E24" s="62">
        <f>D24/C24</f>
        <v>0.9606741573033708</v>
      </c>
      <c r="F24" s="74">
        <f>C24</f>
        <v>356</v>
      </c>
      <c r="G24" s="74">
        <v>137</v>
      </c>
      <c r="H24" s="62">
        <f>G24/F24</f>
        <v>0.3848314606741573</v>
      </c>
      <c r="I24" s="74">
        <f>C24</f>
        <v>356</v>
      </c>
      <c r="J24" s="74">
        <v>158</v>
      </c>
      <c r="K24" s="62">
        <f>J24/I24</f>
        <v>0.4438202247191011</v>
      </c>
      <c r="L24" s="74">
        <f>F24</f>
        <v>356</v>
      </c>
      <c r="M24" s="74">
        <v>0</v>
      </c>
      <c r="N24" s="62">
        <f t="shared" si="11"/>
        <v>0</v>
      </c>
      <c r="O24" s="76">
        <f>C24</f>
        <v>356</v>
      </c>
      <c r="P24" s="76">
        <v>303</v>
      </c>
      <c r="Q24" s="65">
        <f>P24/O24</f>
        <v>0.851123595505618</v>
      </c>
      <c r="R24" s="76">
        <f>C24</f>
        <v>356</v>
      </c>
      <c r="S24" s="76">
        <v>303</v>
      </c>
      <c r="T24" s="65">
        <f>S24/R24</f>
        <v>0.851123595505618</v>
      </c>
      <c r="U24" s="76">
        <v>303</v>
      </c>
      <c r="V24" s="76">
        <f>C24</f>
        <v>356</v>
      </c>
      <c r="W24" s="76">
        <v>349</v>
      </c>
      <c r="X24" s="65">
        <f>W24/V24</f>
        <v>0.9803370786516854</v>
      </c>
      <c r="Y24" s="76">
        <f t="shared" si="6"/>
        <v>356</v>
      </c>
      <c r="Z24" s="76">
        <v>282</v>
      </c>
      <c r="AA24" s="65">
        <f t="shared" si="12"/>
        <v>0.7921348314606742</v>
      </c>
      <c r="AB24" s="76">
        <f t="shared" si="7"/>
        <v>356</v>
      </c>
      <c r="AC24" s="76">
        <v>280</v>
      </c>
      <c r="AD24" s="65">
        <f t="shared" si="13"/>
        <v>0.7865168539325843</v>
      </c>
      <c r="AE24" t="s">
        <v>49</v>
      </c>
    </row>
    <row r="25" spans="1:31" ht="27.75" customHeight="1">
      <c r="A25" s="2"/>
      <c r="B25" s="15" t="s">
        <v>11</v>
      </c>
      <c r="C25" s="59">
        <v>149</v>
      </c>
      <c r="D25" s="59">
        <v>129</v>
      </c>
      <c r="E25" s="62">
        <f t="shared" si="0"/>
        <v>0.8657718120805369</v>
      </c>
      <c r="F25" s="74">
        <f>C25</f>
        <v>149</v>
      </c>
      <c r="G25" s="61">
        <v>37</v>
      </c>
      <c r="H25" s="62">
        <f t="shared" si="1"/>
        <v>0.2483221476510067</v>
      </c>
      <c r="I25" s="74">
        <f>C25</f>
        <v>149</v>
      </c>
      <c r="J25" s="61">
        <v>37</v>
      </c>
      <c r="K25" s="62">
        <f t="shared" si="2"/>
        <v>0.2483221476510067</v>
      </c>
      <c r="L25" s="74">
        <f>F25</f>
        <v>149</v>
      </c>
      <c r="M25" s="61">
        <v>0</v>
      </c>
      <c r="N25" s="62">
        <f t="shared" si="11"/>
        <v>0</v>
      </c>
      <c r="O25" s="76">
        <f>C25</f>
        <v>149</v>
      </c>
      <c r="P25" s="63">
        <v>125</v>
      </c>
      <c r="Q25" s="65">
        <f t="shared" si="3"/>
        <v>0.8389261744966443</v>
      </c>
      <c r="R25" s="76">
        <f>C25</f>
        <v>149</v>
      </c>
      <c r="S25" s="63">
        <v>125</v>
      </c>
      <c r="T25" s="65">
        <f t="shared" si="4"/>
        <v>0.8389261744966443</v>
      </c>
      <c r="U25" s="63">
        <v>125</v>
      </c>
      <c r="V25" s="76">
        <f>C25</f>
        <v>149</v>
      </c>
      <c r="W25" s="63">
        <v>148</v>
      </c>
      <c r="X25" s="65">
        <f t="shared" si="5"/>
        <v>0.9932885906040269</v>
      </c>
      <c r="Y25" s="76">
        <f t="shared" si="6"/>
        <v>149</v>
      </c>
      <c r="Z25" s="63">
        <v>104</v>
      </c>
      <c r="AA25" s="65">
        <f t="shared" si="12"/>
        <v>0.697986577181208</v>
      </c>
      <c r="AB25" s="76">
        <f t="shared" si="7"/>
        <v>149</v>
      </c>
      <c r="AC25" s="63">
        <v>118</v>
      </c>
      <c r="AD25" s="65">
        <f t="shared" si="13"/>
        <v>0.7919463087248322</v>
      </c>
      <c r="AE25" t="s">
        <v>49</v>
      </c>
    </row>
    <row r="26" spans="1:31" ht="27.75" customHeight="1">
      <c r="A26" s="2"/>
      <c r="B26" s="15" t="s">
        <v>38</v>
      </c>
      <c r="C26" s="59">
        <v>119</v>
      </c>
      <c r="D26" s="59">
        <v>109</v>
      </c>
      <c r="E26" s="62">
        <f t="shared" si="0"/>
        <v>0.9159663865546218</v>
      </c>
      <c r="F26" s="74">
        <f>C26</f>
        <v>119</v>
      </c>
      <c r="G26" s="74">
        <v>74</v>
      </c>
      <c r="H26" s="62">
        <f t="shared" si="1"/>
        <v>0.6218487394957983</v>
      </c>
      <c r="I26" s="74">
        <f>C26</f>
        <v>119</v>
      </c>
      <c r="J26" s="74">
        <v>74</v>
      </c>
      <c r="K26" s="62">
        <f t="shared" si="2"/>
        <v>0.6218487394957983</v>
      </c>
      <c r="L26" s="74">
        <f>F26</f>
        <v>119</v>
      </c>
      <c r="M26" s="74">
        <v>0</v>
      </c>
      <c r="N26" s="62">
        <f t="shared" si="11"/>
        <v>0</v>
      </c>
      <c r="O26" s="76">
        <f>C26</f>
        <v>119</v>
      </c>
      <c r="P26" s="76">
        <v>103</v>
      </c>
      <c r="Q26" s="65">
        <f t="shared" si="3"/>
        <v>0.865546218487395</v>
      </c>
      <c r="R26" s="76">
        <f>C26</f>
        <v>119</v>
      </c>
      <c r="S26" s="76">
        <v>103</v>
      </c>
      <c r="T26" s="65">
        <f t="shared" si="4"/>
        <v>0.865546218487395</v>
      </c>
      <c r="U26" s="76">
        <v>103</v>
      </c>
      <c r="V26" s="76">
        <f>C26</f>
        <v>119</v>
      </c>
      <c r="W26" s="76">
        <v>115</v>
      </c>
      <c r="X26" s="65">
        <f t="shared" si="5"/>
        <v>0.9663865546218487</v>
      </c>
      <c r="Y26" s="76">
        <f t="shared" si="6"/>
        <v>119</v>
      </c>
      <c r="Z26" s="76">
        <v>101</v>
      </c>
      <c r="AA26" s="65">
        <f t="shared" si="12"/>
        <v>0.8487394957983193</v>
      </c>
      <c r="AB26" s="76">
        <f t="shared" si="7"/>
        <v>119</v>
      </c>
      <c r="AC26" s="76">
        <v>105</v>
      </c>
      <c r="AD26" s="65">
        <f t="shared" si="13"/>
        <v>0.8823529411764706</v>
      </c>
      <c r="AE26" t="s">
        <v>49</v>
      </c>
    </row>
    <row r="27" spans="1:31" ht="27.75" customHeight="1">
      <c r="A27" s="2"/>
      <c r="B27" s="21" t="s">
        <v>22</v>
      </c>
      <c r="C27" s="59">
        <v>63</v>
      </c>
      <c r="D27" s="59">
        <v>63</v>
      </c>
      <c r="E27" s="62">
        <f>D27/C27</f>
        <v>1</v>
      </c>
      <c r="F27" s="74">
        <f>C27</f>
        <v>63</v>
      </c>
      <c r="G27" s="74">
        <v>22</v>
      </c>
      <c r="H27" s="62">
        <f>G27/F27</f>
        <v>0.3492063492063492</v>
      </c>
      <c r="I27" s="74">
        <f>C27</f>
        <v>63</v>
      </c>
      <c r="J27" s="74">
        <v>22</v>
      </c>
      <c r="K27" s="62">
        <f>J27/I27</f>
        <v>0.3492063492063492</v>
      </c>
      <c r="L27" s="74">
        <f>F27</f>
        <v>63</v>
      </c>
      <c r="M27" s="74">
        <v>0</v>
      </c>
      <c r="N27" s="62">
        <f t="shared" si="11"/>
        <v>0</v>
      </c>
      <c r="O27" s="76">
        <f>C27</f>
        <v>63</v>
      </c>
      <c r="P27" s="76">
        <v>58</v>
      </c>
      <c r="Q27" s="65">
        <f>P27/O27</f>
        <v>0.9206349206349206</v>
      </c>
      <c r="R27" s="76">
        <f>C27</f>
        <v>63</v>
      </c>
      <c r="S27" s="76">
        <v>58</v>
      </c>
      <c r="T27" s="65">
        <f>S27/R27</f>
        <v>0.9206349206349206</v>
      </c>
      <c r="U27" s="76">
        <v>58</v>
      </c>
      <c r="V27" s="76">
        <f>C27</f>
        <v>63</v>
      </c>
      <c r="W27" s="76">
        <v>63</v>
      </c>
      <c r="X27" s="65">
        <f>W27/V27</f>
        <v>1</v>
      </c>
      <c r="Y27" s="76">
        <f t="shared" si="6"/>
        <v>63</v>
      </c>
      <c r="Z27" s="76">
        <v>56</v>
      </c>
      <c r="AA27" s="65">
        <f t="shared" si="12"/>
        <v>0.8888888888888888</v>
      </c>
      <c r="AB27" s="76">
        <f t="shared" si="7"/>
        <v>63</v>
      </c>
      <c r="AC27" s="76">
        <v>57</v>
      </c>
      <c r="AD27" s="65">
        <f t="shared" si="13"/>
        <v>0.9047619047619048</v>
      </c>
      <c r="AE27" t="s">
        <v>49</v>
      </c>
    </row>
    <row r="28" spans="1:30" ht="27.75" customHeight="1">
      <c r="A28" s="2"/>
      <c r="B28" s="21" t="s">
        <v>23</v>
      </c>
      <c r="C28" s="59">
        <v>147</v>
      </c>
      <c r="D28" s="59">
        <v>144</v>
      </c>
      <c r="E28" s="62">
        <f t="shared" si="0"/>
        <v>0.9795918367346939</v>
      </c>
      <c r="F28" s="74">
        <f>C28</f>
        <v>147</v>
      </c>
      <c r="G28" s="74">
        <v>108</v>
      </c>
      <c r="H28" s="62">
        <f t="shared" si="1"/>
        <v>0.7346938775510204</v>
      </c>
      <c r="I28" s="74">
        <f>C28</f>
        <v>147</v>
      </c>
      <c r="J28" s="74">
        <v>116</v>
      </c>
      <c r="K28" s="62">
        <f t="shared" si="2"/>
        <v>0.7891156462585034</v>
      </c>
      <c r="L28" s="74">
        <f>F28</f>
        <v>147</v>
      </c>
      <c r="M28" s="74">
        <v>0</v>
      </c>
      <c r="N28" s="62">
        <f t="shared" si="11"/>
        <v>0</v>
      </c>
      <c r="O28" s="76">
        <f>C28</f>
        <v>147</v>
      </c>
      <c r="P28" s="76">
        <v>142</v>
      </c>
      <c r="Q28" s="65">
        <f t="shared" si="3"/>
        <v>0.9659863945578231</v>
      </c>
      <c r="R28" s="76">
        <f>C28</f>
        <v>147</v>
      </c>
      <c r="S28" s="76">
        <v>142</v>
      </c>
      <c r="T28" s="65">
        <f t="shared" si="4"/>
        <v>0.9659863945578231</v>
      </c>
      <c r="U28" s="76">
        <v>142</v>
      </c>
      <c r="V28" s="76">
        <f>C28</f>
        <v>147</v>
      </c>
      <c r="W28" s="76">
        <v>143</v>
      </c>
      <c r="X28" s="65">
        <f t="shared" si="5"/>
        <v>0.9727891156462585</v>
      </c>
      <c r="Y28" s="76">
        <f t="shared" si="6"/>
        <v>147</v>
      </c>
      <c r="Z28" s="76">
        <v>129</v>
      </c>
      <c r="AA28" s="65">
        <f t="shared" si="12"/>
        <v>0.8775510204081632</v>
      </c>
      <c r="AB28" s="76">
        <f t="shared" si="7"/>
        <v>147</v>
      </c>
      <c r="AC28" s="76">
        <v>129</v>
      </c>
      <c r="AD28" s="65">
        <f t="shared" si="13"/>
        <v>0.8775510204081632</v>
      </c>
    </row>
    <row r="29" spans="1:30" ht="27.75" customHeight="1">
      <c r="A29" s="2"/>
      <c r="B29" s="15"/>
      <c r="C29" s="59"/>
      <c r="D29" s="59"/>
      <c r="E29" s="62"/>
      <c r="F29" s="61"/>
      <c r="G29" s="61"/>
      <c r="H29" s="62"/>
      <c r="I29" s="61"/>
      <c r="J29" s="61"/>
      <c r="K29" s="62"/>
      <c r="L29" s="61"/>
      <c r="M29" s="61"/>
      <c r="N29" s="62"/>
      <c r="O29" s="63"/>
      <c r="P29" s="63"/>
      <c r="Q29" s="65"/>
      <c r="R29" s="63"/>
      <c r="S29" s="63"/>
      <c r="T29" s="65"/>
      <c r="U29" s="71"/>
      <c r="V29" s="63"/>
      <c r="W29" s="63"/>
      <c r="X29" s="65"/>
      <c r="Y29" s="63"/>
      <c r="Z29" s="63"/>
      <c r="AA29" s="65"/>
      <c r="AB29" s="63"/>
      <c r="AC29" s="63"/>
      <c r="AD29" s="65"/>
    </row>
    <row r="30" spans="1:30" ht="27.75" customHeight="1">
      <c r="A30" s="2"/>
      <c r="B30" s="19" t="s">
        <v>12</v>
      </c>
      <c r="C30" s="42">
        <f>SUM(C31:C34)</f>
        <v>350</v>
      </c>
      <c r="D30" s="42">
        <f>SUM(D31:D34)</f>
        <v>337</v>
      </c>
      <c r="E30" s="45">
        <f t="shared" si="0"/>
        <v>0.9628571428571429</v>
      </c>
      <c r="F30" s="56">
        <f>SUM(F31:F34)</f>
        <v>350</v>
      </c>
      <c r="G30" s="56">
        <f>SUM(G31:G34)</f>
        <v>122</v>
      </c>
      <c r="H30" s="45">
        <f t="shared" si="1"/>
        <v>0.3485714285714286</v>
      </c>
      <c r="I30" s="56">
        <f>SUM(I31:I34)</f>
        <v>350</v>
      </c>
      <c r="J30" s="56">
        <f>SUM(J31:J34)</f>
        <v>129</v>
      </c>
      <c r="K30" s="45">
        <f t="shared" si="2"/>
        <v>0.36857142857142855</v>
      </c>
      <c r="L30" s="56">
        <f>SUM(L31:L34)</f>
        <v>350</v>
      </c>
      <c r="M30" s="56">
        <f>SUM(M31:M34)</f>
        <v>1</v>
      </c>
      <c r="N30" s="45">
        <f>M30/L30</f>
        <v>0.002857142857142857</v>
      </c>
      <c r="O30" s="57">
        <f>SUM(O31:O34)</f>
        <v>350</v>
      </c>
      <c r="P30" s="57">
        <f>SUM(P31:P34)</f>
        <v>290</v>
      </c>
      <c r="Q30" s="48">
        <f t="shared" si="3"/>
        <v>0.8285714285714286</v>
      </c>
      <c r="R30" s="57">
        <f>SUM(R31:R34)</f>
        <v>350</v>
      </c>
      <c r="S30" s="57">
        <f>SUM(S31:S34)</f>
        <v>290</v>
      </c>
      <c r="T30" s="48">
        <f t="shared" si="4"/>
        <v>0.8285714285714286</v>
      </c>
      <c r="U30" s="46">
        <f>SUM(U31:U34)</f>
        <v>290</v>
      </c>
      <c r="V30" s="57">
        <f>SUM(V31:V34)</f>
        <v>350</v>
      </c>
      <c r="W30" s="57">
        <f>SUM(W31:W34)</f>
        <v>342</v>
      </c>
      <c r="X30" s="48">
        <f t="shared" si="5"/>
        <v>0.9771428571428571</v>
      </c>
      <c r="Y30" s="57">
        <f t="shared" si="6"/>
        <v>350</v>
      </c>
      <c r="Z30" s="57">
        <f>SUM(Z31:Z34)</f>
        <v>275</v>
      </c>
      <c r="AA30" s="48">
        <f>Z30/Y30</f>
        <v>0.7857142857142857</v>
      </c>
      <c r="AB30" s="57">
        <f t="shared" si="7"/>
        <v>350</v>
      </c>
      <c r="AC30" s="57">
        <f>SUM(AC31:AC34)</f>
        <v>275</v>
      </c>
      <c r="AD30" s="48">
        <f>AC30/AB30</f>
        <v>0.7857142857142857</v>
      </c>
    </row>
    <row r="31" spans="1:31" ht="27.75" customHeight="1">
      <c r="A31" s="2"/>
      <c r="B31" s="15" t="s">
        <v>13</v>
      </c>
      <c r="C31" s="59">
        <v>149</v>
      </c>
      <c r="D31" s="59">
        <v>144</v>
      </c>
      <c r="E31" s="62">
        <f t="shared" si="0"/>
        <v>0.9664429530201343</v>
      </c>
      <c r="F31" s="74">
        <f>C31</f>
        <v>149</v>
      </c>
      <c r="G31" s="61">
        <v>32</v>
      </c>
      <c r="H31" s="62">
        <f t="shared" si="1"/>
        <v>0.21476510067114093</v>
      </c>
      <c r="I31" s="74">
        <f>C31</f>
        <v>149</v>
      </c>
      <c r="J31" s="61">
        <v>32</v>
      </c>
      <c r="K31" s="62">
        <f t="shared" si="2"/>
        <v>0.21476510067114093</v>
      </c>
      <c r="L31" s="74">
        <f>F31</f>
        <v>149</v>
      </c>
      <c r="M31" s="61">
        <v>0</v>
      </c>
      <c r="N31" s="62">
        <f>M31/L31</f>
        <v>0</v>
      </c>
      <c r="O31" s="76">
        <f>C31</f>
        <v>149</v>
      </c>
      <c r="P31" s="63">
        <v>121</v>
      </c>
      <c r="Q31" s="65">
        <f t="shared" si="3"/>
        <v>0.8120805369127517</v>
      </c>
      <c r="R31" s="76">
        <f>C31</f>
        <v>149</v>
      </c>
      <c r="S31" s="63">
        <v>121</v>
      </c>
      <c r="T31" s="65">
        <f t="shared" si="4"/>
        <v>0.8120805369127517</v>
      </c>
      <c r="U31" s="71">
        <v>121</v>
      </c>
      <c r="V31" s="76">
        <f>C31</f>
        <v>149</v>
      </c>
      <c r="W31" s="63">
        <v>142</v>
      </c>
      <c r="X31" s="65">
        <f t="shared" si="5"/>
        <v>0.9530201342281879</v>
      </c>
      <c r="Y31" s="76">
        <f t="shared" si="6"/>
        <v>149</v>
      </c>
      <c r="Z31" s="63">
        <v>106</v>
      </c>
      <c r="AA31" s="65">
        <f>Z31/Y31</f>
        <v>0.7114093959731543</v>
      </c>
      <c r="AB31" s="76">
        <f t="shared" si="7"/>
        <v>149</v>
      </c>
      <c r="AC31" s="63">
        <v>106</v>
      </c>
      <c r="AD31" s="65">
        <f>AC31/AB31</f>
        <v>0.7114093959731543</v>
      </c>
      <c r="AE31" t="s">
        <v>49</v>
      </c>
    </row>
    <row r="32" spans="1:31" ht="27.75" customHeight="1">
      <c r="A32" s="2"/>
      <c r="B32" s="15" t="s">
        <v>14</v>
      </c>
      <c r="C32" s="59">
        <v>81</v>
      </c>
      <c r="D32" s="59">
        <v>79</v>
      </c>
      <c r="E32" s="62">
        <f t="shared" si="0"/>
        <v>0.9753086419753086</v>
      </c>
      <c r="F32" s="74">
        <f>C32</f>
        <v>81</v>
      </c>
      <c r="G32" s="61">
        <v>36</v>
      </c>
      <c r="H32" s="62">
        <f t="shared" si="1"/>
        <v>0.4444444444444444</v>
      </c>
      <c r="I32" s="74">
        <f>C32</f>
        <v>81</v>
      </c>
      <c r="J32" s="61">
        <v>36</v>
      </c>
      <c r="K32" s="62">
        <f t="shared" si="2"/>
        <v>0.4444444444444444</v>
      </c>
      <c r="L32" s="74">
        <f>F32</f>
        <v>81</v>
      </c>
      <c r="M32" s="61">
        <v>0</v>
      </c>
      <c r="N32" s="62">
        <f>M32/L32</f>
        <v>0</v>
      </c>
      <c r="O32" s="76">
        <f>C32</f>
        <v>81</v>
      </c>
      <c r="P32" s="63">
        <v>73</v>
      </c>
      <c r="Q32" s="65">
        <f t="shared" si="3"/>
        <v>0.9012345679012346</v>
      </c>
      <c r="R32" s="76">
        <f>C32</f>
        <v>81</v>
      </c>
      <c r="S32" s="63">
        <v>73</v>
      </c>
      <c r="T32" s="65">
        <f t="shared" si="4"/>
        <v>0.9012345679012346</v>
      </c>
      <c r="U32" s="71">
        <v>73</v>
      </c>
      <c r="V32" s="76">
        <f>C32</f>
        <v>81</v>
      </c>
      <c r="W32" s="63">
        <v>81</v>
      </c>
      <c r="X32" s="65">
        <f t="shared" si="5"/>
        <v>1</v>
      </c>
      <c r="Y32" s="76">
        <f t="shared" si="6"/>
        <v>81</v>
      </c>
      <c r="Z32" s="63">
        <v>66</v>
      </c>
      <c r="AA32" s="65">
        <f>Z32/Y32</f>
        <v>0.8148148148148148</v>
      </c>
      <c r="AB32" s="76">
        <f t="shared" si="7"/>
        <v>81</v>
      </c>
      <c r="AC32" s="63">
        <v>66</v>
      </c>
      <c r="AD32" s="65">
        <f>AC32/AB32</f>
        <v>0.8148148148148148</v>
      </c>
      <c r="AE32" t="s">
        <v>49</v>
      </c>
    </row>
    <row r="33" spans="1:31" ht="27.75" customHeight="1">
      <c r="A33" s="2"/>
      <c r="B33" s="15" t="s">
        <v>15</v>
      </c>
      <c r="C33" s="59">
        <v>28</v>
      </c>
      <c r="D33" s="59">
        <v>28</v>
      </c>
      <c r="E33" s="62">
        <f t="shared" si="0"/>
        <v>1</v>
      </c>
      <c r="F33" s="74">
        <f>C33</f>
        <v>28</v>
      </c>
      <c r="G33" s="61">
        <v>24</v>
      </c>
      <c r="H33" s="62">
        <f t="shared" si="1"/>
        <v>0.8571428571428571</v>
      </c>
      <c r="I33" s="74">
        <f>C33</f>
        <v>28</v>
      </c>
      <c r="J33" s="61">
        <v>24</v>
      </c>
      <c r="K33" s="62">
        <f t="shared" si="2"/>
        <v>0.8571428571428571</v>
      </c>
      <c r="L33" s="74">
        <f>F33</f>
        <v>28</v>
      </c>
      <c r="M33" s="61">
        <v>0</v>
      </c>
      <c r="N33" s="62">
        <f>M33/L33</f>
        <v>0</v>
      </c>
      <c r="O33" s="76">
        <f>C33</f>
        <v>28</v>
      </c>
      <c r="P33" s="63">
        <v>25</v>
      </c>
      <c r="Q33" s="65">
        <f t="shared" si="3"/>
        <v>0.8928571428571429</v>
      </c>
      <c r="R33" s="76">
        <f>C33</f>
        <v>28</v>
      </c>
      <c r="S33" s="63">
        <v>25</v>
      </c>
      <c r="T33" s="65">
        <f t="shared" si="4"/>
        <v>0.8928571428571429</v>
      </c>
      <c r="U33" s="71">
        <v>25</v>
      </c>
      <c r="V33" s="76">
        <f>C33</f>
        <v>28</v>
      </c>
      <c r="W33" s="63">
        <v>28</v>
      </c>
      <c r="X33" s="65">
        <f t="shared" si="5"/>
        <v>1</v>
      </c>
      <c r="Y33" s="76">
        <f t="shared" si="6"/>
        <v>28</v>
      </c>
      <c r="Z33" s="63">
        <v>28</v>
      </c>
      <c r="AA33" s="65">
        <f>Z33/Y33</f>
        <v>1</v>
      </c>
      <c r="AB33" s="76">
        <f t="shared" si="7"/>
        <v>28</v>
      </c>
      <c r="AC33" s="63">
        <v>27</v>
      </c>
      <c r="AD33" s="65">
        <f>AC33/AB33</f>
        <v>0.9642857142857143</v>
      </c>
      <c r="AE33" t="s">
        <v>49</v>
      </c>
    </row>
    <row r="34" spans="1:31" ht="27.75" customHeight="1">
      <c r="A34" s="2"/>
      <c r="B34" s="15" t="s">
        <v>24</v>
      </c>
      <c r="C34" s="59">
        <v>92</v>
      </c>
      <c r="D34" s="59">
        <v>86</v>
      </c>
      <c r="E34" s="62">
        <f t="shared" si="0"/>
        <v>0.9347826086956522</v>
      </c>
      <c r="F34" s="74">
        <f>C34</f>
        <v>92</v>
      </c>
      <c r="G34" s="74">
        <v>30</v>
      </c>
      <c r="H34" s="62">
        <f t="shared" si="1"/>
        <v>0.32608695652173914</v>
      </c>
      <c r="I34" s="74">
        <f>C34</f>
        <v>92</v>
      </c>
      <c r="J34" s="74">
        <v>37</v>
      </c>
      <c r="K34" s="62">
        <f t="shared" si="2"/>
        <v>0.40217391304347827</v>
      </c>
      <c r="L34" s="74">
        <f>F34</f>
        <v>92</v>
      </c>
      <c r="M34" s="74">
        <v>1</v>
      </c>
      <c r="N34" s="62">
        <f>M34/L34</f>
        <v>0.010869565217391304</v>
      </c>
      <c r="O34" s="76">
        <f>C34</f>
        <v>92</v>
      </c>
      <c r="P34" s="76">
        <v>71</v>
      </c>
      <c r="Q34" s="65">
        <f t="shared" si="3"/>
        <v>0.7717391304347826</v>
      </c>
      <c r="R34" s="76">
        <f>C34</f>
        <v>92</v>
      </c>
      <c r="S34" s="76">
        <v>71</v>
      </c>
      <c r="T34" s="65">
        <f t="shared" si="4"/>
        <v>0.7717391304347826</v>
      </c>
      <c r="U34" s="71">
        <v>71</v>
      </c>
      <c r="V34" s="76">
        <f>C34</f>
        <v>92</v>
      </c>
      <c r="W34" s="76">
        <v>91</v>
      </c>
      <c r="X34" s="65">
        <f t="shared" si="5"/>
        <v>0.9891304347826086</v>
      </c>
      <c r="Y34" s="76">
        <f t="shared" si="6"/>
        <v>92</v>
      </c>
      <c r="Z34" s="76">
        <v>75</v>
      </c>
      <c r="AA34" s="65">
        <f>Z34/Y34</f>
        <v>0.8152173913043478</v>
      </c>
      <c r="AB34" s="76">
        <f t="shared" si="7"/>
        <v>92</v>
      </c>
      <c r="AC34" s="76">
        <v>76</v>
      </c>
      <c r="AD34" s="65">
        <f>AC34/AB34</f>
        <v>0.8260869565217391</v>
      </c>
      <c r="AE34" t="s">
        <v>49</v>
      </c>
    </row>
    <row r="35" spans="1:30" ht="27.75" customHeight="1">
      <c r="A35" s="2"/>
      <c r="B35" s="15"/>
      <c r="C35" s="59"/>
      <c r="D35" s="59"/>
      <c r="E35" s="62"/>
      <c r="F35" s="61"/>
      <c r="G35" s="61"/>
      <c r="H35" s="62"/>
      <c r="I35" s="61"/>
      <c r="J35" s="61"/>
      <c r="K35" s="62"/>
      <c r="L35" s="61"/>
      <c r="M35" s="61"/>
      <c r="N35" s="62"/>
      <c r="O35" s="63"/>
      <c r="P35" s="63"/>
      <c r="Q35" s="65"/>
      <c r="R35" s="63"/>
      <c r="S35" s="63"/>
      <c r="T35" s="65"/>
      <c r="U35" s="71"/>
      <c r="V35" s="63"/>
      <c r="W35" s="63"/>
      <c r="X35" s="65"/>
      <c r="Y35" s="63"/>
      <c r="Z35" s="63"/>
      <c r="AA35" s="65"/>
      <c r="AB35" s="63"/>
      <c r="AC35" s="63"/>
      <c r="AD35" s="65"/>
    </row>
    <row r="36" spans="1:30" ht="27.75" customHeight="1">
      <c r="A36" s="2"/>
      <c r="B36" s="19" t="s">
        <v>16</v>
      </c>
      <c r="C36" s="42">
        <f>SUM(C8,C10,C16,C23,C30)</f>
        <v>9452</v>
      </c>
      <c r="D36" s="42">
        <f>SUM(D8,D10,D16,D23,D30)</f>
        <v>8464</v>
      </c>
      <c r="E36" s="45">
        <f t="shared" si="0"/>
        <v>0.8954718578078713</v>
      </c>
      <c r="F36" s="42">
        <f>SUM(F8,F10,F16,F23,F30)</f>
        <v>9452</v>
      </c>
      <c r="G36" s="42">
        <f>SUM(G8,G10,G16,G23,G30,)</f>
        <v>3780</v>
      </c>
      <c r="H36" s="45">
        <f t="shared" si="1"/>
        <v>0.3999153618281845</v>
      </c>
      <c r="I36" s="42">
        <f>SUM(I8,I10,I16,I23,I30)</f>
        <v>9452</v>
      </c>
      <c r="J36" s="42">
        <f>SUM(J8,J10,J16,J23,J30)</f>
        <v>3835</v>
      </c>
      <c r="K36" s="45">
        <f t="shared" si="2"/>
        <v>0.40573423614049936</v>
      </c>
      <c r="L36" s="42">
        <f>SUM(L8,L10,L16,L23,L30)</f>
        <v>9452</v>
      </c>
      <c r="M36" s="42">
        <f>SUM(M8,M10,M16,M23,M30)</f>
        <v>4</v>
      </c>
      <c r="N36" s="45">
        <f>M36/L36</f>
        <v>0.00042319085907744394</v>
      </c>
      <c r="O36" s="46">
        <f>SUM(O8,O10,O16,O23,O30)</f>
        <v>9452</v>
      </c>
      <c r="P36" s="46">
        <f>SUM(P8,P10,P16,P23,P30)</f>
        <v>8566</v>
      </c>
      <c r="Q36" s="48">
        <f t="shared" si="3"/>
        <v>0.9062632247143462</v>
      </c>
      <c r="R36" s="46">
        <f>SUM(R8,R10,R16,R23,R30)</f>
        <v>9452</v>
      </c>
      <c r="S36" s="46">
        <f>SUM(S8,S10,S16,S23,S30)</f>
        <v>8564</v>
      </c>
      <c r="T36" s="48">
        <f t="shared" si="4"/>
        <v>0.9060516292848074</v>
      </c>
      <c r="U36" s="46">
        <f>SUM(U8,U10,U16,U23,U30)</f>
        <v>8564</v>
      </c>
      <c r="V36" s="46">
        <f>SUM(V8,V10,V16,V23,V30)</f>
        <v>9452</v>
      </c>
      <c r="W36" s="46">
        <f>SUM(W8,W10,W16,W23,W30)</f>
        <v>9164</v>
      </c>
      <c r="X36" s="48">
        <f t="shared" si="5"/>
        <v>0.969530258146424</v>
      </c>
      <c r="Y36" s="46">
        <f>SUM(Y8,Y10,Y16,Y23,Y30)</f>
        <v>9452</v>
      </c>
      <c r="Z36" s="46">
        <f>SUM(Z8,Z10,Z16,Z23,Z30)</f>
        <v>7079</v>
      </c>
      <c r="AA36" s="48">
        <f>Z36/Y36</f>
        <v>0.7489420228523064</v>
      </c>
      <c r="AB36" s="46">
        <f>Y36</f>
        <v>9452</v>
      </c>
      <c r="AC36" s="46">
        <f>SUM(AC8,AC10,AC16,AC23,AC30)</f>
        <v>7566</v>
      </c>
      <c r="AD36" s="48">
        <f>AC36/AB36</f>
        <v>0.8004655099449852</v>
      </c>
    </row>
    <row r="37" spans="1:30" ht="27.75" customHeight="1">
      <c r="A37" s="2"/>
      <c r="B37" s="4"/>
      <c r="C37" s="9"/>
      <c r="D37" s="9"/>
      <c r="E37" s="11"/>
      <c r="F37" s="9"/>
      <c r="G37" s="9"/>
      <c r="H37" s="11"/>
      <c r="I37" s="9"/>
      <c r="J37" s="9"/>
      <c r="K37" s="11"/>
      <c r="L37" s="9"/>
      <c r="M37" s="9"/>
      <c r="N37" s="11"/>
      <c r="O37" s="9"/>
      <c r="P37" s="9"/>
      <c r="Q37" s="11"/>
      <c r="R37" s="9"/>
      <c r="S37" s="9"/>
      <c r="T37" s="11"/>
      <c r="U37" s="26"/>
      <c r="V37" s="9"/>
      <c r="W37" s="9"/>
      <c r="X37" s="11"/>
      <c r="Y37" s="41"/>
      <c r="Z37" s="9"/>
      <c r="AA37" s="11"/>
      <c r="AB37" s="9"/>
      <c r="AC37" s="9"/>
      <c r="AD37" s="11"/>
    </row>
    <row r="38" spans="1:30" ht="15" customHeight="1">
      <c r="A38" s="2"/>
      <c r="B38" s="3"/>
      <c r="C38" s="10"/>
      <c r="D38" s="22"/>
      <c r="E38" s="24"/>
      <c r="F38" s="7"/>
      <c r="G38" s="7"/>
      <c r="H38" s="24"/>
      <c r="I38" s="7"/>
      <c r="J38" s="7"/>
      <c r="K38" s="24"/>
      <c r="L38" s="7"/>
      <c r="M38" s="7"/>
      <c r="N38" s="24"/>
      <c r="O38" s="7"/>
      <c r="P38" s="7"/>
      <c r="Q38" s="24"/>
      <c r="R38" s="7"/>
      <c r="S38" s="7"/>
      <c r="T38" s="24"/>
      <c r="U38" s="24"/>
      <c r="V38" s="7"/>
      <c r="W38" s="7"/>
      <c r="X38" s="24"/>
      <c r="Y38" s="7"/>
      <c r="Z38" s="7"/>
      <c r="AA38" s="24"/>
      <c r="AB38" s="7"/>
      <c r="AC38" s="7"/>
      <c r="AD38" s="24"/>
    </row>
  </sheetData>
  <sheetProtection/>
  <printOptions horizontalCentered="1"/>
  <pageMargins left="0" right="0" top="0.7874015748031497" bottom="0.7086614173228347" header="0" footer="0.3937007874015748"/>
  <pageSetup fitToHeight="1" fitToWidth="1" horizontalDpi="600" verticalDpi="600" orientation="landscape" paperSize="9" scale="45" r:id="rId1"/>
  <headerFooter alignWithMargins="0">
    <oddFooter xml:space="preserve">&amp;R43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37"/>
  <sheetViews>
    <sheetView defaultGridColor="0" view="pageBreakPreview" zoomScale="90" zoomScaleNormal="87" zoomScaleSheetLayoutView="90" zoomScalePageLayoutView="0" colorId="22" workbookViewId="0" topLeftCell="A1">
      <pane xSplit="2" ySplit="5" topLeftCell="C6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33" sqref="C33"/>
    </sheetView>
  </sheetViews>
  <sheetFormatPr defaultColWidth="10.59765625" defaultRowHeight="15"/>
  <cols>
    <col min="1" max="1" width="3" style="0" customWidth="1"/>
    <col min="2" max="2" width="14.59765625" style="0" customWidth="1"/>
    <col min="3" max="4" width="10.59765625" style="8" customWidth="1"/>
    <col min="5" max="5" width="10.59765625" style="0" customWidth="1"/>
    <col min="6" max="7" width="10.59765625" style="8" customWidth="1"/>
    <col min="8" max="8" width="10.59765625" style="0" customWidth="1"/>
    <col min="9" max="10" width="10.59765625" style="8" customWidth="1"/>
    <col min="11" max="11" width="10.59765625" style="0" customWidth="1"/>
    <col min="12" max="12" width="10.59765625" style="8" hidden="1" customWidth="1"/>
    <col min="13" max="13" width="11.5" style="8" customWidth="1"/>
    <col min="14" max="14" width="10.59765625" style="8" hidden="1" customWidth="1"/>
    <col min="15" max="16" width="10.59765625" style="8" customWidth="1"/>
    <col min="17" max="17" width="10.59765625" style="0" customWidth="1"/>
    <col min="18" max="20" width="10.59765625" style="8" customWidth="1"/>
    <col min="21" max="21" width="11.5" style="8" customWidth="1"/>
    <col min="22" max="33" width="10.59765625" style="8" customWidth="1"/>
  </cols>
  <sheetData>
    <row r="1" spans="1:33" ht="14.25">
      <c r="A1" s="2"/>
      <c r="B1" s="2"/>
      <c r="C1" s="6"/>
      <c r="D1" s="6"/>
      <c r="E1" s="2"/>
      <c r="F1" s="6"/>
      <c r="G1" s="6"/>
      <c r="H1" s="2"/>
      <c r="I1" s="6"/>
      <c r="J1" s="6"/>
      <c r="K1" s="2"/>
      <c r="L1" s="6"/>
      <c r="M1" s="6"/>
      <c r="N1" s="6"/>
      <c r="O1" s="6"/>
      <c r="P1" s="6"/>
      <c r="Q1" s="2"/>
      <c r="R1" s="6"/>
      <c r="S1" s="6"/>
      <c r="T1" s="6"/>
      <c r="U1" s="6"/>
      <c r="V1" s="6"/>
      <c r="W1" s="6"/>
      <c r="X1" s="6"/>
      <c r="AB1" s="6"/>
      <c r="AC1" s="6"/>
      <c r="AD1" s="6"/>
      <c r="AE1" s="6"/>
      <c r="AF1" s="6"/>
      <c r="AG1" s="6"/>
    </row>
    <row r="2" spans="1:33" ht="30" customHeight="1">
      <c r="A2" s="2"/>
      <c r="B2" s="28" t="s">
        <v>47</v>
      </c>
      <c r="C2" s="10"/>
      <c r="D2" s="10"/>
      <c r="E2" s="3"/>
      <c r="F2" s="7"/>
      <c r="G2" s="7"/>
      <c r="H2" s="3"/>
      <c r="I2" s="7"/>
      <c r="J2" s="7"/>
      <c r="K2" s="3"/>
      <c r="L2" s="12"/>
      <c r="M2" s="12"/>
      <c r="N2" s="12"/>
      <c r="O2" s="7"/>
      <c r="P2" s="7"/>
      <c r="Q2" s="1"/>
      <c r="R2" s="7"/>
      <c r="S2" s="7"/>
      <c r="T2" s="10"/>
      <c r="U2" s="12"/>
      <c r="V2" s="7"/>
      <c r="W2" s="7"/>
      <c r="X2" s="7"/>
      <c r="AB2" s="12"/>
      <c r="AC2" s="12"/>
      <c r="AD2" s="12"/>
      <c r="AE2" s="12"/>
      <c r="AF2" s="12"/>
      <c r="AG2" s="12"/>
    </row>
    <row r="3" spans="1:33" ht="24.75" customHeight="1">
      <c r="A3" s="2"/>
      <c r="B3" s="32"/>
      <c r="C3" s="14" t="s">
        <v>33</v>
      </c>
      <c r="D3" s="34"/>
      <c r="E3" s="35"/>
      <c r="F3" s="34" t="s">
        <v>39</v>
      </c>
      <c r="G3" s="36"/>
      <c r="H3" s="35"/>
      <c r="I3" s="34" t="s">
        <v>34</v>
      </c>
      <c r="J3" s="36"/>
      <c r="K3" s="35"/>
      <c r="L3" s="34"/>
      <c r="M3" s="14" t="s">
        <v>32</v>
      </c>
      <c r="N3" s="37"/>
      <c r="O3" s="14" t="s">
        <v>30</v>
      </c>
      <c r="P3" s="36"/>
      <c r="Q3" s="35"/>
      <c r="R3" s="14" t="s">
        <v>31</v>
      </c>
      <c r="S3" s="36"/>
      <c r="T3" s="37"/>
      <c r="U3" s="14" t="s">
        <v>32</v>
      </c>
      <c r="V3" s="34" t="s">
        <v>35</v>
      </c>
      <c r="W3" s="36"/>
      <c r="X3" s="37"/>
      <c r="Y3" s="34" t="s">
        <v>17</v>
      </c>
      <c r="Z3" s="36"/>
      <c r="AA3" s="37"/>
      <c r="AB3" s="14" t="s">
        <v>44</v>
      </c>
      <c r="AC3" s="34"/>
      <c r="AD3" s="37"/>
      <c r="AE3" s="14" t="s">
        <v>45</v>
      </c>
      <c r="AF3" s="34"/>
      <c r="AG3" s="37"/>
    </row>
    <row r="4" spans="1:33" ht="37.5" customHeight="1">
      <c r="A4" s="2"/>
      <c r="B4" s="33"/>
      <c r="C4" s="14" t="s">
        <v>0</v>
      </c>
      <c r="D4" s="14" t="s">
        <v>1</v>
      </c>
      <c r="E4" s="15" t="s">
        <v>2</v>
      </c>
      <c r="F4" s="14" t="s">
        <v>0</v>
      </c>
      <c r="G4" s="14" t="s">
        <v>1</v>
      </c>
      <c r="H4" s="15" t="s">
        <v>2</v>
      </c>
      <c r="I4" s="14" t="s">
        <v>0</v>
      </c>
      <c r="J4" s="14" t="s">
        <v>1</v>
      </c>
      <c r="K4" s="15" t="s">
        <v>2</v>
      </c>
      <c r="L4" s="14" t="s">
        <v>0</v>
      </c>
      <c r="M4" s="38" t="s">
        <v>43</v>
      </c>
      <c r="N4" s="14" t="s">
        <v>2</v>
      </c>
      <c r="O4" s="14" t="s">
        <v>0</v>
      </c>
      <c r="P4" s="14" t="s">
        <v>1</v>
      </c>
      <c r="Q4" s="15" t="s">
        <v>2</v>
      </c>
      <c r="R4" s="14" t="s">
        <v>0</v>
      </c>
      <c r="S4" s="14" t="s">
        <v>1</v>
      </c>
      <c r="T4" s="14" t="s">
        <v>2</v>
      </c>
      <c r="U4" s="38" t="s">
        <v>42</v>
      </c>
      <c r="V4" s="14" t="s">
        <v>0</v>
      </c>
      <c r="W4" s="14" t="s">
        <v>1</v>
      </c>
      <c r="X4" s="14" t="s">
        <v>2</v>
      </c>
      <c r="Y4" s="14" t="s">
        <v>0</v>
      </c>
      <c r="Z4" s="14" t="s">
        <v>1</v>
      </c>
      <c r="AA4" s="14" t="s">
        <v>2</v>
      </c>
      <c r="AB4" s="14" t="s">
        <v>0</v>
      </c>
      <c r="AC4" s="14" t="s">
        <v>1</v>
      </c>
      <c r="AD4" s="14" t="s">
        <v>2</v>
      </c>
      <c r="AE4" s="14" t="s">
        <v>0</v>
      </c>
      <c r="AF4" s="14" t="s">
        <v>1</v>
      </c>
      <c r="AG4" s="14" t="s">
        <v>2</v>
      </c>
    </row>
    <row r="5" spans="1:33" ht="27.75" customHeight="1">
      <c r="A5" s="2"/>
      <c r="B5" s="31"/>
      <c r="C5" s="16"/>
      <c r="D5" s="16"/>
      <c r="E5" s="17"/>
      <c r="F5" s="18"/>
      <c r="G5" s="18"/>
      <c r="H5" s="13"/>
      <c r="I5" s="18"/>
      <c r="J5" s="18"/>
      <c r="K5" s="13"/>
      <c r="L5" s="18"/>
      <c r="M5" s="18"/>
      <c r="N5" s="18"/>
      <c r="O5" s="18"/>
      <c r="P5" s="18"/>
      <c r="Q5" s="1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4" ht="27.75" customHeight="1">
      <c r="A6" s="2"/>
      <c r="B6" s="19" t="s">
        <v>29</v>
      </c>
      <c r="C6" s="42">
        <v>4083</v>
      </c>
      <c r="D6" s="42">
        <v>3876</v>
      </c>
      <c r="E6" s="43">
        <f>D6/C6</f>
        <v>0.9493019838354151</v>
      </c>
      <c r="F6" s="42">
        <f>C6</f>
        <v>4083</v>
      </c>
      <c r="G6" s="42">
        <v>3401</v>
      </c>
      <c r="H6" s="43">
        <f>G6/F6</f>
        <v>0.8329659564046045</v>
      </c>
      <c r="I6" s="42">
        <f>C6</f>
        <v>4083</v>
      </c>
      <c r="J6" s="42">
        <v>2938</v>
      </c>
      <c r="K6" s="43">
        <f>J6/I6</f>
        <v>0.7195689444036247</v>
      </c>
      <c r="L6" s="44">
        <f>F6</f>
        <v>4083</v>
      </c>
      <c r="M6" s="42">
        <v>853</v>
      </c>
      <c r="N6" s="45">
        <f>M6/L6</f>
        <v>0.20891501347048738</v>
      </c>
      <c r="O6" s="46">
        <f>F6</f>
        <v>4083</v>
      </c>
      <c r="P6" s="47">
        <v>3884</v>
      </c>
      <c r="Q6" s="48">
        <f>P6/O6</f>
        <v>0.9512613274553025</v>
      </c>
      <c r="R6" s="46">
        <f>I6</f>
        <v>4083</v>
      </c>
      <c r="S6" s="47">
        <v>3884</v>
      </c>
      <c r="T6" s="48">
        <f>S6/R6</f>
        <v>0.9512613274553025</v>
      </c>
      <c r="U6" s="46">
        <v>3884</v>
      </c>
      <c r="V6" s="46">
        <f>C6</f>
        <v>4083</v>
      </c>
      <c r="W6" s="46">
        <v>3933</v>
      </c>
      <c r="X6" s="49">
        <f>W6/V6</f>
        <v>0.9632623071271125</v>
      </c>
      <c r="Y6" s="79">
        <f>C6</f>
        <v>4083</v>
      </c>
      <c r="Z6" s="50">
        <v>8</v>
      </c>
      <c r="AA6" s="49">
        <f>Z6/Y6</f>
        <v>0.0019593436198873378</v>
      </c>
      <c r="AB6" s="50">
        <f>Y6</f>
        <v>4083</v>
      </c>
      <c r="AC6" s="46">
        <v>2469</v>
      </c>
      <c r="AD6" s="49">
        <f>AC6/AB6</f>
        <v>0.6047024246877296</v>
      </c>
      <c r="AE6" s="50">
        <f>Y6</f>
        <v>4083</v>
      </c>
      <c r="AF6" s="46">
        <v>2524</v>
      </c>
      <c r="AG6" s="49">
        <f>AF6/AE6</f>
        <v>0.618172912074455</v>
      </c>
      <c r="AH6" t="s">
        <v>48</v>
      </c>
    </row>
    <row r="7" spans="1:33" ht="27.75" customHeight="1">
      <c r="A7" s="2"/>
      <c r="B7" s="15"/>
      <c r="C7" s="16"/>
      <c r="D7" s="16"/>
      <c r="E7" s="17"/>
      <c r="F7" s="18"/>
      <c r="G7" s="18"/>
      <c r="H7" s="13"/>
      <c r="I7" s="18"/>
      <c r="J7" s="18"/>
      <c r="K7" s="13"/>
      <c r="L7" s="18"/>
      <c r="M7" s="18"/>
      <c r="N7" s="18"/>
      <c r="O7" s="51"/>
      <c r="P7" s="51"/>
      <c r="Q7" s="52"/>
      <c r="R7" s="51"/>
      <c r="S7" s="51"/>
      <c r="T7" s="51"/>
      <c r="U7" s="53"/>
      <c r="V7" s="51"/>
      <c r="W7" s="51"/>
      <c r="X7" s="51"/>
      <c r="Y7" s="54"/>
      <c r="Z7" s="51"/>
      <c r="AA7" s="55"/>
      <c r="AB7" s="41"/>
      <c r="AC7" s="51"/>
      <c r="AD7" s="51"/>
      <c r="AE7" s="51"/>
      <c r="AF7" s="51"/>
      <c r="AG7" s="51"/>
    </row>
    <row r="8" spans="1:33" ht="27.75" customHeight="1">
      <c r="A8" s="2"/>
      <c r="B8" s="19" t="s">
        <v>3</v>
      </c>
      <c r="C8" s="42">
        <f>SUM(C9:C12)</f>
        <v>2029</v>
      </c>
      <c r="D8" s="42">
        <f>SUM(D9:D12)</f>
        <v>1955</v>
      </c>
      <c r="E8" s="45">
        <f>D8/C8</f>
        <v>0.9635288319369147</v>
      </c>
      <c r="F8" s="56">
        <f>SUM(F9:F12)</f>
        <v>2029</v>
      </c>
      <c r="G8" s="56">
        <f>SUM(G9:G12)</f>
        <v>1854</v>
      </c>
      <c r="H8" s="45">
        <f>G8/F8</f>
        <v>0.9137506160670281</v>
      </c>
      <c r="I8" s="56">
        <f>SUM(I9:I12)</f>
        <v>2029</v>
      </c>
      <c r="J8" s="56">
        <f>SUM(J9:J12)</f>
        <v>1775</v>
      </c>
      <c r="K8" s="45">
        <f>J8/I8</f>
        <v>0.8748151798915722</v>
      </c>
      <c r="L8" s="56">
        <f>SUM(L9:L12)</f>
        <v>2029</v>
      </c>
      <c r="M8" s="56">
        <f>SUM(M9:M12)</f>
        <v>1124</v>
      </c>
      <c r="N8" s="45">
        <f>M8/L8</f>
        <v>0.5539674716609168</v>
      </c>
      <c r="O8" s="57">
        <f>SUM(O9:O12)</f>
        <v>2029</v>
      </c>
      <c r="P8" s="57">
        <f>SUM(P9:P12)</f>
        <v>1933</v>
      </c>
      <c r="Q8" s="48">
        <f>P8/O8</f>
        <v>0.9526860522424839</v>
      </c>
      <c r="R8" s="57">
        <f>SUM(R9:R12)</f>
        <v>2029</v>
      </c>
      <c r="S8" s="57">
        <f>SUM(S9:S12)</f>
        <v>1931</v>
      </c>
      <c r="T8" s="48">
        <f>S8/R8</f>
        <v>0.9517003449975358</v>
      </c>
      <c r="U8" s="57">
        <f>SUM(U9:U12)</f>
        <v>1931</v>
      </c>
      <c r="V8" s="57">
        <f>SUM(V9:V12)</f>
        <v>2029</v>
      </c>
      <c r="W8" s="57">
        <f>SUM(W9:W12)</f>
        <v>1961</v>
      </c>
      <c r="X8" s="48">
        <f>W8/V8</f>
        <v>0.9664859536717595</v>
      </c>
      <c r="Y8" s="58">
        <f>SUM(Y9:Y12)</f>
        <v>2029</v>
      </c>
      <c r="Z8" s="58">
        <f>SUM(Z9:Z12)</f>
        <v>596</v>
      </c>
      <c r="AA8" s="49">
        <f>Z8/Y8</f>
        <v>0.29374075899457863</v>
      </c>
      <c r="AB8" s="57">
        <f aca="true" t="shared" si="0" ref="AB8:AB32">Y8</f>
        <v>2029</v>
      </c>
      <c r="AC8" s="58">
        <f>SUM(AC9:AC12)</f>
        <v>1681</v>
      </c>
      <c r="AD8" s="48">
        <f>AC8/AB8</f>
        <v>0.8284869393790044</v>
      </c>
      <c r="AE8" s="57">
        <f aca="true" t="shared" si="1" ref="AE8:AE32">Y8</f>
        <v>2029</v>
      </c>
      <c r="AF8" s="58">
        <f>SUM(AF9:AF12)</f>
        <v>1737</v>
      </c>
      <c r="AG8" s="48">
        <f>AF8/AE8</f>
        <v>0.8560867422375554</v>
      </c>
    </row>
    <row r="9" spans="1:34" ht="27.75" customHeight="1">
      <c r="A9" s="2"/>
      <c r="B9" s="15" t="s">
        <v>4</v>
      </c>
      <c r="C9" s="59">
        <v>993</v>
      </c>
      <c r="D9" s="59">
        <v>943</v>
      </c>
      <c r="E9" s="60">
        <f>D9/C9</f>
        <v>0.9496475327291037</v>
      </c>
      <c r="F9" s="61">
        <f>C9</f>
        <v>993</v>
      </c>
      <c r="G9" s="61">
        <v>910</v>
      </c>
      <c r="H9" s="60">
        <f>G9/F9</f>
        <v>0.9164149043303121</v>
      </c>
      <c r="I9" s="61">
        <f>C9</f>
        <v>993</v>
      </c>
      <c r="J9" s="61">
        <v>848</v>
      </c>
      <c r="K9" s="60">
        <f>J9/I9</f>
        <v>0.8539778449144008</v>
      </c>
      <c r="L9" s="61">
        <f>F9</f>
        <v>993</v>
      </c>
      <c r="M9" s="61">
        <v>458</v>
      </c>
      <c r="N9" s="62">
        <f>M9/L9</f>
        <v>0.4612286002014099</v>
      </c>
      <c r="O9" s="63">
        <f>C9</f>
        <v>993</v>
      </c>
      <c r="P9" s="63">
        <v>925</v>
      </c>
      <c r="Q9" s="64">
        <f>P9/O9</f>
        <v>0.9315206445115811</v>
      </c>
      <c r="R9" s="63">
        <f>C9</f>
        <v>993</v>
      </c>
      <c r="S9" s="63">
        <v>925</v>
      </c>
      <c r="T9" s="65">
        <f>S9/R9</f>
        <v>0.9315206445115811</v>
      </c>
      <c r="U9" s="63">
        <v>925</v>
      </c>
      <c r="V9" s="63">
        <f>C9</f>
        <v>993</v>
      </c>
      <c r="W9" s="63">
        <v>939</v>
      </c>
      <c r="X9" s="65">
        <f>W9/V9</f>
        <v>0.945619335347432</v>
      </c>
      <c r="Y9" s="53">
        <f>C9</f>
        <v>993</v>
      </c>
      <c r="Z9" s="66">
        <v>0</v>
      </c>
      <c r="AA9" s="67">
        <f>Z9/Y9</f>
        <v>0</v>
      </c>
      <c r="AB9" s="63">
        <f t="shared" si="0"/>
        <v>993</v>
      </c>
      <c r="AC9" s="63">
        <v>832</v>
      </c>
      <c r="AD9" s="65">
        <f>AC9/AB9</f>
        <v>0.837865055387714</v>
      </c>
      <c r="AE9" s="63">
        <f t="shared" si="1"/>
        <v>993</v>
      </c>
      <c r="AF9" s="63">
        <v>875</v>
      </c>
      <c r="AG9" s="65">
        <f>AF9/AE9</f>
        <v>0.8811681772406847</v>
      </c>
      <c r="AH9" t="s">
        <v>49</v>
      </c>
    </row>
    <row r="10" spans="1:34" ht="27.75" customHeight="1">
      <c r="A10" s="2"/>
      <c r="B10" s="15" t="s">
        <v>5</v>
      </c>
      <c r="C10" s="68">
        <v>468</v>
      </c>
      <c r="D10" s="68">
        <v>452</v>
      </c>
      <c r="E10" s="17">
        <f>D10/C10</f>
        <v>0.9658119658119658</v>
      </c>
      <c r="F10" s="69">
        <f>C10</f>
        <v>468</v>
      </c>
      <c r="G10" s="69">
        <v>406</v>
      </c>
      <c r="H10" s="17">
        <f>G10/F10</f>
        <v>0.8675213675213675</v>
      </c>
      <c r="I10" s="61">
        <f>C10</f>
        <v>468</v>
      </c>
      <c r="J10" s="69">
        <v>411</v>
      </c>
      <c r="K10" s="17">
        <f>J10/I10</f>
        <v>0.8782051282051282</v>
      </c>
      <c r="L10" s="61">
        <f>F10</f>
        <v>468</v>
      </c>
      <c r="M10" s="61">
        <v>304</v>
      </c>
      <c r="N10" s="62">
        <f>M10/L10</f>
        <v>0.6495726495726496</v>
      </c>
      <c r="O10" s="63">
        <f>C10</f>
        <v>468</v>
      </c>
      <c r="P10" s="66">
        <v>449</v>
      </c>
      <c r="Q10" s="70">
        <f>P10/O10</f>
        <v>0.9594017094017094</v>
      </c>
      <c r="R10" s="63">
        <f>C10</f>
        <v>468</v>
      </c>
      <c r="S10" s="66">
        <v>449</v>
      </c>
      <c r="T10" s="67">
        <f>S10/R10</f>
        <v>0.9594017094017094</v>
      </c>
      <c r="U10" s="66">
        <v>449</v>
      </c>
      <c r="V10" s="63">
        <f>C10</f>
        <v>468</v>
      </c>
      <c r="W10" s="66">
        <v>463</v>
      </c>
      <c r="X10" s="67">
        <f>W10/V10</f>
        <v>0.9893162393162394</v>
      </c>
      <c r="Y10" s="53">
        <f>C10</f>
        <v>468</v>
      </c>
      <c r="Z10" s="66">
        <v>299</v>
      </c>
      <c r="AA10" s="67">
        <f>Z10/Y10</f>
        <v>0.6388888888888888</v>
      </c>
      <c r="AB10" s="63">
        <f t="shared" si="0"/>
        <v>468</v>
      </c>
      <c r="AC10" s="63">
        <v>393</v>
      </c>
      <c r="AD10" s="65">
        <f>AC10/AB10</f>
        <v>0.8397435897435898</v>
      </c>
      <c r="AE10" s="63">
        <f t="shared" si="1"/>
        <v>468</v>
      </c>
      <c r="AF10" s="63">
        <v>403</v>
      </c>
      <c r="AG10" s="65">
        <f>AF10/AE10</f>
        <v>0.8611111111111112</v>
      </c>
      <c r="AH10" t="s">
        <v>49</v>
      </c>
    </row>
    <row r="11" spans="1:34" ht="27.75" customHeight="1">
      <c r="A11" s="2"/>
      <c r="B11" s="15" t="s">
        <v>19</v>
      </c>
      <c r="C11" s="68">
        <v>500</v>
      </c>
      <c r="D11" s="68">
        <v>494</v>
      </c>
      <c r="E11" s="17">
        <f>D11/C11</f>
        <v>0.988</v>
      </c>
      <c r="F11" s="69">
        <f>C11</f>
        <v>500</v>
      </c>
      <c r="G11" s="69">
        <v>478</v>
      </c>
      <c r="H11" s="17">
        <f>G11/F11</f>
        <v>0.956</v>
      </c>
      <c r="I11" s="61">
        <f>C11</f>
        <v>500</v>
      </c>
      <c r="J11" s="69">
        <v>462</v>
      </c>
      <c r="K11" s="17">
        <f>J11/I11</f>
        <v>0.924</v>
      </c>
      <c r="L11" s="61">
        <f>F11</f>
        <v>500</v>
      </c>
      <c r="M11" s="61">
        <v>342</v>
      </c>
      <c r="N11" s="62">
        <f>M11/L11</f>
        <v>0.684</v>
      </c>
      <c r="O11" s="63">
        <f>C11</f>
        <v>500</v>
      </c>
      <c r="P11" s="66">
        <v>493</v>
      </c>
      <c r="Q11" s="70">
        <f>P11/O11</f>
        <v>0.986</v>
      </c>
      <c r="R11" s="63">
        <f>C11</f>
        <v>500</v>
      </c>
      <c r="S11" s="66">
        <v>491</v>
      </c>
      <c r="T11" s="67">
        <f>S11/R11</f>
        <v>0.982</v>
      </c>
      <c r="U11" s="66">
        <v>491</v>
      </c>
      <c r="V11" s="63">
        <f>C11</f>
        <v>500</v>
      </c>
      <c r="W11" s="66">
        <v>493</v>
      </c>
      <c r="X11" s="67">
        <f>W11/V11</f>
        <v>0.986</v>
      </c>
      <c r="Y11" s="53">
        <f>C11</f>
        <v>500</v>
      </c>
      <c r="Z11" s="66">
        <v>287</v>
      </c>
      <c r="AA11" s="67">
        <f>Z11/Y11</f>
        <v>0.574</v>
      </c>
      <c r="AB11" s="63">
        <f t="shared" si="0"/>
        <v>500</v>
      </c>
      <c r="AC11" s="63">
        <v>404</v>
      </c>
      <c r="AD11" s="65">
        <f>AC11/AB11</f>
        <v>0.808</v>
      </c>
      <c r="AE11" s="63">
        <f t="shared" si="1"/>
        <v>500</v>
      </c>
      <c r="AF11" s="63">
        <v>406</v>
      </c>
      <c r="AG11" s="65">
        <f>AF11/AE11</f>
        <v>0.812</v>
      </c>
      <c r="AH11" t="s">
        <v>50</v>
      </c>
    </row>
    <row r="12" spans="1:34" ht="27.75" customHeight="1">
      <c r="A12" s="2"/>
      <c r="B12" s="15" t="s">
        <v>6</v>
      </c>
      <c r="C12" s="68">
        <v>68</v>
      </c>
      <c r="D12" s="68">
        <v>66</v>
      </c>
      <c r="E12" s="17">
        <f>D12/C12</f>
        <v>0.9705882352941176</v>
      </c>
      <c r="F12" s="69">
        <f>C12</f>
        <v>68</v>
      </c>
      <c r="G12" s="69">
        <v>60</v>
      </c>
      <c r="H12" s="17">
        <f>G12/F12</f>
        <v>0.8823529411764706</v>
      </c>
      <c r="I12" s="61">
        <f>C12</f>
        <v>68</v>
      </c>
      <c r="J12" s="69">
        <v>54</v>
      </c>
      <c r="K12" s="17">
        <f>J12/I12</f>
        <v>0.7941176470588235</v>
      </c>
      <c r="L12" s="61">
        <f>F12</f>
        <v>68</v>
      </c>
      <c r="M12" s="61">
        <v>20</v>
      </c>
      <c r="N12" s="62">
        <f>M12/L12</f>
        <v>0.29411764705882354</v>
      </c>
      <c r="O12" s="63">
        <f>C12</f>
        <v>68</v>
      </c>
      <c r="P12" s="66">
        <v>66</v>
      </c>
      <c r="Q12" s="70">
        <f>P12/O12</f>
        <v>0.9705882352941176</v>
      </c>
      <c r="R12" s="63">
        <f>C12</f>
        <v>68</v>
      </c>
      <c r="S12" s="66">
        <v>66</v>
      </c>
      <c r="T12" s="67">
        <f>S12/R12</f>
        <v>0.9705882352941176</v>
      </c>
      <c r="U12" s="66">
        <v>66</v>
      </c>
      <c r="V12" s="63">
        <f>C12</f>
        <v>68</v>
      </c>
      <c r="W12" s="66">
        <v>66</v>
      </c>
      <c r="X12" s="67">
        <f>W12/V12</f>
        <v>0.9705882352941176</v>
      </c>
      <c r="Y12" s="53">
        <f>C12</f>
        <v>68</v>
      </c>
      <c r="Z12" s="66">
        <v>10</v>
      </c>
      <c r="AA12" s="67">
        <f>Z12/Y12</f>
        <v>0.14705882352941177</v>
      </c>
      <c r="AB12" s="63">
        <f t="shared" si="0"/>
        <v>68</v>
      </c>
      <c r="AC12" s="63">
        <v>52</v>
      </c>
      <c r="AD12" s="65">
        <f>AC12/AB12</f>
        <v>0.7647058823529411</v>
      </c>
      <c r="AE12" s="63">
        <f t="shared" si="1"/>
        <v>68</v>
      </c>
      <c r="AF12" s="63">
        <v>53</v>
      </c>
      <c r="AG12" s="65">
        <f>AF12/AE12</f>
        <v>0.7794117647058824</v>
      </c>
      <c r="AH12" t="s">
        <v>49</v>
      </c>
    </row>
    <row r="13" spans="1:33" ht="27.75" customHeight="1">
      <c r="A13" s="2"/>
      <c r="B13" s="15"/>
      <c r="C13" s="68"/>
      <c r="D13" s="68"/>
      <c r="E13" s="17"/>
      <c r="F13" s="69"/>
      <c r="G13" s="69"/>
      <c r="H13" s="17"/>
      <c r="I13" s="69"/>
      <c r="J13" s="69"/>
      <c r="K13" s="17"/>
      <c r="L13" s="61"/>
      <c r="M13" s="61"/>
      <c r="N13" s="62"/>
      <c r="O13" s="66"/>
      <c r="P13" s="66"/>
      <c r="Q13" s="70"/>
      <c r="R13" s="66"/>
      <c r="S13" s="66"/>
      <c r="T13" s="67"/>
      <c r="U13" s="71"/>
      <c r="V13" s="66"/>
      <c r="W13" s="66"/>
      <c r="X13" s="67"/>
      <c r="Y13" s="66"/>
      <c r="Z13" s="66"/>
      <c r="AA13" s="67"/>
      <c r="AB13" s="63"/>
      <c r="AC13" s="63"/>
      <c r="AD13" s="65"/>
      <c r="AE13" s="63"/>
      <c r="AF13" s="63"/>
      <c r="AG13" s="65"/>
    </row>
    <row r="14" spans="1:33" ht="27.75" customHeight="1">
      <c r="A14" s="2"/>
      <c r="B14" s="19" t="s">
        <v>7</v>
      </c>
      <c r="C14" s="72">
        <f>SUM(C15:C19)</f>
        <v>2395</v>
      </c>
      <c r="D14" s="72">
        <f>SUM(D15:D19)</f>
        <v>2300</v>
      </c>
      <c r="E14" s="43">
        <f aca="true" t="shared" si="2" ref="E14:E19">D14/C14</f>
        <v>0.9603340292275574</v>
      </c>
      <c r="F14" s="72">
        <f>SUM(F15:F19)</f>
        <v>2395</v>
      </c>
      <c r="G14" s="72">
        <f>SUM(G15:G19)</f>
        <v>2065</v>
      </c>
      <c r="H14" s="43">
        <f aca="true" t="shared" si="3" ref="H14:H19">G14/F14</f>
        <v>0.8622129436325678</v>
      </c>
      <c r="I14" s="72">
        <f>SUM(I15:I19)</f>
        <v>2395</v>
      </c>
      <c r="J14" s="72">
        <f>SUM(J15:J19)</f>
        <v>1849</v>
      </c>
      <c r="K14" s="43">
        <f aca="true" t="shared" si="4" ref="K14:K19">J14/I14</f>
        <v>0.7720250521920669</v>
      </c>
      <c r="L14" s="56">
        <f>SUM(L15:L19)</f>
        <v>2395</v>
      </c>
      <c r="M14" s="56">
        <f>SUM(M15:M19)</f>
        <v>908</v>
      </c>
      <c r="N14" s="45">
        <f aca="true" t="shared" si="5" ref="N14:N19">M14/L14</f>
        <v>0.3791231732776618</v>
      </c>
      <c r="O14" s="73">
        <f>SUM(O15:O19)</f>
        <v>2395</v>
      </c>
      <c r="P14" s="73">
        <f>SUM(P15:P19)</f>
        <v>2352</v>
      </c>
      <c r="Q14" s="49">
        <f aca="true" t="shared" si="6" ref="Q14:Q19">P14/O14</f>
        <v>0.9820459290187892</v>
      </c>
      <c r="R14" s="73">
        <f>SUM(R15:R19)</f>
        <v>2395</v>
      </c>
      <c r="S14" s="73">
        <f>SUM(S15:S19)</f>
        <v>2352</v>
      </c>
      <c r="T14" s="49">
        <f aca="true" t="shared" si="7" ref="T14:T19">S14/R14</f>
        <v>0.9820459290187892</v>
      </c>
      <c r="U14" s="46">
        <f>SUM(U15:U19)</f>
        <v>2352</v>
      </c>
      <c r="V14" s="73">
        <f>SUM(V15:V19)</f>
        <v>2395</v>
      </c>
      <c r="W14" s="73">
        <f>SUM(W15:W19)</f>
        <v>2378</v>
      </c>
      <c r="X14" s="49">
        <f aca="true" t="shared" si="8" ref="X14:X19">W14/V14</f>
        <v>0.992901878914405</v>
      </c>
      <c r="Y14" s="73">
        <f>SUM(Y15:Y19)</f>
        <v>2395</v>
      </c>
      <c r="Z14" s="73">
        <f>SUM(Z15:Z19)</f>
        <v>670</v>
      </c>
      <c r="AA14" s="49">
        <f aca="true" t="shared" si="9" ref="AA14:AA19">Z14/Y14</f>
        <v>0.2797494780793319</v>
      </c>
      <c r="AB14" s="57">
        <f t="shared" si="0"/>
        <v>2395</v>
      </c>
      <c r="AC14" s="58">
        <f>SUM(AC15:AC19)</f>
        <v>1425</v>
      </c>
      <c r="AD14" s="48">
        <f aca="true" t="shared" si="10" ref="AD14:AD19">AC14/AB14</f>
        <v>0.5949895615866388</v>
      </c>
      <c r="AE14" s="57">
        <f t="shared" si="1"/>
        <v>2395</v>
      </c>
      <c r="AF14" s="58">
        <f>SUM(AF15:AF19)</f>
        <v>1403</v>
      </c>
      <c r="AG14" s="48">
        <f aca="true" t="shared" si="11" ref="AG14:AG19">AF14/AE14</f>
        <v>0.58580375782881</v>
      </c>
    </row>
    <row r="15" spans="1:34" ht="27.75" customHeight="1">
      <c r="A15" s="2"/>
      <c r="B15" s="15" t="s">
        <v>20</v>
      </c>
      <c r="C15" s="68">
        <v>963</v>
      </c>
      <c r="D15" s="68">
        <v>948</v>
      </c>
      <c r="E15" s="17">
        <f t="shared" si="2"/>
        <v>0.9844236760124611</v>
      </c>
      <c r="F15" s="68">
        <f>C15</f>
        <v>963</v>
      </c>
      <c r="G15" s="68">
        <v>835</v>
      </c>
      <c r="H15" s="17">
        <f t="shared" si="3"/>
        <v>0.8670820353063343</v>
      </c>
      <c r="I15" s="68">
        <f>C15</f>
        <v>963</v>
      </c>
      <c r="J15" s="68">
        <v>716</v>
      </c>
      <c r="K15" s="17">
        <f t="shared" si="4"/>
        <v>0.7435098650051921</v>
      </c>
      <c r="L15" s="74">
        <f>F15</f>
        <v>963</v>
      </c>
      <c r="M15" s="74">
        <v>305</v>
      </c>
      <c r="N15" s="62">
        <f t="shared" si="5"/>
        <v>0.31671858774662515</v>
      </c>
      <c r="O15" s="75">
        <f>C15</f>
        <v>963</v>
      </c>
      <c r="P15" s="75">
        <v>951</v>
      </c>
      <c r="Q15" s="70">
        <f t="shared" si="6"/>
        <v>0.9875389408099688</v>
      </c>
      <c r="R15" s="75">
        <f>C15</f>
        <v>963</v>
      </c>
      <c r="S15" s="75">
        <v>951</v>
      </c>
      <c r="T15" s="67">
        <f t="shared" si="7"/>
        <v>0.9875389408099688</v>
      </c>
      <c r="U15" s="75">
        <v>951</v>
      </c>
      <c r="V15" s="71">
        <f>C15</f>
        <v>963</v>
      </c>
      <c r="W15" s="71">
        <v>957</v>
      </c>
      <c r="X15" s="67">
        <f t="shared" si="8"/>
        <v>0.9937694704049844</v>
      </c>
      <c r="Y15" s="71">
        <f>C15</f>
        <v>963</v>
      </c>
      <c r="Z15" s="75">
        <v>429</v>
      </c>
      <c r="AA15" s="67">
        <f t="shared" si="9"/>
        <v>0.4454828660436137</v>
      </c>
      <c r="AB15" s="76">
        <f t="shared" si="0"/>
        <v>963</v>
      </c>
      <c r="AC15" s="76">
        <v>497</v>
      </c>
      <c r="AD15" s="65">
        <f t="shared" si="10"/>
        <v>0.5160955347871236</v>
      </c>
      <c r="AE15" s="76">
        <f t="shared" si="1"/>
        <v>963</v>
      </c>
      <c r="AF15" s="76">
        <v>508</v>
      </c>
      <c r="AG15" s="65">
        <f t="shared" si="11"/>
        <v>0.5275181723779855</v>
      </c>
      <c r="AH15" t="s">
        <v>49</v>
      </c>
    </row>
    <row r="16" spans="1:34" ht="27.75" customHeight="1">
      <c r="A16" s="2"/>
      <c r="B16" s="15" t="s">
        <v>18</v>
      </c>
      <c r="C16" s="68">
        <v>278</v>
      </c>
      <c r="D16" s="68">
        <v>276</v>
      </c>
      <c r="E16" s="17">
        <f>D16/C16</f>
        <v>0.9928057553956835</v>
      </c>
      <c r="F16" s="68">
        <f>C16</f>
        <v>278</v>
      </c>
      <c r="G16" s="69">
        <v>264</v>
      </c>
      <c r="H16" s="17">
        <f>G16/F16</f>
        <v>0.9496402877697842</v>
      </c>
      <c r="I16" s="68">
        <f>C16</f>
        <v>278</v>
      </c>
      <c r="J16" s="69">
        <v>254</v>
      </c>
      <c r="K16" s="17">
        <f>J16/I16</f>
        <v>0.9136690647482014</v>
      </c>
      <c r="L16" s="74">
        <f>F16</f>
        <v>278</v>
      </c>
      <c r="M16" s="61">
        <v>163</v>
      </c>
      <c r="N16" s="62">
        <f t="shared" si="5"/>
        <v>0.5863309352517986</v>
      </c>
      <c r="O16" s="75">
        <f>C16</f>
        <v>278</v>
      </c>
      <c r="P16" s="66">
        <v>276</v>
      </c>
      <c r="Q16" s="70">
        <f>P16/O16</f>
        <v>0.9928057553956835</v>
      </c>
      <c r="R16" s="75">
        <f>C16</f>
        <v>278</v>
      </c>
      <c r="S16" s="66">
        <v>276</v>
      </c>
      <c r="T16" s="67">
        <f>S16/R16</f>
        <v>0.9928057553956835</v>
      </c>
      <c r="U16" s="66">
        <v>276</v>
      </c>
      <c r="V16" s="71">
        <f>C16</f>
        <v>278</v>
      </c>
      <c r="W16" s="66">
        <v>276</v>
      </c>
      <c r="X16" s="67">
        <f>W16/V16</f>
        <v>0.9928057553956835</v>
      </c>
      <c r="Y16" s="71">
        <f>C16</f>
        <v>278</v>
      </c>
      <c r="Z16" s="66">
        <v>5</v>
      </c>
      <c r="AA16" s="67">
        <f>Z16/Y16</f>
        <v>0.017985611510791366</v>
      </c>
      <c r="AB16" s="76">
        <f t="shared" si="0"/>
        <v>278</v>
      </c>
      <c r="AC16" s="63">
        <v>244</v>
      </c>
      <c r="AD16" s="65">
        <f t="shared" si="10"/>
        <v>0.8776978417266187</v>
      </c>
      <c r="AE16" s="76">
        <f t="shared" si="1"/>
        <v>278</v>
      </c>
      <c r="AF16" s="63">
        <v>240</v>
      </c>
      <c r="AG16" s="65">
        <f t="shared" si="11"/>
        <v>0.8633093525179856</v>
      </c>
      <c r="AH16" t="s">
        <v>49</v>
      </c>
    </row>
    <row r="17" spans="1:34" ht="27.75" customHeight="1">
      <c r="A17" s="2"/>
      <c r="B17" s="15" t="s">
        <v>41</v>
      </c>
      <c r="C17" s="68">
        <v>564</v>
      </c>
      <c r="D17" s="68">
        <v>516</v>
      </c>
      <c r="E17" s="17">
        <f>D17/C17</f>
        <v>0.9148936170212766</v>
      </c>
      <c r="F17" s="68">
        <f>C17</f>
        <v>564</v>
      </c>
      <c r="G17" s="69">
        <v>474</v>
      </c>
      <c r="H17" s="17">
        <f>G17/F17</f>
        <v>0.8404255319148937</v>
      </c>
      <c r="I17" s="68">
        <f>C17</f>
        <v>564</v>
      </c>
      <c r="J17" s="69">
        <v>393</v>
      </c>
      <c r="K17" s="17">
        <f>J17/I17</f>
        <v>0.6968085106382979</v>
      </c>
      <c r="L17" s="74">
        <f>F17</f>
        <v>564</v>
      </c>
      <c r="M17" s="61">
        <v>155</v>
      </c>
      <c r="N17" s="62">
        <f t="shared" si="5"/>
        <v>0.274822695035461</v>
      </c>
      <c r="O17" s="75">
        <f>C17</f>
        <v>564</v>
      </c>
      <c r="P17" s="66">
        <v>556</v>
      </c>
      <c r="Q17" s="70">
        <f>P17/O17</f>
        <v>0.9858156028368794</v>
      </c>
      <c r="R17" s="75">
        <f>C17</f>
        <v>564</v>
      </c>
      <c r="S17" s="66">
        <v>556</v>
      </c>
      <c r="T17" s="67">
        <f>S17/R17</f>
        <v>0.9858156028368794</v>
      </c>
      <c r="U17" s="66">
        <v>556</v>
      </c>
      <c r="V17" s="71">
        <f>C17</f>
        <v>564</v>
      </c>
      <c r="W17" s="66">
        <v>561</v>
      </c>
      <c r="X17" s="67">
        <f>W17/V17</f>
        <v>0.9946808510638298</v>
      </c>
      <c r="Y17" s="71">
        <f>C17</f>
        <v>564</v>
      </c>
      <c r="Z17" s="66">
        <v>233</v>
      </c>
      <c r="AA17" s="67">
        <f>Z17/Y17</f>
        <v>0.41312056737588654</v>
      </c>
      <c r="AB17" s="76">
        <f t="shared" si="0"/>
        <v>564</v>
      </c>
      <c r="AC17" s="63">
        <v>353</v>
      </c>
      <c r="AD17" s="65">
        <f t="shared" si="10"/>
        <v>0.625886524822695</v>
      </c>
      <c r="AE17" s="76">
        <f t="shared" si="1"/>
        <v>564</v>
      </c>
      <c r="AF17" s="63">
        <v>378</v>
      </c>
      <c r="AG17" s="65">
        <f t="shared" si="11"/>
        <v>0.6702127659574468</v>
      </c>
      <c r="AH17" t="s">
        <v>49</v>
      </c>
    </row>
    <row r="18" spans="1:34" ht="27.75" customHeight="1">
      <c r="A18" s="2"/>
      <c r="B18" s="15" t="s">
        <v>8</v>
      </c>
      <c r="C18" s="68">
        <v>348</v>
      </c>
      <c r="D18" s="68">
        <v>328</v>
      </c>
      <c r="E18" s="17">
        <f t="shared" si="2"/>
        <v>0.9425287356321839</v>
      </c>
      <c r="F18" s="68">
        <f>C18</f>
        <v>348</v>
      </c>
      <c r="G18" s="69">
        <v>286</v>
      </c>
      <c r="H18" s="17">
        <f t="shared" si="3"/>
        <v>0.8218390804597702</v>
      </c>
      <c r="I18" s="68">
        <f>C18</f>
        <v>348</v>
      </c>
      <c r="J18" s="69">
        <v>303</v>
      </c>
      <c r="K18" s="17">
        <f t="shared" si="4"/>
        <v>0.8706896551724138</v>
      </c>
      <c r="L18" s="74">
        <f>F18</f>
        <v>348</v>
      </c>
      <c r="M18" s="61">
        <v>178</v>
      </c>
      <c r="N18" s="62">
        <f t="shared" si="5"/>
        <v>0.5114942528735632</v>
      </c>
      <c r="O18" s="75">
        <f>C18</f>
        <v>348</v>
      </c>
      <c r="P18" s="66">
        <v>337</v>
      </c>
      <c r="Q18" s="70">
        <f t="shared" si="6"/>
        <v>0.9683908045977011</v>
      </c>
      <c r="R18" s="75">
        <f>C18</f>
        <v>348</v>
      </c>
      <c r="S18" s="66">
        <v>337</v>
      </c>
      <c r="T18" s="67">
        <f t="shared" si="7"/>
        <v>0.9683908045977011</v>
      </c>
      <c r="U18" s="66">
        <v>337</v>
      </c>
      <c r="V18" s="71">
        <f>C18</f>
        <v>348</v>
      </c>
      <c r="W18" s="66">
        <v>347</v>
      </c>
      <c r="X18" s="67">
        <f t="shared" si="8"/>
        <v>0.9971264367816092</v>
      </c>
      <c r="Y18" s="71">
        <f>C18</f>
        <v>348</v>
      </c>
      <c r="Z18" s="66">
        <v>0</v>
      </c>
      <c r="AA18" s="67">
        <f t="shared" si="9"/>
        <v>0</v>
      </c>
      <c r="AB18" s="76">
        <f t="shared" si="0"/>
        <v>348</v>
      </c>
      <c r="AC18" s="63">
        <v>211</v>
      </c>
      <c r="AD18" s="65">
        <f t="shared" si="10"/>
        <v>0.6063218390804598</v>
      </c>
      <c r="AE18" s="76">
        <f t="shared" si="1"/>
        <v>348</v>
      </c>
      <c r="AF18" s="63">
        <v>153</v>
      </c>
      <c r="AG18" s="65">
        <f t="shared" si="11"/>
        <v>0.4396551724137931</v>
      </c>
      <c r="AH18" t="s">
        <v>49</v>
      </c>
    </row>
    <row r="19" spans="1:34" ht="27.75" customHeight="1">
      <c r="A19" s="2"/>
      <c r="B19" s="15" t="s">
        <v>9</v>
      </c>
      <c r="C19" s="68">
        <v>242</v>
      </c>
      <c r="D19" s="68">
        <v>232</v>
      </c>
      <c r="E19" s="17">
        <f t="shared" si="2"/>
        <v>0.9586776859504132</v>
      </c>
      <c r="F19" s="68">
        <f>C19</f>
        <v>242</v>
      </c>
      <c r="G19" s="69">
        <v>206</v>
      </c>
      <c r="H19" s="17">
        <f t="shared" si="3"/>
        <v>0.8512396694214877</v>
      </c>
      <c r="I19" s="68">
        <f>C19</f>
        <v>242</v>
      </c>
      <c r="J19" s="69">
        <v>183</v>
      </c>
      <c r="K19" s="17">
        <f t="shared" si="4"/>
        <v>0.756198347107438</v>
      </c>
      <c r="L19" s="74">
        <f>F19</f>
        <v>242</v>
      </c>
      <c r="M19" s="61">
        <v>107</v>
      </c>
      <c r="N19" s="62">
        <f t="shared" si="5"/>
        <v>0.44214876033057854</v>
      </c>
      <c r="O19" s="75">
        <f>C19</f>
        <v>242</v>
      </c>
      <c r="P19" s="66">
        <v>232</v>
      </c>
      <c r="Q19" s="70">
        <f t="shared" si="6"/>
        <v>0.9586776859504132</v>
      </c>
      <c r="R19" s="75">
        <f>C19</f>
        <v>242</v>
      </c>
      <c r="S19" s="66">
        <v>232</v>
      </c>
      <c r="T19" s="67">
        <f t="shared" si="7"/>
        <v>0.9586776859504132</v>
      </c>
      <c r="U19" s="66">
        <v>232</v>
      </c>
      <c r="V19" s="71">
        <f>C19</f>
        <v>242</v>
      </c>
      <c r="W19" s="66">
        <v>237</v>
      </c>
      <c r="X19" s="67">
        <f t="shared" si="8"/>
        <v>0.9793388429752066</v>
      </c>
      <c r="Y19" s="71">
        <f>C19</f>
        <v>242</v>
      </c>
      <c r="Z19" s="66">
        <v>3</v>
      </c>
      <c r="AA19" s="67">
        <f t="shared" si="9"/>
        <v>0.012396694214876033</v>
      </c>
      <c r="AB19" s="76">
        <f t="shared" si="0"/>
        <v>242</v>
      </c>
      <c r="AC19" s="63">
        <v>120</v>
      </c>
      <c r="AD19" s="65">
        <f t="shared" si="10"/>
        <v>0.49586776859504134</v>
      </c>
      <c r="AE19" s="76">
        <f t="shared" si="1"/>
        <v>242</v>
      </c>
      <c r="AF19" s="63">
        <v>124</v>
      </c>
      <c r="AG19" s="65">
        <f t="shared" si="11"/>
        <v>0.512396694214876</v>
      </c>
      <c r="AH19" t="s">
        <v>49</v>
      </c>
    </row>
    <row r="20" spans="1:33" ht="27.75" customHeight="1">
      <c r="A20" s="2"/>
      <c r="B20" s="15"/>
      <c r="C20" s="68"/>
      <c r="D20" s="68"/>
      <c r="E20" s="17"/>
      <c r="F20" s="69"/>
      <c r="G20" s="69"/>
      <c r="H20" s="17"/>
      <c r="I20" s="69"/>
      <c r="J20" s="69"/>
      <c r="K20" s="17"/>
      <c r="L20" s="61"/>
      <c r="M20" s="61"/>
      <c r="N20" s="62"/>
      <c r="O20" s="66"/>
      <c r="P20" s="66"/>
      <c r="Q20" s="70"/>
      <c r="R20" s="66"/>
      <c r="S20" s="66"/>
      <c r="T20" s="67"/>
      <c r="U20" s="71"/>
      <c r="V20" s="66"/>
      <c r="W20" s="66"/>
      <c r="X20" s="67"/>
      <c r="Y20" s="66"/>
      <c r="Z20" s="66"/>
      <c r="AA20" s="67"/>
      <c r="AB20" s="63"/>
      <c r="AC20" s="63"/>
      <c r="AD20" s="65"/>
      <c r="AE20" s="63"/>
      <c r="AF20" s="63"/>
      <c r="AG20" s="65"/>
    </row>
    <row r="21" spans="1:33" ht="27.75" customHeight="1">
      <c r="A21" s="2"/>
      <c r="B21" s="19" t="s">
        <v>10</v>
      </c>
      <c r="C21" s="72">
        <f>SUM(C22:C26)</f>
        <v>846</v>
      </c>
      <c r="D21" s="72">
        <f>SUM(D22:D26)</f>
        <v>821</v>
      </c>
      <c r="E21" s="43">
        <f aca="true" t="shared" si="12" ref="E21:E26">D21/C21</f>
        <v>0.9704491725768322</v>
      </c>
      <c r="F21" s="72">
        <f>SUM(F22:F26)</f>
        <v>846</v>
      </c>
      <c r="G21" s="72">
        <f>SUM(G22:G26)</f>
        <v>719</v>
      </c>
      <c r="H21" s="43">
        <f aca="true" t="shared" si="13" ref="H21:H26">G21/F21</f>
        <v>0.8498817966903073</v>
      </c>
      <c r="I21" s="72">
        <f>SUM(I22:I26)</f>
        <v>846</v>
      </c>
      <c r="J21" s="72">
        <f>SUM(J22:J26)</f>
        <v>670</v>
      </c>
      <c r="K21" s="43">
        <f aca="true" t="shared" si="14" ref="K21:K26">J21/I21</f>
        <v>0.7919621749408984</v>
      </c>
      <c r="L21" s="56">
        <f>SUM(L22:L26)</f>
        <v>846</v>
      </c>
      <c r="M21" s="56">
        <f>SUM(M22:M26)</f>
        <v>443</v>
      </c>
      <c r="N21" s="45">
        <f aca="true" t="shared" si="15" ref="N21:N26">M21/L21</f>
        <v>0.5236406619385343</v>
      </c>
      <c r="O21" s="73">
        <f>SUM(O22:O26)</f>
        <v>846</v>
      </c>
      <c r="P21" s="73">
        <f>SUM(P22:P26)</f>
        <v>816</v>
      </c>
      <c r="Q21" s="49">
        <f aca="true" t="shared" si="16" ref="Q21:Q26">P21/O21</f>
        <v>0.9645390070921985</v>
      </c>
      <c r="R21" s="73">
        <f>SUM(R22:R26)</f>
        <v>846</v>
      </c>
      <c r="S21" s="73">
        <f>SUM(S22:S26)</f>
        <v>816</v>
      </c>
      <c r="T21" s="49">
        <f aca="true" t="shared" si="17" ref="T21:T26">S21/R21</f>
        <v>0.9645390070921985</v>
      </c>
      <c r="U21" s="46">
        <f>SUM(U22:U26)</f>
        <v>816</v>
      </c>
      <c r="V21" s="73">
        <f>SUM(V22:V26)</f>
        <v>846</v>
      </c>
      <c r="W21" s="73">
        <f>SUM(W22:W26)</f>
        <v>842</v>
      </c>
      <c r="X21" s="49">
        <f aca="true" t="shared" si="18" ref="X21:X26">W21/V21</f>
        <v>0.9952718676122931</v>
      </c>
      <c r="Y21" s="73">
        <f>SUM(Y22:Y26)</f>
        <v>846</v>
      </c>
      <c r="Z21" s="73">
        <f>SUM(Z22:Z26)</f>
        <v>317</v>
      </c>
      <c r="AA21" s="49">
        <f aca="true" t="shared" si="19" ref="AA21:AA26">Z21/Y21</f>
        <v>0.3747044917257683</v>
      </c>
      <c r="AB21" s="57">
        <f t="shared" si="0"/>
        <v>846</v>
      </c>
      <c r="AC21" s="58">
        <f>SUM(AC22:AC26)</f>
        <v>521</v>
      </c>
      <c r="AD21" s="48">
        <f aca="true" t="shared" si="20" ref="AD21:AD26">AC21/AB21</f>
        <v>0.6158392434988179</v>
      </c>
      <c r="AE21" s="57">
        <f t="shared" si="1"/>
        <v>846</v>
      </c>
      <c r="AF21" s="58">
        <f>SUM(AF22:AF26)</f>
        <v>530</v>
      </c>
      <c r="AG21" s="48">
        <f aca="true" t="shared" si="21" ref="AG21:AG26">AF21/AE21</f>
        <v>0.6264775413711584</v>
      </c>
    </row>
    <row r="22" spans="1:34" ht="27.75" customHeight="1">
      <c r="A22" s="2"/>
      <c r="B22" s="15" t="s">
        <v>25</v>
      </c>
      <c r="C22" s="68">
        <v>356</v>
      </c>
      <c r="D22" s="68">
        <v>352</v>
      </c>
      <c r="E22" s="17">
        <f t="shared" si="12"/>
        <v>0.9887640449438202</v>
      </c>
      <c r="F22" s="68">
        <f>C22</f>
        <v>356</v>
      </c>
      <c r="G22" s="68">
        <v>299</v>
      </c>
      <c r="H22" s="17">
        <f t="shared" si="13"/>
        <v>0.8398876404494382</v>
      </c>
      <c r="I22" s="68">
        <f>C22</f>
        <v>356</v>
      </c>
      <c r="J22" s="68">
        <v>229</v>
      </c>
      <c r="K22" s="17">
        <f t="shared" si="14"/>
        <v>0.6432584269662921</v>
      </c>
      <c r="L22" s="74">
        <f>F22</f>
        <v>356</v>
      </c>
      <c r="M22" s="74">
        <v>127</v>
      </c>
      <c r="N22" s="62">
        <f t="shared" si="15"/>
        <v>0.35674157303370785</v>
      </c>
      <c r="O22" s="75">
        <f>C22</f>
        <v>356</v>
      </c>
      <c r="P22" s="75">
        <v>351</v>
      </c>
      <c r="Q22" s="70">
        <f t="shared" si="16"/>
        <v>0.9859550561797753</v>
      </c>
      <c r="R22" s="75">
        <f>C22</f>
        <v>356</v>
      </c>
      <c r="S22" s="75">
        <v>351</v>
      </c>
      <c r="T22" s="67">
        <f t="shared" si="17"/>
        <v>0.9859550561797753</v>
      </c>
      <c r="U22" s="75">
        <v>351</v>
      </c>
      <c r="V22" s="75">
        <f>C22</f>
        <v>356</v>
      </c>
      <c r="W22" s="75">
        <v>355</v>
      </c>
      <c r="X22" s="67">
        <f t="shared" si="18"/>
        <v>0.9971910112359551</v>
      </c>
      <c r="Y22" s="75">
        <f>C22</f>
        <v>356</v>
      </c>
      <c r="Z22" s="75">
        <v>71</v>
      </c>
      <c r="AA22" s="67">
        <f t="shared" si="19"/>
        <v>0.199438202247191</v>
      </c>
      <c r="AB22" s="76">
        <f t="shared" si="0"/>
        <v>356</v>
      </c>
      <c r="AC22" s="76">
        <v>231</v>
      </c>
      <c r="AD22" s="65">
        <f t="shared" si="20"/>
        <v>0.648876404494382</v>
      </c>
      <c r="AE22" s="76">
        <f t="shared" si="1"/>
        <v>356</v>
      </c>
      <c r="AF22" s="76">
        <v>246</v>
      </c>
      <c r="AG22" s="65">
        <f t="shared" si="21"/>
        <v>0.6910112359550562</v>
      </c>
      <c r="AH22" t="s">
        <v>49</v>
      </c>
    </row>
    <row r="23" spans="1:34" ht="27.75" customHeight="1">
      <c r="A23" s="2"/>
      <c r="B23" s="15" t="s">
        <v>11</v>
      </c>
      <c r="C23" s="68">
        <v>132</v>
      </c>
      <c r="D23" s="68">
        <v>128</v>
      </c>
      <c r="E23" s="17">
        <f t="shared" si="12"/>
        <v>0.9696969696969697</v>
      </c>
      <c r="F23" s="68">
        <f>C23</f>
        <v>132</v>
      </c>
      <c r="G23" s="68">
        <v>112</v>
      </c>
      <c r="H23" s="17">
        <f t="shared" si="13"/>
        <v>0.8484848484848485</v>
      </c>
      <c r="I23" s="68">
        <f>C23</f>
        <v>132</v>
      </c>
      <c r="J23" s="69">
        <v>120</v>
      </c>
      <c r="K23" s="17">
        <f t="shared" si="14"/>
        <v>0.9090909090909091</v>
      </c>
      <c r="L23" s="74">
        <f>F23</f>
        <v>132</v>
      </c>
      <c r="M23" s="61">
        <v>88</v>
      </c>
      <c r="N23" s="62">
        <f t="shared" si="15"/>
        <v>0.6666666666666666</v>
      </c>
      <c r="O23" s="75">
        <f>C23</f>
        <v>132</v>
      </c>
      <c r="P23" s="66">
        <v>128</v>
      </c>
      <c r="Q23" s="70">
        <f t="shared" si="16"/>
        <v>0.9696969696969697</v>
      </c>
      <c r="R23" s="75">
        <f>C23</f>
        <v>132</v>
      </c>
      <c r="S23" s="66">
        <v>128</v>
      </c>
      <c r="T23" s="67">
        <f t="shared" si="17"/>
        <v>0.9696969696969697</v>
      </c>
      <c r="U23" s="66">
        <v>128</v>
      </c>
      <c r="V23" s="75">
        <f>C23</f>
        <v>132</v>
      </c>
      <c r="W23" s="66">
        <v>132</v>
      </c>
      <c r="X23" s="67">
        <f t="shared" si="18"/>
        <v>1</v>
      </c>
      <c r="Y23" s="75">
        <f>C23</f>
        <v>132</v>
      </c>
      <c r="Z23" s="66">
        <v>52</v>
      </c>
      <c r="AA23" s="67">
        <f t="shared" si="19"/>
        <v>0.3939393939393939</v>
      </c>
      <c r="AB23" s="76">
        <f t="shared" si="0"/>
        <v>132</v>
      </c>
      <c r="AC23" s="63">
        <v>89</v>
      </c>
      <c r="AD23" s="65">
        <f t="shared" si="20"/>
        <v>0.6742424242424242</v>
      </c>
      <c r="AE23" s="76">
        <f t="shared" si="1"/>
        <v>132</v>
      </c>
      <c r="AF23" s="63">
        <v>92</v>
      </c>
      <c r="AG23" s="65">
        <f t="shared" si="21"/>
        <v>0.696969696969697</v>
      </c>
      <c r="AH23" t="s">
        <v>49</v>
      </c>
    </row>
    <row r="24" spans="1:34" ht="27.75" customHeight="1">
      <c r="A24" s="2"/>
      <c r="B24" s="21" t="s">
        <v>26</v>
      </c>
      <c r="C24" s="68">
        <v>123</v>
      </c>
      <c r="D24" s="68">
        <v>118</v>
      </c>
      <c r="E24" s="17">
        <f t="shared" si="12"/>
        <v>0.959349593495935</v>
      </c>
      <c r="F24" s="68">
        <f>C24</f>
        <v>123</v>
      </c>
      <c r="G24" s="68">
        <v>108</v>
      </c>
      <c r="H24" s="17">
        <f t="shared" si="13"/>
        <v>0.8780487804878049</v>
      </c>
      <c r="I24" s="68">
        <f>C24</f>
        <v>123</v>
      </c>
      <c r="J24" s="68">
        <v>119</v>
      </c>
      <c r="K24" s="17">
        <f t="shared" si="14"/>
        <v>0.967479674796748</v>
      </c>
      <c r="L24" s="74">
        <f>F24</f>
        <v>123</v>
      </c>
      <c r="M24" s="74">
        <v>82</v>
      </c>
      <c r="N24" s="62">
        <f t="shared" si="15"/>
        <v>0.6666666666666666</v>
      </c>
      <c r="O24" s="75">
        <f>C24</f>
        <v>123</v>
      </c>
      <c r="P24" s="75">
        <v>113</v>
      </c>
      <c r="Q24" s="70">
        <f t="shared" si="16"/>
        <v>0.9186991869918699</v>
      </c>
      <c r="R24" s="75">
        <f>C24</f>
        <v>123</v>
      </c>
      <c r="S24" s="75">
        <v>113</v>
      </c>
      <c r="T24" s="67">
        <f t="shared" si="17"/>
        <v>0.9186991869918699</v>
      </c>
      <c r="U24" s="75">
        <v>113</v>
      </c>
      <c r="V24" s="75">
        <f>C24</f>
        <v>123</v>
      </c>
      <c r="W24" s="75">
        <v>120</v>
      </c>
      <c r="X24" s="67">
        <f t="shared" si="18"/>
        <v>0.975609756097561</v>
      </c>
      <c r="Y24" s="75">
        <f>C24</f>
        <v>123</v>
      </c>
      <c r="Z24" s="75">
        <v>69</v>
      </c>
      <c r="AA24" s="67">
        <f t="shared" si="19"/>
        <v>0.5609756097560976</v>
      </c>
      <c r="AB24" s="76">
        <f t="shared" si="0"/>
        <v>123</v>
      </c>
      <c r="AC24" s="76">
        <v>51</v>
      </c>
      <c r="AD24" s="65">
        <f t="shared" si="20"/>
        <v>0.4146341463414634</v>
      </c>
      <c r="AE24" s="76">
        <f t="shared" si="1"/>
        <v>123</v>
      </c>
      <c r="AF24" s="76">
        <v>37</v>
      </c>
      <c r="AG24" s="65">
        <f t="shared" si="21"/>
        <v>0.3008130081300813</v>
      </c>
      <c r="AH24" t="s">
        <v>49</v>
      </c>
    </row>
    <row r="25" spans="1:34" ht="27.75" customHeight="1">
      <c r="A25" s="2"/>
      <c r="B25" s="21" t="s">
        <v>22</v>
      </c>
      <c r="C25" s="68">
        <v>86</v>
      </c>
      <c r="D25" s="68">
        <v>77</v>
      </c>
      <c r="E25" s="17">
        <f>D25/C25</f>
        <v>0.8953488372093024</v>
      </c>
      <c r="F25" s="68">
        <f>C25</f>
        <v>86</v>
      </c>
      <c r="G25" s="68">
        <v>64</v>
      </c>
      <c r="H25" s="17">
        <f>G25/F25</f>
        <v>0.7441860465116279</v>
      </c>
      <c r="I25" s="68">
        <f>C25</f>
        <v>86</v>
      </c>
      <c r="J25" s="68">
        <v>76</v>
      </c>
      <c r="K25" s="17">
        <f>J25/I25</f>
        <v>0.8837209302325582</v>
      </c>
      <c r="L25" s="74">
        <f>F25</f>
        <v>86</v>
      </c>
      <c r="M25" s="74">
        <v>69</v>
      </c>
      <c r="N25" s="62">
        <f t="shared" si="15"/>
        <v>0.8023255813953488</v>
      </c>
      <c r="O25" s="75">
        <f>C25</f>
        <v>86</v>
      </c>
      <c r="P25" s="75">
        <v>78</v>
      </c>
      <c r="Q25" s="70">
        <f>P25/O25</f>
        <v>0.9069767441860465</v>
      </c>
      <c r="R25" s="75">
        <f>C25</f>
        <v>86</v>
      </c>
      <c r="S25" s="75">
        <v>78</v>
      </c>
      <c r="T25" s="67">
        <f>S25/R25</f>
        <v>0.9069767441860465</v>
      </c>
      <c r="U25" s="75">
        <v>78</v>
      </c>
      <c r="V25" s="75">
        <f>C25</f>
        <v>86</v>
      </c>
      <c r="W25" s="75">
        <v>86</v>
      </c>
      <c r="X25" s="67">
        <f>W25/V25</f>
        <v>1</v>
      </c>
      <c r="Y25" s="75">
        <f>C25</f>
        <v>86</v>
      </c>
      <c r="Z25" s="75">
        <v>22</v>
      </c>
      <c r="AA25" s="67">
        <f>Z25/Y25</f>
        <v>0.2558139534883721</v>
      </c>
      <c r="AB25" s="76">
        <f t="shared" si="0"/>
        <v>86</v>
      </c>
      <c r="AC25" s="76">
        <v>43</v>
      </c>
      <c r="AD25" s="65">
        <f t="shared" si="20"/>
        <v>0.5</v>
      </c>
      <c r="AE25" s="76">
        <f t="shared" si="1"/>
        <v>86</v>
      </c>
      <c r="AF25" s="76">
        <v>48</v>
      </c>
      <c r="AG25" s="65">
        <f t="shared" si="21"/>
        <v>0.5581395348837209</v>
      </c>
      <c r="AH25" t="s">
        <v>49</v>
      </c>
    </row>
    <row r="26" spans="1:34" ht="27.75" customHeight="1">
      <c r="A26" s="2"/>
      <c r="B26" s="21" t="s">
        <v>27</v>
      </c>
      <c r="C26" s="68">
        <v>149</v>
      </c>
      <c r="D26" s="68">
        <v>146</v>
      </c>
      <c r="E26" s="17">
        <f t="shared" si="12"/>
        <v>0.9798657718120806</v>
      </c>
      <c r="F26" s="68">
        <f>C26</f>
        <v>149</v>
      </c>
      <c r="G26" s="68">
        <v>136</v>
      </c>
      <c r="H26" s="17">
        <f t="shared" si="13"/>
        <v>0.912751677852349</v>
      </c>
      <c r="I26" s="68">
        <f>C26</f>
        <v>149</v>
      </c>
      <c r="J26" s="68">
        <v>126</v>
      </c>
      <c r="K26" s="17">
        <f t="shared" si="14"/>
        <v>0.8456375838926175</v>
      </c>
      <c r="L26" s="74">
        <f>F26</f>
        <v>149</v>
      </c>
      <c r="M26" s="74">
        <v>77</v>
      </c>
      <c r="N26" s="62">
        <f t="shared" si="15"/>
        <v>0.5167785234899329</v>
      </c>
      <c r="O26" s="75">
        <f>C26</f>
        <v>149</v>
      </c>
      <c r="P26" s="75">
        <v>146</v>
      </c>
      <c r="Q26" s="70">
        <f t="shared" si="16"/>
        <v>0.9798657718120806</v>
      </c>
      <c r="R26" s="75">
        <f>C26</f>
        <v>149</v>
      </c>
      <c r="S26" s="75">
        <v>146</v>
      </c>
      <c r="T26" s="67">
        <f t="shared" si="17"/>
        <v>0.9798657718120806</v>
      </c>
      <c r="U26" s="75">
        <v>146</v>
      </c>
      <c r="V26" s="75">
        <f>C26</f>
        <v>149</v>
      </c>
      <c r="W26" s="75">
        <v>149</v>
      </c>
      <c r="X26" s="67">
        <f t="shared" si="18"/>
        <v>1</v>
      </c>
      <c r="Y26" s="75">
        <f>C26</f>
        <v>149</v>
      </c>
      <c r="Z26" s="75">
        <v>103</v>
      </c>
      <c r="AA26" s="67">
        <f t="shared" si="19"/>
        <v>0.6912751677852349</v>
      </c>
      <c r="AB26" s="76">
        <f t="shared" si="0"/>
        <v>149</v>
      </c>
      <c r="AC26" s="76">
        <v>107</v>
      </c>
      <c r="AD26" s="65">
        <f t="shared" si="20"/>
        <v>0.7181208053691275</v>
      </c>
      <c r="AE26" s="76">
        <f t="shared" si="1"/>
        <v>149</v>
      </c>
      <c r="AF26" s="76">
        <v>107</v>
      </c>
      <c r="AG26" s="65">
        <f t="shared" si="21"/>
        <v>0.7181208053691275</v>
      </c>
      <c r="AH26" t="s">
        <v>49</v>
      </c>
    </row>
    <row r="27" spans="1:33" ht="27.75" customHeight="1">
      <c r="A27" s="2"/>
      <c r="B27" s="15"/>
      <c r="C27" s="68"/>
      <c r="D27" s="68"/>
      <c r="E27" s="17"/>
      <c r="F27" s="69"/>
      <c r="G27" s="69"/>
      <c r="H27" s="17"/>
      <c r="I27" s="69"/>
      <c r="J27" s="69"/>
      <c r="K27" s="17"/>
      <c r="L27" s="61"/>
      <c r="M27" s="61"/>
      <c r="N27" s="62"/>
      <c r="O27" s="66"/>
      <c r="P27" s="66"/>
      <c r="Q27" s="70"/>
      <c r="R27" s="66"/>
      <c r="S27" s="66"/>
      <c r="T27" s="67"/>
      <c r="U27" s="71"/>
      <c r="V27" s="66"/>
      <c r="W27" s="66"/>
      <c r="X27" s="67"/>
      <c r="Y27" s="66"/>
      <c r="Z27" s="66"/>
      <c r="AA27" s="67"/>
      <c r="AB27" s="63"/>
      <c r="AC27" s="63"/>
      <c r="AD27" s="65"/>
      <c r="AE27" s="63"/>
      <c r="AF27" s="63"/>
      <c r="AG27" s="65"/>
    </row>
    <row r="28" spans="1:33" ht="27.75" customHeight="1">
      <c r="A28" s="2"/>
      <c r="B28" s="19" t="s">
        <v>12</v>
      </c>
      <c r="C28" s="72">
        <f>SUM(C29:C32)</f>
        <v>311</v>
      </c>
      <c r="D28" s="72">
        <f>SUM(D29:D32)</f>
        <v>305</v>
      </c>
      <c r="E28" s="43">
        <f>D28/C28</f>
        <v>0.9807073954983923</v>
      </c>
      <c r="F28" s="72">
        <f>SUM(F29:F32)</f>
        <v>311</v>
      </c>
      <c r="G28" s="72">
        <f>SUM(G29:G32)</f>
        <v>281</v>
      </c>
      <c r="H28" s="43">
        <f>G28/F28</f>
        <v>0.9035369774919614</v>
      </c>
      <c r="I28" s="72">
        <f>SUM(I29:I32)</f>
        <v>311</v>
      </c>
      <c r="J28" s="72">
        <f>SUM(J29:J32)</f>
        <v>262</v>
      </c>
      <c r="K28" s="43">
        <f>J28/I28</f>
        <v>0.842443729903537</v>
      </c>
      <c r="L28" s="56">
        <f>SUM(L29:L32)</f>
        <v>311</v>
      </c>
      <c r="M28" s="56">
        <f>SUM(M29:M32)</f>
        <v>168</v>
      </c>
      <c r="N28" s="45">
        <f>M28/L28</f>
        <v>0.5401929260450161</v>
      </c>
      <c r="O28" s="73">
        <f>SUM(O29:O32)</f>
        <v>311</v>
      </c>
      <c r="P28" s="73">
        <f>SUM(P29:P32)</f>
        <v>300</v>
      </c>
      <c r="Q28" s="49">
        <f>P28/O28</f>
        <v>0.9646302250803859</v>
      </c>
      <c r="R28" s="73">
        <f>SUM(R29:R32)</f>
        <v>311</v>
      </c>
      <c r="S28" s="73">
        <f>SUM(S29:S32)</f>
        <v>299</v>
      </c>
      <c r="T28" s="49">
        <f>S28/R28</f>
        <v>0.9614147909967846</v>
      </c>
      <c r="U28" s="46">
        <f>SUM(U29:U32)</f>
        <v>299</v>
      </c>
      <c r="V28" s="73">
        <f>SUM(V29:V32)</f>
        <v>311</v>
      </c>
      <c r="W28" s="73">
        <f>SUM(W29:W32)</f>
        <v>309</v>
      </c>
      <c r="X28" s="49">
        <f>W28/V28</f>
        <v>0.9935691318327974</v>
      </c>
      <c r="Y28" s="73">
        <f>SUM(Y29:Y32)</f>
        <v>311</v>
      </c>
      <c r="Z28" s="73">
        <f>SUM(Z29:Z32)</f>
        <v>102</v>
      </c>
      <c r="AA28" s="49">
        <f>Z28/Y28</f>
        <v>0.3279742765273312</v>
      </c>
      <c r="AB28" s="57">
        <f t="shared" si="0"/>
        <v>311</v>
      </c>
      <c r="AC28" s="58">
        <f>SUM(AC29:AC32)</f>
        <v>124</v>
      </c>
      <c r="AD28" s="48">
        <f>AC28/AB28</f>
        <v>0.3987138263665595</v>
      </c>
      <c r="AE28" s="57">
        <f t="shared" si="1"/>
        <v>311</v>
      </c>
      <c r="AF28" s="58">
        <f>SUM(AF29:AF32)</f>
        <v>123</v>
      </c>
      <c r="AG28" s="48">
        <f>AF28/AE28</f>
        <v>0.3954983922829582</v>
      </c>
    </row>
    <row r="29" spans="1:34" ht="27.75" customHeight="1">
      <c r="A29" s="2"/>
      <c r="B29" s="15" t="s">
        <v>13</v>
      </c>
      <c r="C29" s="68">
        <v>136</v>
      </c>
      <c r="D29" s="68">
        <v>134</v>
      </c>
      <c r="E29" s="17">
        <f>D29/C29</f>
        <v>0.9852941176470589</v>
      </c>
      <c r="F29" s="68">
        <f>C29</f>
        <v>136</v>
      </c>
      <c r="G29" s="69">
        <v>124</v>
      </c>
      <c r="H29" s="17">
        <f>G29/F29</f>
        <v>0.9117647058823529</v>
      </c>
      <c r="I29" s="68">
        <f>C29</f>
        <v>136</v>
      </c>
      <c r="J29" s="69">
        <v>107</v>
      </c>
      <c r="K29" s="17">
        <f>J29/I29</f>
        <v>0.7867647058823529</v>
      </c>
      <c r="L29" s="74">
        <f>F29</f>
        <v>136</v>
      </c>
      <c r="M29" s="61">
        <v>65</v>
      </c>
      <c r="N29" s="62">
        <f>M29/L29</f>
        <v>0.47794117647058826</v>
      </c>
      <c r="O29" s="75">
        <f>C29</f>
        <v>136</v>
      </c>
      <c r="P29" s="66">
        <v>131</v>
      </c>
      <c r="Q29" s="70">
        <f>P29/O29</f>
        <v>0.9632352941176471</v>
      </c>
      <c r="R29" s="75">
        <f>C29</f>
        <v>136</v>
      </c>
      <c r="S29" s="66">
        <v>130</v>
      </c>
      <c r="T29" s="67">
        <f>S29/R29</f>
        <v>0.9558823529411765</v>
      </c>
      <c r="U29" s="71">
        <v>130</v>
      </c>
      <c r="V29" s="75">
        <f>C29</f>
        <v>136</v>
      </c>
      <c r="W29" s="66">
        <v>135</v>
      </c>
      <c r="X29" s="67">
        <f>W29/V29</f>
        <v>0.9926470588235294</v>
      </c>
      <c r="Y29" s="75">
        <f>C29</f>
        <v>136</v>
      </c>
      <c r="Z29" s="66">
        <v>22</v>
      </c>
      <c r="AA29" s="67">
        <f>Z29/Y29</f>
        <v>0.16176470588235295</v>
      </c>
      <c r="AB29" s="76">
        <f t="shared" si="0"/>
        <v>136</v>
      </c>
      <c r="AC29" s="63">
        <v>6</v>
      </c>
      <c r="AD29" s="65">
        <f>AC29/AB29</f>
        <v>0.04411764705882353</v>
      </c>
      <c r="AE29" s="76">
        <f t="shared" si="1"/>
        <v>136</v>
      </c>
      <c r="AF29" s="63">
        <v>5</v>
      </c>
      <c r="AG29" s="65">
        <f>AF29/AE29</f>
        <v>0.03676470588235294</v>
      </c>
      <c r="AH29" t="s">
        <v>49</v>
      </c>
    </row>
    <row r="30" spans="1:34" ht="27.75" customHeight="1">
      <c r="A30" s="2"/>
      <c r="B30" s="15" t="s">
        <v>14</v>
      </c>
      <c r="C30" s="68">
        <v>69</v>
      </c>
      <c r="D30" s="68">
        <v>66</v>
      </c>
      <c r="E30" s="17">
        <f>D30/C30</f>
        <v>0.9565217391304348</v>
      </c>
      <c r="F30" s="68">
        <f>C30</f>
        <v>69</v>
      </c>
      <c r="G30" s="69">
        <v>56</v>
      </c>
      <c r="H30" s="17">
        <f>G30/F30</f>
        <v>0.8115942028985508</v>
      </c>
      <c r="I30" s="68">
        <f>C30</f>
        <v>69</v>
      </c>
      <c r="J30" s="69">
        <v>54</v>
      </c>
      <c r="K30" s="17">
        <f>J30/I30</f>
        <v>0.782608695652174</v>
      </c>
      <c r="L30" s="74">
        <f>F30</f>
        <v>69</v>
      </c>
      <c r="M30" s="61">
        <v>36</v>
      </c>
      <c r="N30" s="62">
        <f>M30/L30</f>
        <v>0.5217391304347826</v>
      </c>
      <c r="O30" s="75">
        <f>C30</f>
        <v>69</v>
      </c>
      <c r="P30" s="66">
        <v>66</v>
      </c>
      <c r="Q30" s="70">
        <f>P30/O30</f>
        <v>0.9565217391304348</v>
      </c>
      <c r="R30" s="75">
        <f>C30</f>
        <v>69</v>
      </c>
      <c r="S30" s="66">
        <v>66</v>
      </c>
      <c r="T30" s="67">
        <f>S30/R30</f>
        <v>0.9565217391304348</v>
      </c>
      <c r="U30" s="71">
        <v>66</v>
      </c>
      <c r="V30" s="75">
        <f>C30</f>
        <v>69</v>
      </c>
      <c r="W30" s="66">
        <v>68</v>
      </c>
      <c r="X30" s="67">
        <f>W30/V30</f>
        <v>0.9855072463768116</v>
      </c>
      <c r="Y30" s="75">
        <f>C30</f>
        <v>69</v>
      </c>
      <c r="Z30" s="66">
        <v>35</v>
      </c>
      <c r="AA30" s="67">
        <f>Z30/Y30</f>
        <v>0.5072463768115942</v>
      </c>
      <c r="AB30" s="76">
        <f t="shared" si="0"/>
        <v>69</v>
      </c>
      <c r="AC30" s="63">
        <v>45</v>
      </c>
      <c r="AD30" s="65">
        <f>AC30/AB30</f>
        <v>0.6521739130434783</v>
      </c>
      <c r="AE30" s="76">
        <f t="shared" si="1"/>
        <v>69</v>
      </c>
      <c r="AF30" s="63">
        <v>42</v>
      </c>
      <c r="AG30" s="65">
        <f>AF30/AE30</f>
        <v>0.6086956521739131</v>
      </c>
      <c r="AH30" t="s">
        <v>49</v>
      </c>
    </row>
    <row r="31" spans="1:34" ht="27.75" customHeight="1">
      <c r="A31" s="2"/>
      <c r="B31" s="15" t="s">
        <v>15</v>
      </c>
      <c r="C31" s="68">
        <v>34</v>
      </c>
      <c r="D31" s="68">
        <v>33</v>
      </c>
      <c r="E31" s="17">
        <f>D31/C31</f>
        <v>0.9705882352941176</v>
      </c>
      <c r="F31" s="68">
        <f>C31</f>
        <v>34</v>
      </c>
      <c r="G31" s="69">
        <v>32</v>
      </c>
      <c r="H31" s="17">
        <f>G31/F31</f>
        <v>0.9411764705882353</v>
      </c>
      <c r="I31" s="68">
        <f>C31</f>
        <v>34</v>
      </c>
      <c r="J31" s="69">
        <v>30</v>
      </c>
      <c r="K31" s="17">
        <f>J31/I31</f>
        <v>0.8823529411764706</v>
      </c>
      <c r="L31" s="74">
        <f>F31</f>
        <v>34</v>
      </c>
      <c r="M31" s="61">
        <v>23</v>
      </c>
      <c r="N31" s="62">
        <f>M31/L31</f>
        <v>0.6764705882352942</v>
      </c>
      <c r="O31" s="75">
        <f>C31</f>
        <v>34</v>
      </c>
      <c r="P31" s="66">
        <v>31</v>
      </c>
      <c r="Q31" s="70">
        <f>P31/O31</f>
        <v>0.9117647058823529</v>
      </c>
      <c r="R31" s="75">
        <f>C31</f>
        <v>34</v>
      </c>
      <c r="S31" s="66">
        <v>31</v>
      </c>
      <c r="T31" s="67">
        <f>S31/R31</f>
        <v>0.9117647058823529</v>
      </c>
      <c r="U31" s="71">
        <v>31</v>
      </c>
      <c r="V31" s="75">
        <f>C31</f>
        <v>34</v>
      </c>
      <c r="W31" s="66">
        <v>34</v>
      </c>
      <c r="X31" s="67">
        <f>W31/V31</f>
        <v>1</v>
      </c>
      <c r="Y31" s="75">
        <f>C31</f>
        <v>34</v>
      </c>
      <c r="Z31" s="66">
        <v>25</v>
      </c>
      <c r="AA31" s="67">
        <f>Z31/Y31</f>
        <v>0.7352941176470589</v>
      </c>
      <c r="AB31" s="76">
        <f t="shared" si="0"/>
        <v>34</v>
      </c>
      <c r="AC31" s="63">
        <v>23</v>
      </c>
      <c r="AD31" s="65">
        <f>AC31/AB31</f>
        <v>0.6764705882352942</v>
      </c>
      <c r="AE31" s="76">
        <f t="shared" si="1"/>
        <v>34</v>
      </c>
      <c r="AF31" s="63">
        <v>22</v>
      </c>
      <c r="AG31" s="65">
        <f>AF31/AE31</f>
        <v>0.6470588235294118</v>
      </c>
      <c r="AH31" t="s">
        <v>49</v>
      </c>
    </row>
    <row r="32" spans="1:34" ht="27.75" customHeight="1">
      <c r="A32" s="2"/>
      <c r="B32" s="15" t="s">
        <v>28</v>
      </c>
      <c r="C32" s="68">
        <v>72</v>
      </c>
      <c r="D32" s="68">
        <v>72</v>
      </c>
      <c r="E32" s="17">
        <f>D32/C32</f>
        <v>1</v>
      </c>
      <c r="F32" s="68">
        <f>C32</f>
        <v>72</v>
      </c>
      <c r="G32" s="68">
        <v>69</v>
      </c>
      <c r="H32" s="17">
        <f>G32/F32</f>
        <v>0.9583333333333334</v>
      </c>
      <c r="I32" s="68">
        <f>C32</f>
        <v>72</v>
      </c>
      <c r="J32" s="68">
        <v>71</v>
      </c>
      <c r="K32" s="17">
        <f>J32/I32</f>
        <v>0.9861111111111112</v>
      </c>
      <c r="L32" s="74">
        <f>F32</f>
        <v>72</v>
      </c>
      <c r="M32" s="74">
        <v>44</v>
      </c>
      <c r="N32" s="62">
        <f>M32/L32</f>
        <v>0.6111111111111112</v>
      </c>
      <c r="O32" s="75">
        <f>C32</f>
        <v>72</v>
      </c>
      <c r="P32" s="75">
        <v>72</v>
      </c>
      <c r="Q32" s="70">
        <f>P32/O32</f>
        <v>1</v>
      </c>
      <c r="R32" s="75">
        <f>C32</f>
        <v>72</v>
      </c>
      <c r="S32" s="75">
        <v>72</v>
      </c>
      <c r="T32" s="67">
        <f>S32/R32</f>
        <v>1</v>
      </c>
      <c r="U32" s="71">
        <v>72</v>
      </c>
      <c r="V32" s="75">
        <f>C32</f>
        <v>72</v>
      </c>
      <c r="W32" s="75">
        <v>72</v>
      </c>
      <c r="X32" s="67">
        <f>W32/V32</f>
        <v>1</v>
      </c>
      <c r="Y32" s="75">
        <f>C32</f>
        <v>72</v>
      </c>
      <c r="Z32" s="75">
        <v>20</v>
      </c>
      <c r="AA32" s="67">
        <f>Z32/Y32</f>
        <v>0.2777777777777778</v>
      </c>
      <c r="AB32" s="76">
        <f t="shared" si="0"/>
        <v>72</v>
      </c>
      <c r="AC32" s="76">
        <v>50</v>
      </c>
      <c r="AD32" s="65">
        <f>AC32/AB32</f>
        <v>0.6944444444444444</v>
      </c>
      <c r="AE32" s="76">
        <f t="shared" si="1"/>
        <v>72</v>
      </c>
      <c r="AF32" s="76">
        <v>54</v>
      </c>
      <c r="AG32" s="65">
        <f>AF32/AE32</f>
        <v>0.75</v>
      </c>
      <c r="AH32" t="s">
        <v>49</v>
      </c>
    </row>
    <row r="33" spans="1:33" ht="27.75" customHeight="1">
      <c r="A33" s="2"/>
      <c r="B33" s="15"/>
      <c r="C33" s="68"/>
      <c r="D33" s="68"/>
      <c r="E33" s="17"/>
      <c r="F33" s="69"/>
      <c r="G33" s="69"/>
      <c r="H33" s="17"/>
      <c r="I33" s="69"/>
      <c r="J33" s="69"/>
      <c r="K33" s="17"/>
      <c r="L33" s="61"/>
      <c r="M33" s="61"/>
      <c r="N33" s="62"/>
      <c r="O33" s="66"/>
      <c r="P33" s="66"/>
      <c r="Q33" s="70"/>
      <c r="R33" s="66"/>
      <c r="S33" s="66"/>
      <c r="T33" s="67"/>
      <c r="U33" s="71"/>
      <c r="V33" s="66"/>
      <c r="W33" s="66"/>
      <c r="X33" s="67"/>
      <c r="Y33" s="66"/>
      <c r="Z33" s="66"/>
      <c r="AA33" s="67"/>
      <c r="AB33" s="63"/>
      <c r="AC33" s="63"/>
      <c r="AD33" s="65"/>
      <c r="AE33" s="63"/>
      <c r="AF33" s="63"/>
      <c r="AG33" s="65"/>
    </row>
    <row r="34" spans="1:33" ht="27.75" customHeight="1">
      <c r="A34" s="2"/>
      <c r="B34" s="19" t="s">
        <v>16</v>
      </c>
      <c r="C34" s="72">
        <f>SUM(C6,C8,C14,C21,C28)</f>
        <v>9664</v>
      </c>
      <c r="D34" s="72">
        <f>SUM(D6,D8,D14,D21,D28)</f>
        <v>9257</v>
      </c>
      <c r="E34" s="43">
        <f>D34/C34</f>
        <v>0.9578849337748344</v>
      </c>
      <c r="F34" s="72">
        <f>SUM(F6,F8,F14,F21,F28)</f>
        <v>9664</v>
      </c>
      <c r="G34" s="72">
        <f>SUM(G6,G8,G14,G21,G28)</f>
        <v>8320</v>
      </c>
      <c r="H34" s="43">
        <f>G34/F34</f>
        <v>0.8609271523178808</v>
      </c>
      <c r="I34" s="72">
        <f>SUM(I6,I8,I14,I21,I28)</f>
        <v>9664</v>
      </c>
      <c r="J34" s="72">
        <f>SUM(J6,J8,J14,J21,J28)</f>
        <v>7494</v>
      </c>
      <c r="K34" s="43">
        <f>J34/I34</f>
        <v>0.7754552980132451</v>
      </c>
      <c r="L34" s="42">
        <f>SUM(L6,L8,L14,L21,L28)</f>
        <v>9664</v>
      </c>
      <c r="M34" s="42">
        <f>SUM(M6,M8,M14,M21,M28)</f>
        <v>3496</v>
      </c>
      <c r="N34" s="45">
        <f>M34/L34</f>
        <v>0.3617549668874172</v>
      </c>
      <c r="O34" s="73">
        <f>SUM(O8,O14,O21,O28,O6)</f>
        <v>9664</v>
      </c>
      <c r="P34" s="73">
        <f>SUM(P6,P8,P14,P21,P28)</f>
        <v>9285</v>
      </c>
      <c r="Q34" s="49">
        <f>P34/O34</f>
        <v>0.9607822847682119</v>
      </c>
      <c r="R34" s="73">
        <f>SUM(R8,R14,R21,R28,R6)</f>
        <v>9664</v>
      </c>
      <c r="S34" s="73">
        <f>SUM(S6,S8,S14,S21,S28)</f>
        <v>9282</v>
      </c>
      <c r="T34" s="49">
        <f>S34/R34</f>
        <v>0.9604718543046358</v>
      </c>
      <c r="U34" s="46">
        <f>SUM(U6,U8,U14,U21,U28)</f>
        <v>9282</v>
      </c>
      <c r="V34" s="73">
        <f>SUM(V6,V8,V14,V21,V28)</f>
        <v>9664</v>
      </c>
      <c r="W34" s="73">
        <f>SUM(W6,W8,W14,W21,W28)</f>
        <v>9423</v>
      </c>
      <c r="X34" s="49">
        <f>W34/V34</f>
        <v>0.9750620860927153</v>
      </c>
      <c r="Y34" s="73">
        <f>V34</f>
        <v>9664</v>
      </c>
      <c r="Z34" s="73">
        <f>SUM(Z6,Z8,Z14,Z21,Z28)</f>
        <v>1693</v>
      </c>
      <c r="AA34" s="49">
        <f>Z34/Y34</f>
        <v>0.17518625827814568</v>
      </c>
      <c r="AB34" s="46">
        <f>SUM(AB6,AB8,AB14,AB21,AB28)</f>
        <v>9664</v>
      </c>
      <c r="AC34" s="73">
        <f>SUM(AC6,AC8,AC14,AC21,AC28)</f>
        <v>6220</v>
      </c>
      <c r="AD34" s="48">
        <f>AC34/AB34</f>
        <v>0.6436258278145696</v>
      </c>
      <c r="AE34" s="46">
        <f>AB34</f>
        <v>9664</v>
      </c>
      <c r="AF34" s="73">
        <f>SUM(AF6,AF8,AF14,AF21,AF28)</f>
        <v>6317</v>
      </c>
      <c r="AG34" s="48">
        <f>AF34/AE34</f>
        <v>0.6536630794701986</v>
      </c>
    </row>
    <row r="35" spans="1:33" ht="27.75" customHeight="1">
      <c r="A35" s="3"/>
      <c r="B35" s="3"/>
      <c r="C35" s="22"/>
      <c r="D35" s="22"/>
      <c r="E35" s="23"/>
      <c r="F35" s="22"/>
      <c r="G35" s="22"/>
      <c r="H35" s="23"/>
      <c r="I35" s="22"/>
      <c r="J35" s="22"/>
      <c r="K35" s="23"/>
      <c r="L35" s="9"/>
      <c r="M35" s="9"/>
      <c r="N35" s="11"/>
      <c r="O35" s="77"/>
      <c r="P35" s="22"/>
      <c r="Q35" s="23"/>
      <c r="R35" s="77"/>
      <c r="S35" s="22"/>
      <c r="T35" s="24"/>
      <c r="U35" s="25"/>
      <c r="V35" s="22"/>
      <c r="W35" s="22"/>
      <c r="X35" s="24"/>
      <c r="Y35" s="22"/>
      <c r="Z35" s="22"/>
      <c r="AA35" s="24"/>
      <c r="AB35" s="41"/>
      <c r="AC35" s="9"/>
      <c r="AD35" s="11"/>
      <c r="AE35" s="9"/>
      <c r="AF35" s="9"/>
      <c r="AG35" s="11"/>
    </row>
    <row r="36" spans="1:33" ht="15" customHeight="1">
      <c r="A36" s="3"/>
      <c r="B36" s="3"/>
      <c r="C36" s="10"/>
      <c r="D36" s="22"/>
      <c r="E36" s="23"/>
      <c r="F36" s="7"/>
      <c r="G36" s="7"/>
      <c r="H36" s="23"/>
      <c r="I36" s="7"/>
      <c r="J36" s="7"/>
      <c r="K36" s="23"/>
      <c r="L36" s="7"/>
      <c r="M36" s="7"/>
      <c r="N36" s="24"/>
      <c r="O36" s="7"/>
      <c r="P36" s="7"/>
      <c r="Q36" s="23"/>
      <c r="R36" s="7"/>
      <c r="S36" s="7"/>
      <c r="T36" s="24"/>
      <c r="U36" s="24"/>
      <c r="V36" s="7"/>
      <c r="W36" s="7"/>
      <c r="X36" s="24"/>
      <c r="Y36" s="10"/>
      <c r="Z36" s="10"/>
      <c r="AA36" s="10"/>
      <c r="AB36" s="7"/>
      <c r="AC36" s="7"/>
      <c r="AD36" s="24"/>
      <c r="AE36" s="7"/>
      <c r="AF36" s="7"/>
      <c r="AG36" s="24"/>
    </row>
    <row r="37" spans="2:24" ht="14.25">
      <c r="B37" s="5"/>
      <c r="C37" s="10"/>
      <c r="D37" s="10"/>
      <c r="E37" s="1"/>
      <c r="F37" s="10"/>
      <c r="G37" s="10"/>
      <c r="H37" s="1"/>
      <c r="I37" s="10"/>
      <c r="J37" s="10"/>
      <c r="K37" s="1"/>
      <c r="P37" s="10"/>
      <c r="Q37" s="1"/>
      <c r="R37" s="10"/>
      <c r="S37" s="10"/>
      <c r="T37" s="10"/>
      <c r="V37" s="10"/>
      <c r="W37" s="10"/>
      <c r="X37" s="10"/>
    </row>
  </sheetData>
  <sheetProtection/>
  <printOptions horizontalCentered="1"/>
  <pageMargins left="0" right="0" top="0.7874015748031497" bottom="0.5118110236220472" header="0" footer="0.3937007874015748"/>
  <pageSetup fitToHeight="1" fitToWidth="1" horizontalDpi="600" verticalDpi="600" orientation="landscape" paperSize="9" scale="41" r:id="rId1"/>
  <headerFooter alignWithMargins="0">
    <oddFooter>&amp;R44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石川県</cp:lastModifiedBy>
  <cp:lastPrinted>2016-09-30T04:19:41Z</cp:lastPrinted>
  <dcterms:created xsi:type="dcterms:W3CDTF">1999-05-24T08:04:50Z</dcterms:created>
  <dcterms:modified xsi:type="dcterms:W3CDTF">2016-09-30T04:43:17Z</dcterms:modified>
  <cp:category/>
  <cp:version/>
  <cp:contentType/>
  <cp:contentStatus/>
</cp:coreProperties>
</file>