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500" activeTab="0"/>
  </bookViews>
  <sheets>
    <sheet name="１．６歳" sheetId="1" r:id="rId1"/>
    <sheet name="３歳 " sheetId="2" r:id="rId2"/>
  </sheets>
  <definedNames>
    <definedName name="_xlnm.Print_Area" localSheetId="0">'１．６歳'!$A$1:$AC$36</definedName>
  </definedNames>
  <calcPr fullCalcOnLoad="1"/>
</workbook>
</file>

<file path=xl/sharedStrings.xml><?xml version="1.0" encoding="utf-8"?>
<sst xmlns="http://schemas.openxmlformats.org/spreadsheetml/2006/main" count="144" uniqueCount="53">
  <si>
    <t>対象者数</t>
  </si>
  <si>
    <t>接種者数</t>
  </si>
  <si>
    <t>接種率</t>
  </si>
  <si>
    <t>南加賀管内</t>
  </si>
  <si>
    <t>　小松市</t>
  </si>
  <si>
    <t>　加賀市</t>
  </si>
  <si>
    <t>　川北町</t>
  </si>
  <si>
    <t>石川中央管内</t>
  </si>
  <si>
    <t>　津幡町</t>
  </si>
  <si>
    <t>　内灘町</t>
  </si>
  <si>
    <t>能登中部管内</t>
  </si>
  <si>
    <t>　羽咋市</t>
  </si>
  <si>
    <t>能登北部管内</t>
  </si>
  <si>
    <t>　輪島市</t>
  </si>
  <si>
    <t>　珠洲市</t>
  </si>
  <si>
    <t>　穴水町</t>
  </si>
  <si>
    <t>石川県合計</t>
  </si>
  <si>
    <t>日本脳炎</t>
  </si>
  <si>
    <t>　かほく市</t>
  </si>
  <si>
    <t>　能美市</t>
  </si>
  <si>
    <t>　白山市</t>
  </si>
  <si>
    <t>　七尾市</t>
  </si>
  <si>
    <t>　宝達志水町</t>
  </si>
  <si>
    <t>　中能登町</t>
  </si>
  <si>
    <t>　能登町</t>
  </si>
  <si>
    <t xml:space="preserve">  七尾市</t>
  </si>
  <si>
    <t>　志賀町</t>
  </si>
  <si>
    <t>　中能登町</t>
  </si>
  <si>
    <t>　能登町</t>
  </si>
  <si>
    <t>金沢市</t>
  </si>
  <si>
    <t>麻疹（ＭＲ含む）</t>
  </si>
  <si>
    <t>風疹（ＭＲ含む）</t>
  </si>
  <si>
    <t>（再掲）</t>
  </si>
  <si>
    <t>ＤＰＴ初回</t>
  </si>
  <si>
    <t>ポリオ</t>
  </si>
  <si>
    <t>ＢＣＧ</t>
  </si>
  <si>
    <t>ＤＰＴ初回</t>
  </si>
  <si>
    <t>ＢＣＧ</t>
  </si>
  <si>
    <t xml:space="preserve">   志賀町</t>
  </si>
  <si>
    <t>ＤPＴ追加</t>
  </si>
  <si>
    <t>ＤＰＴ追加</t>
  </si>
  <si>
    <t>　野々市市</t>
  </si>
  <si>
    <t>ＭＲ
接種者数</t>
  </si>
  <si>
    <t>生ワクチン
接種者数</t>
  </si>
  <si>
    <t>平成２５年度予防接種率（３歳）</t>
  </si>
  <si>
    <t>Hib</t>
  </si>
  <si>
    <t>小児用肺炎球菌</t>
  </si>
  <si>
    <t>-</t>
  </si>
  <si>
    <t>※Ｈｉｂ及び小児用肺炎球菌の接種者数については集計していない</t>
  </si>
  <si>
    <t>※Ｈｉｂと小児用肺炎球菌の対象者数から金沢市分は除かれている</t>
  </si>
  <si>
    <t>１５　予防接種</t>
  </si>
  <si>
    <t>（１）予防接種実施状況</t>
  </si>
  <si>
    <t>　平成２５年度予防接種率（１歳６か月）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</si>
</sst>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_);[Red]\(#,##0.0\)"/>
    <numFmt numFmtId="179" formatCode="0.0_);[Red]\(0.0\)"/>
    <numFmt numFmtId="180" formatCode="0.0_ "/>
    <numFmt numFmtId="181" formatCode="0.00_);[Red]\(0.00\)"/>
    <numFmt numFmtId="182" formatCode="0_);[Red]\(0\)"/>
    <numFmt numFmtId="183" formatCode="#,##0_ "/>
    <numFmt numFmtId="184" formatCode="0_ "/>
    <numFmt numFmtId="185" formatCode="#,##0.0_ "/>
  </numFmts>
  <fonts count="4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ｺﾞｼｯｸ"/>
      <family val="3"/>
    </font>
    <font>
      <sz val="12"/>
      <name val="HG丸ｺﾞｼｯｸM-PRO"/>
      <family val="3"/>
    </font>
    <font>
      <sz val="11"/>
      <name val="ｺﾞｼｯｸ"/>
      <family val="3"/>
    </font>
    <font>
      <sz val="13"/>
      <name val="ｺﾞｼｯｸ"/>
      <family val="3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37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/>
    </xf>
    <xf numFmtId="3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2" xfId="0" applyFont="1" applyFill="1" applyBorder="1" applyAlignment="1">
      <alignment vertical="top"/>
    </xf>
    <xf numFmtId="183" fontId="4" fillId="33" borderId="12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 applyProtection="1">
      <alignment/>
      <protection/>
    </xf>
    <xf numFmtId="177" fontId="4" fillId="33" borderId="12" xfId="0" applyNumberFormat="1" applyFont="1" applyFill="1" applyBorder="1" applyAlignment="1">
      <alignment horizontal="right"/>
    </xf>
    <xf numFmtId="176" fontId="4" fillId="33" borderId="12" xfId="0" applyNumberFormat="1" applyFont="1" applyFill="1" applyBorder="1" applyAlignment="1" applyProtection="1">
      <alignment horizontal="right"/>
      <protection/>
    </xf>
    <xf numFmtId="183" fontId="7" fillId="33" borderId="12" xfId="0" applyNumberFormat="1" applyFont="1" applyFill="1" applyBorder="1" applyAlignment="1" applyProtection="1">
      <alignment horizontal="right"/>
      <protection/>
    </xf>
    <xf numFmtId="38" fontId="7" fillId="33" borderId="12" xfId="48" applyFont="1" applyFill="1" applyBorder="1" applyAlignment="1">
      <alignment horizontal="center"/>
    </xf>
    <xf numFmtId="176" fontId="7" fillId="33" borderId="12" xfId="0" applyNumberFormat="1" applyFont="1" applyFill="1" applyBorder="1" applyAlignment="1" applyProtection="1">
      <alignment horizontal="right"/>
      <protection/>
    </xf>
    <xf numFmtId="176" fontId="7" fillId="33" borderId="12" xfId="0" applyNumberFormat="1" applyFont="1" applyFill="1" applyBorder="1" applyAlignment="1" applyProtection="1">
      <alignment/>
      <protection/>
    </xf>
    <xf numFmtId="177" fontId="7" fillId="33" borderId="12" xfId="0" applyNumberFormat="1" applyFont="1" applyFill="1" applyBorder="1" applyAlignment="1">
      <alignment horizontal="center"/>
    </xf>
    <xf numFmtId="177" fontId="7" fillId="33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183" fontId="7" fillId="0" borderId="12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shrinkToFit="1"/>
    </xf>
    <xf numFmtId="0" fontId="8" fillId="0" borderId="17" xfId="0" applyFont="1" applyFill="1" applyBorder="1" applyAlignment="1">
      <alignment vertical="top" shrinkToFit="1"/>
    </xf>
    <xf numFmtId="177" fontId="4" fillId="33" borderId="12" xfId="0" applyNumberFormat="1" applyFont="1" applyFill="1" applyBorder="1" applyAlignment="1" applyProtection="1">
      <alignment horizontal="right"/>
      <protection/>
    </xf>
    <xf numFmtId="177" fontId="7" fillId="33" borderId="12" xfId="0" applyNumberFormat="1" applyFont="1" applyFill="1" applyBorder="1" applyAlignment="1" applyProtection="1">
      <alignment horizontal="right"/>
      <protection/>
    </xf>
    <xf numFmtId="183" fontId="7" fillId="33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Border="1" applyAlignment="1" applyProtection="1">
      <alignment horizontal="right"/>
      <protection/>
    </xf>
    <xf numFmtId="177" fontId="4" fillId="0" borderId="12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 applyProtection="1">
      <alignment horizontal="right"/>
      <protection/>
    </xf>
    <xf numFmtId="177" fontId="7" fillId="0" borderId="12" xfId="0" applyNumberFormat="1" applyFont="1" applyFill="1" applyBorder="1" applyAlignment="1">
      <alignment horizontal="right"/>
    </xf>
    <xf numFmtId="176" fontId="7" fillId="0" borderId="12" xfId="0" applyNumberFormat="1" applyFont="1" applyBorder="1" applyAlignment="1" applyProtection="1">
      <alignment horizontal="right"/>
      <protection/>
    </xf>
    <xf numFmtId="176" fontId="7" fillId="0" borderId="12" xfId="0" applyNumberFormat="1" applyFont="1" applyFill="1" applyBorder="1" applyAlignment="1" applyProtection="1">
      <alignment horizontal="right"/>
      <protection/>
    </xf>
    <xf numFmtId="177" fontId="7" fillId="0" borderId="12" xfId="0" applyNumberFormat="1" applyFont="1" applyFill="1" applyBorder="1" applyAlignment="1">
      <alignment/>
    </xf>
    <xf numFmtId="176" fontId="7" fillId="0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>
      <alignment/>
    </xf>
    <xf numFmtId="176" fontId="7" fillId="0" borderId="12" xfId="0" applyNumberFormat="1" applyFont="1" applyBorder="1" applyAlignment="1" applyProtection="1">
      <alignment/>
      <protection/>
    </xf>
    <xf numFmtId="183" fontId="7" fillId="0" borderId="12" xfId="0" applyNumberFormat="1" applyFont="1" applyFill="1" applyBorder="1" applyAlignment="1" applyProtection="1">
      <alignment horizontal="right"/>
      <protection/>
    </xf>
    <xf numFmtId="177" fontId="4" fillId="33" borderId="12" xfId="0" applyNumberFormat="1" applyFont="1" applyFill="1" applyBorder="1" applyAlignment="1" applyProtection="1">
      <alignment/>
      <protection/>
    </xf>
    <xf numFmtId="177" fontId="7" fillId="33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 horizontal="right"/>
      <protection/>
    </xf>
    <xf numFmtId="177" fontId="7" fillId="0" borderId="12" xfId="0" applyNumberFormat="1" applyFont="1" applyFill="1" applyBorder="1" applyAlignment="1" applyProtection="1">
      <alignment/>
      <protection/>
    </xf>
    <xf numFmtId="177" fontId="7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37" fontId="4" fillId="33" borderId="12" xfId="0" applyNumberFormat="1" applyFont="1" applyFill="1" applyBorder="1" applyAlignment="1" applyProtection="1">
      <alignment/>
      <protection/>
    </xf>
    <xf numFmtId="177" fontId="7" fillId="34" borderId="12" xfId="0" applyNumberFormat="1" applyFont="1" applyFill="1" applyBorder="1" applyAlignment="1">
      <alignment horizontal="right"/>
    </xf>
    <xf numFmtId="176" fontId="7" fillId="34" borderId="12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7"/>
  <sheetViews>
    <sheetView tabSelected="1" defaultGridColor="0" view="pageBreakPreview" zoomScale="85" zoomScaleNormal="87" zoomScaleSheetLayoutView="8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10.59765625" defaultRowHeight="15"/>
  <cols>
    <col min="1" max="1" width="15.09765625" style="0" customWidth="1"/>
    <col min="2" max="10" width="10.59765625" style="8" customWidth="1"/>
    <col min="11" max="11" width="10.59765625" style="8" hidden="1" customWidth="1"/>
    <col min="12" max="12" width="11.5" style="8" customWidth="1"/>
    <col min="13" max="13" width="10.59765625" style="8" hidden="1" customWidth="1"/>
    <col min="14" max="19" width="10.59765625" style="8" customWidth="1"/>
    <col min="20" max="20" width="11.3984375" style="8" customWidth="1"/>
    <col min="21" max="29" width="10.59765625" style="8" customWidth="1"/>
  </cols>
  <sheetData>
    <row r="1" spans="1:29" ht="26.25" customHeight="1">
      <c r="A1" s="80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26.25" customHeight="1">
      <c r="A2" s="80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6.25" customHeight="1">
      <c r="A3" s="80" t="s">
        <v>52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24.75" customHeight="1">
      <c r="A4" s="27"/>
      <c r="B4" s="14" t="s">
        <v>36</v>
      </c>
      <c r="C4" s="32"/>
      <c r="D4" s="35"/>
      <c r="E4" s="14" t="s">
        <v>40</v>
      </c>
      <c r="F4" s="32"/>
      <c r="G4" s="35"/>
      <c r="H4" s="32" t="s">
        <v>34</v>
      </c>
      <c r="I4" s="34"/>
      <c r="J4" s="35"/>
      <c r="K4" s="37"/>
      <c r="L4" s="14" t="s">
        <v>32</v>
      </c>
      <c r="M4" s="38"/>
      <c r="N4" s="14" t="s">
        <v>30</v>
      </c>
      <c r="O4" s="32"/>
      <c r="P4" s="35"/>
      <c r="Q4" s="14" t="s">
        <v>31</v>
      </c>
      <c r="R4" s="32"/>
      <c r="S4" s="35"/>
      <c r="T4" s="14" t="s">
        <v>32</v>
      </c>
      <c r="U4" s="32" t="s">
        <v>37</v>
      </c>
      <c r="V4" s="34"/>
      <c r="W4" s="35"/>
      <c r="X4" s="14" t="s">
        <v>45</v>
      </c>
      <c r="Y4" s="32"/>
      <c r="Z4" s="35"/>
      <c r="AA4" s="14" t="s">
        <v>46</v>
      </c>
      <c r="AB4" s="32"/>
      <c r="AC4" s="35"/>
    </row>
    <row r="5" spans="1:29" ht="38.25" customHeight="1">
      <c r="A5" s="28"/>
      <c r="B5" s="14" t="s">
        <v>0</v>
      </c>
      <c r="C5" s="14" t="s">
        <v>1</v>
      </c>
      <c r="D5" s="14" t="s">
        <v>2</v>
      </c>
      <c r="E5" s="14" t="s">
        <v>0</v>
      </c>
      <c r="F5" s="14" t="s">
        <v>1</v>
      </c>
      <c r="G5" s="14" t="s">
        <v>2</v>
      </c>
      <c r="H5" s="14" t="s">
        <v>0</v>
      </c>
      <c r="I5" s="14" t="s">
        <v>1</v>
      </c>
      <c r="J5" s="14" t="s">
        <v>2</v>
      </c>
      <c r="K5" s="14" t="s">
        <v>0</v>
      </c>
      <c r="L5" s="36" t="s">
        <v>43</v>
      </c>
      <c r="M5" s="14" t="s">
        <v>2</v>
      </c>
      <c r="N5" s="14" t="s">
        <v>0</v>
      </c>
      <c r="O5" s="14" t="s">
        <v>1</v>
      </c>
      <c r="P5" s="14" t="s">
        <v>2</v>
      </c>
      <c r="Q5" s="14" t="s">
        <v>0</v>
      </c>
      <c r="R5" s="14" t="s">
        <v>1</v>
      </c>
      <c r="S5" s="14" t="s">
        <v>2</v>
      </c>
      <c r="T5" s="36" t="s">
        <v>42</v>
      </c>
      <c r="U5" s="14" t="s">
        <v>0</v>
      </c>
      <c r="V5" s="14" t="s">
        <v>1</v>
      </c>
      <c r="W5" s="14" t="s">
        <v>2</v>
      </c>
      <c r="X5" s="14" t="s">
        <v>0</v>
      </c>
      <c r="Y5" s="14" t="s">
        <v>1</v>
      </c>
      <c r="Z5" s="14" t="s">
        <v>2</v>
      </c>
      <c r="AA5" s="14" t="s">
        <v>0</v>
      </c>
      <c r="AB5" s="14" t="s">
        <v>1</v>
      </c>
      <c r="AC5" s="14" t="s">
        <v>2</v>
      </c>
    </row>
    <row r="6" spans="1:29" ht="24.75" customHeight="1">
      <c r="A6" s="29"/>
      <c r="B6" s="16"/>
      <c r="C6" s="16"/>
      <c r="D6" s="2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30.75" customHeight="1">
      <c r="A7" s="19" t="s">
        <v>29</v>
      </c>
      <c r="B7" s="40">
        <v>4096</v>
      </c>
      <c r="C7" s="77">
        <v>3375</v>
      </c>
      <c r="D7" s="43">
        <f aca="true" t="shared" si="0" ref="D7:D35">C7/B7</f>
        <v>0.823974609375</v>
      </c>
      <c r="E7" s="42">
        <f>B7</f>
        <v>4096</v>
      </c>
      <c r="F7" s="40">
        <v>632</v>
      </c>
      <c r="G7" s="43">
        <f>F7/E7</f>
        <v>0.154296875</v>
      </c>
      <c r="H7" s="42">
        <f>B7</f>
        <v>4096</v>
      </c>
      <c r="I7" s="40">
        <v>627</v>
      </c>
      <c r="J7" s="43">
        <f>I7/H7</f>
        <v>0.153076171875</v>
      </c>
      <c r="K7" s="42">
        <f>E7</f>
        <v>4096</v>
      </c>
      <c r="L7" s="40">
        <v>150</v>
      </c>
      <c r="M7" s="43">
        <f>L7/K7</f>
        <v>0.03662109375</v>
      </c>
      <c r="N7" s="49">
        <f>B7</f>
        <v>4096</v>
      </c>
      <c r="O7" s="44">
        <v>3620</v>
      </c>
      <c r="P7" s="46">
        <f>O7/N7</f>
        <v>0.8837890625</v>
      </c>
      <c r="Q7" s="49">
        <f>B7</f>
        <v>4096</v>
      </c>
      <c r="R7" s="44">
        <v>3620</v>
      </c>
      <c r="S7" s="46">
        <f>R7/Q7</f>
        <v>0.8837890625</v>
      </c>
      <c r="T7" s="44">
        <v>3620</v>
      </c>
      <c r="U7" s="49">
        <f>B7</f>
        <v>4096</v>
      </c>
      <c r="V7" s="44">
        <v>3951</v>
      </c>
      <c r="W7" s="46">
        <f>V7/U7</f>
        <v>0.964599609375</v>
      </c>
      <c r="X7" s="49">
        <f>U7</f>
        <v>4096</v>
      </c>
      <c r="Y7" s="44" t="s">
        <v>47</v>
      </c>
      <c r="Z7" s="44" t="s">
        <v>47</v>
      </c>
      <c r="AA7" s="49">
        <f>U7</f>
        <v>4096</v>
      </c>
      <c r="AB7" s="44" t="s">
        <v>47</v>
      </c>
      <c r="AC7" s="44" t="s">
        <v>47</v>
      </c>
    </row>
    <row r="8" spans="1:29" ht="30.75" customHeight="1">
      <c r="A8" s="15"/>
      <c r="B8" s="16"/>
      <c r="C8" s="16"/>
      <c r="D8" s="20"/>
      <c r="E8" s="18"/>
      <c r="F8" s="18"/>
      <c r="G8" s="18"/>
      <c r="H8" s="18"/>
      <c r="I8" s="18"/>
      <c r="J8" s="18"/>
      <c r="K8" s="18"/>
      <c r="L8" s="18"/>
      <c r="M8" s="18"/>
      <c r="N8" s="50"/>
      <c r="O8" s="50"/>
      <c r="P8" s="50"/>
      <c r="Q8" s="50"/>
      <c r="R8" s="50"/>
      <c r="S8" s="50"/>
      <c r="T8" s="52"/>
      <c r="U8" s="50"/>
      <c r="V8" s="50"/>
      <c r="W8" s="50"/>
      <c r="X8" s="39" t="s">
        <v>48</v>
      </c>
      <c r="Y8" s="50"/>
      <c r="Z8" s="50"/>
      <c r="AA8" s="50"/>
      <c r="AB8" s="50"/>
      <c r="AC8" s="50"/>
    </row>
    <row r="9" spans="1:29" ht="30.75" customHeight="1">
      <c r="A9" s="19" t="s">
        <v>3</v>
      </c>
      <c r="B9" s="40">
        <f>SUM(B10:B13)</f>
        <v>1998</v>
      </c>
      <c r="C9" s="40">
        <f>SUM(C10:C13)</f>
        <v>1953</v>
      </c>
      <c r="D9" s="43">
        <f t="shared" si="0"/>
        <v>0.9774774774774775</v>
      </c>
      <c r="E9" s="55">
        <f>SUM(E10:E13)</f>
        <v>1998</v>
      </c>
      <c r="F9" s="55">
        <f>SUM(F10:F13)</f>
        <v>1458</v>
      </c>
      <c r="G9" s="43">
        <f aca="true" t="shared" si="1" ref="G9:G35">F9/E9</f>
        <v>0.7297297297297297</v>
      </c>
      <c r="H9" s="55">
        <f>SUM(H10:H13)</f>
        <v>1998</v>
      </c>
      <c r="I9" s="55">
        <f>SUM(I10:I13)</f>
        <v>1270</v>
      </c>
      <c r="J9" s="43">
        <f aca="true" t="shared" si="2" ref="J9:J35">I9/H9</f>
        <v>0.6356356356356356</v>
      </c>
      <c r="K9" s="55">
        <f>SUM(K10:K13)</f>
        <v>1998</v>
      </c>
      <c r="L9" s="55">
        <f>SUM(L10:L13)</f>
        <v>267</v>
      </c>
      <c r="M9" s="43">
        <f>L9/K9</f>
        <v>0.13363363363363365</v>
      </c>
      <c r="N9" s="56">
        <f>SUM(N10:N13)</f>
        <v>1998</v>
      </c>
      <c r="O9" s="56">
        <f>SUM(O10:O13)</f>
        <v>1905</v>
      </c>
      <c r="P9" s="46">
        <f aca="true" t="shared" si="3" ref="P9:P35">O9/N9</f>
        <v>0.9534534534534534</v>
      </c>
      <c r="Q9" s="56">
        <f>SUM(Q10:Q13)</f>
        <v>1998</v>
      </c>
      <c r="R9" s="56">
        <f>SUM(R10:R13)</f>
        <v>1901</v>
      </c>
      <c r="S9" s="46">
        <f aca="true" t="shared" si="4" ref="S9:S35">R9/Q9</f>
        <v>0.9514514514514515</v>
      </c>
      <c r="T9" s="56">
        <f>SUM(T10:T13)</f>
        <v>1901</v>
      </c>
      <c r="U9" s="56">
        <f>SUM(U10:U13)</f>
        <v>1998</v>
      </c>
      <c r="V9" s="56">
        <f>SUM(V10:V13)</f>
        <v>1979</v>
      </c>
      <c r="W9" s="46">
        <f aca="true" t="shared" si="5" ref="W9:W35">V9/U9</f>
        <v>0.9904904904904905</v>
      </c>
      <c r="X9" s="56">
        <f aca="true" t="shared" si="6" ref="X9:X33">U9</f>
        <v>1998</v>
      </c>
      <c r="Y9" s="56">
        <f>SUM(Y10:Y13)</f>
        <v>1630</v>
      </c>
      <c r="Z9" s="46">
        <f>Y9/X9</f>
        <v>0.8158158158158159</v>
      </c>
      <c r="AA9" s="56">
        <f aca="true" t="shared" si="7" ref="AA9:AA33">U9</f>
        <v>1998</v>
      </c>
      <c r="AB9" s="56">
        <f>SUM(AB10:AB13)</f>
        <v>1699</v>
      </c>
      <c r="AC9" s="46">
        <f>AB9/AA9</f>
        <v>0.8503503503503503</v>
      </c>
    </row>
    <row r="10" spans="1:29" ht="30.75" customHeight="1">
      <c r="A10" s="15" t="s">
        <v>4</v>
      </c>
      <c r="B10" s="58">
        <v>948</v>
      </c>
      <c r="C10" s="58">
        <v>936</v>
      </c>
      <c r="D10" s="61">
        <f t="shared" si="0"/>
        <v>0.9873417721518988</v>
      </c>
      <c r="E10" s="60">
        <f>B10</f>
        <v>948</v>
      </c>
      <c r="F10" s="60">
        <v>733</v>
      </c>
      <c r="G10" s="61">
        <f t="shared" si="1"/>
        <v>0.7732067510548524</v>
      </c>
      <c r="H10" s="60">
        <f>B10</f>
        <v>948</v>
      </c>
      <c r="I10" s="60">
        <v>629</v>
      </c>
      <c r="J10" s="61">
        <f t="shared" si="2"/>
        <v>0.6635021097046413</v>
      </c>
      <c r="K10" s="60">
        <f>E10</f>
        <v>948</v>
      </c>
      <c r="L10" s="60">
        <v>54</v>
      </c>
      <c r="M10" s="61">
        <f>L10/K10</f>
        <v>0.056962025316455694</v>
      </c>
      <c r="N10" s="62">
        <f>B10</f>
        <v>948</v>
      </c>
      <c r="O10" s="62">
        <v>900</v>
      </c>
      <c r="P10" s="64">
        <f t="shared" si="3"/>
        <v>0.9493670886075949</v>
      </c>
      <c r="Q10" s="62">
        <f>B10</f>
        <v>948</v>
      </c>
      <c r="R10" s="62">
        <v>898</v>
      </c>
      <c r="S10" s="64">
        <f t="shared" si="4"/>
        <v>0.9472573839662447</v>
      </c>
      <c r="T10" s="62">
        <v>898</v>
      </c>
      <c r="U10" s="62">
        <f>B10</f>
        <v>948</v>
      </c>
      <c r="V10" s="62">
        <v>941</v>
      </c>
      <c r="W10" s="64">
        <f t="shared" si="5"/>
        <v>0.9926160337552743</v>
      </c>
      <c r="X10" s="62">
        <f t="shared" si="6"/>
        <v>948</v>
      </c>
      <c r="Y10" s="62">
        <v>759</v>
      </c>
      <c r="Z10" s="64">
        <f>Y10/X10</f>
        <v>0.8006329113924051</v>
      </c>
      <c r="AA10" s="62">
        <f t="shared" si="7"/>
        <v>948</v>
      </c>
      <c r="AB10" s="62">
        <v>794</v>
      </c>
      <c r="AC10" s="64">
        <f>AB10/AA10</f>
        <v>0.8375527426160337</v>
      </c>
    </row>
    <row r="11" spans="1:29" ht="30.75" customHeight="1">
      <c r="A11" s="15" t="s">
        <v>5</v>
      </c>
      <c r="B11" s="58">
        <v>504</v>
      </c>
      <c r="C11" s="58">
        <v>484</v>
      </c>
      <c r="D11" s="61">
        <f t="shared" si="0"/>
        <v>0.9603174603174603</v>
      </c>
      <c r="E11" s="60">
        <f>B11</f>
        <v>504</v>
      </c>
      <c r="F11" s="60">
        <v>325</v>
      </c>
      <c r="G11" s="61">
        <f t="shared" si="1"/>
        <v>0.6448412698412699</v>
      </c>
      <c r="H11" s="60">
        <f>B11</f>
        <v>504</v>
      </c>
      <c r="I11" s="60">
        <v>304</v>
      </c>
      <c r="J11" s="61">
        <f t="shared" si="2"/>
        <v>0.6031746031746031</v>
      </c>
      <c r="K11" s="60">
        <f>E11</f>
        <v>504</v>
      </c>
      <c r="L11" s="60">
        <v>113</v>
      </c>
      <c r="M11" s="61">
        <f>L11/K11</f>
        <v>0.22420634920634921</v>
      </c>
      <c r="N11" s="62">
        <f>B11</f>
        <v>504</v>
      </c>
      <c r="O11" s="62">
        <v>475</v>
      </c>
      <c r="P11" s="64">
        <f t="shared" si="3"/>
        <v>0.9424603174603174</v>
      </c>
      <c r="Q11" s="62">
        <f>B11</f>
        <v>504</v>
      </c>
      <c r="R11" s="62">
        <v>475</v>
      </c>
      <c r="S11" s="64">
        <f t="shared" si="4"/>
        <v>0.9424603174603174</v>
      </c>
      <c r="T11" s="62">
        <v>475</v>
      </c>
      <c r="U11" s="62">
        <f>B11</f>
        <v>504</v>
      </c>
      <c r="V11" s="62">
        <v>501</v>
      </c>
      <c r="W11" s="64">
        <f t="shared" si="5"/>
        <v>0.9940476190476191</v>
      </c>
      <c r="X11" s="62">
        <f t="shared" si="6"/>
        <v>504</v>
      </c>
      <c r="Y11" s="62">
        <v>415</v>
      </c>
      <c r="Z11" s="64">
        <f>Y11/X11</f>
        <v>0.8234126984126984</v>
      </c>
      <c r="AA11" s="62">
        <f t="shared" si="7"/>
        <v>504</v>
      </c>
      <c r="AB11" s="62">
        <v>423</v>
      </c>
      <c r="AC11" s="64">
        <f>AB11/AA11</f>
        <v>0.8392857142857143</v>
      </c>
    </row>
    <row r="12" spans="1:29" ht="30.75" customHeight="1">
      <c r="A12" s="15" t="s">
        <v>19</v>
      </c>
      <c r="B12" s="58">
        <v>469</v>
      </c>
      <c r="C12" s="58">
        <v>457</v>
      </c>
      <c r="D12" s="61">
        <f t="shared" si="0"/>
        <v>0.9744136460554371</v>
      </c>
      <c r="E12" s="60">
        <f>B12</f>
        <v>469</v>
      </c>
      <c r="F12" s="60">
        <v>380</v>
      </c>
      <c r="G12" s="61">
        <f t="shared" si="1"/>
        <v>0.8102345415778252</v>
      </c>
      <c r="H12" s="60">
        <f>B12</f>
        <v>469</v>
      </c>
      <c r="I12" s="60">
        <v>329</v>
      </c>
      <c r="J12" s="61">
        <f t="shared" si="2"/>
        <v>0.7014925373134329</v>
      </c>
      <c r="K12" s="60">
        <f>E12</f>
        <v>469</v>
      </c>
      <c r="L12" s="60">
        <v>95</v>
      </c>
      <c r="M12" s="61">
        <f>L12/K12</f>
        <v>0.2025586353944563</v>
      </c>
      <c r="N12" s="62">
        <f>B12</f>
        <v>469</v>
      </c>
      <c r="O12" s="62">
        <v>458</v>
      </c>
      <c r="P12" s="64">
        <f t="shared" si="3"/>
        <v>0.976545842217484</v>
      </c>
      <c r="Q12" s="62">
        <f>B12</f>
        <v>469</v>
      </c>
      <c r="R12" s="62">
        <v>456</v>
      </c>
      <c r="S12" s="64">
        <f t="shared" si="4"/>
        <v>0.9722814498933902</v>
      </c>
      <c r="T12" s="62">
        <v>456</v>
      </c>
      <c r="U12" s="62">
        <f>B12</f>
        <v>469</v>
      </c>
      <c r="V12" s="62">
        <v>460</v>
      </c>
      <c r="W12" s="64">
        <f t="shared" si="5"/>
        <v>0.9808102345415778</v>
      </c>
      <c r="X12" s="62">
        <f t="shared" si="6"/>
        <v>469</v>
      </c>
      <c r="Y12" s="62">
        <v>409</v>
      </c>
      <c r="Z12" s="64">
        <f>Y12/X12</f>
        <v>0.8720682302771855</v>
      </c>
      <c r="AA12" s="62">
        <f t="shared" si="7"/>
        <v>469</v>
      </c>
      <c r="AB12" s="62">
        <v>423</v>
      </c>
      <c r="AC12" s="64">
        <f>AB12/AA12</f>
        <v>0.9019189765458422</v>
      </c>
    </row>
    <row r="13" spans="1:29" ht="30.75" customHeight="1">
      <c r="A13" s="15" t="s">
        <v>6</v>
      </c>
      <c r="B13" s="58">
        <v>77</v>
      </c>
      <c r="C13" s="58">
        <v>76</v>
      </c>
      <c r="D13" s="61">
        <f t="shared" si="0"/>
        <v>0.987012987012987</v>
      </c>
      <c r="E13" s="60">
        <f>B13</f>
        <v>77</v>
      </c>
      <c r="F13" s="60">
        <v>20</v>
      </c>
      <c r="G13" s="61">
        <f t="shared" si="1"/>
        <v>0.2597402597402597</v>
      </c>
      <c r="H13" s="60">
        <f>B13</f>
        <v>77</v>
      </c>
      <c r="I13" s="60">
        <v>8</v>
      </c>
      <c r="J13" s="61">
        <f t="shared" si="2"/>
        <v>0.1038961038961039</v>
      </c>
      <c r="K13" s="60">
        <f>E13</f>
        <v>77</v>
      </c>
      <c r="L13" s="60">
        <v>5</v>
      </c>
      <c r="M13" s="61">
        <f>L13/K13</f>
        <v>0.06493506493506493</v>
      </c>
      <c r="N13" s="62">
        <f>B13</f>
        <v>77</v>
      </c>
      <c r="O13" s="62">
        <v>72</v>
      </c>
      <c r="P13" s="64">
        <f t="shared" si="3"/>
        <v>0.935064935064935</v>
      </c>
      <c r="Q13" s="62">
        <f>B13</f>
        <v>77</v>
      </c>
      <c r="R13" s="62">
        <v>72</v>
      </c>
      <c r="S13" s="64">
        <f t="shared" si="4"/>
        <v>0.935064935064935</v>
      </c>
      <c r="T13" s="62">
        <v>72</v>
      </c>
      <c r="U13" s="62">
        <f>B13</f>
        <v>77</v>
      </c>
      <c r="V13" s="62">
        <v>77</v>
      </c>
      <c r="W13" s="64">
        <f t="shared" si="5"/>
        <v>1</v>
      </c>
      <c r="X13" s="62">
        <f t="shared" si="6"/>
        <v>77</v>
      </c>
      <c r="Y13" s="62">
        <v>47</v>
      </c>
      <c r="Z13" s="64">
        <f>Y13/X13</f>
        <v>0.6103896103896104</v>
      </c>
      <c r="AA13" s="62">
        <f t="shared" si="7"/>
        <v>77</v>
      </c>
      <c r="AB13" s="62">
        <v>59</v>
      </c>
      <c r="AC13" s="64">
        <f>AB13/AA13</f>
        <v>0.7662337662337663</v>
      </c>
    </row>
    <row r="14" spans="1:29" ht="30.75" customHeight="1">
      <c r="A14" s="15"/>
      <c r="B14" s="58"/>
      <c r="C14" s="58"/>
      <c r="D14" s="61"/>
      <c r="E14" s="60"/>
      <c r="F14" s="60"/>
      <c r="G14" s="61"/>
      <c r="H14" s="60"/>
      <c r="I14" s="60"/>
      <c r="J14" s="61"/>
      <c r="K14" s="60"/>
      <c r="L14" s="60"/>
      <c r="M14" s="61"/>
      <c r="N14" s="62"/>
      <c r="O14" s="62"/>
      <c r="P14" s="64"/>
      <c r="Q14" s="62"/>
      <c r="R14" s="62"/>
      <c r="S14" s="64"/>
      <c r="T14" s="70"/>
      <c r="U14" s="62"/>
      <c r="V14" s="62"/>
      <c r="W14" s="64"/>
      <c r="X14" s="62"/>
      <c r="Y14" s="62"/>
      <c r="Z14" s="64"/>
      <c r="AA14" s="62"/>
      <c r="AB14" s="62"/>
      <c r="AC14" s="64"/>
    </row>
    <row r="15" spans="1:29" ht="30.75" customHeight="1">
      <c r="A15" s="19" t="s">
        <v>7</v>
      </c>
      <c r="B15" s="40">
        <f>SUM(B16:B20)</f>
        <v>2356</v>
      </c>
      <c r="C15" s="40">
        <f>SUM(C16:C20)</f>
        <v>2233</v>
      </c>
      <c r="D15" s="43">
        <f t="shared" si="0"/>
        <v>0.9477928692699491</v>
      </c>
      <c r="E15" s="55">
        <f>SUM(E16:E20)</f>
        <v>2356</v>
      </c>
      <c r="F15" s="55">
        <f>SUM(F16:F20)</f>
        <v>224</v>
      </c>
      <c r="G15" s="43">
        <f t="shared" si="1"/>
        <v>0.09507640067911714</v>
      </c>
      <c r="H15" s="55">
        <f>SUM(H16:H20)</f>
        <v>2389</v>
      </c>
      <c r="I15" s="55">
        <f>SUM(I16:I20)</f>
        <v>378</v>
      </c>
      <c r="J15" s="43">
        <f t="shared" si="2"/>
        <v>0.1582251988279615</v>
      </c>
      <c r="K15" s="55">
        <f>SUM(K16:K20)</f>
        <v>2356</v>
      </c>
      <c r="L15" s="55">
        <f>SUM(L16:L20)</f>
        <v>136</v>
      </c>
      <c r="M15" s="43">
        <f aca="true" t="shared" si="8" ref="M15:M20">L15/K15</f>
        <v>0.057724957555178265</v>
      </c>
      <c r="N15" s="56">
        <f>SUM(N16:N20)</f>
        <v>2356</v>
      </c>
      <c r="O15" s="56">
        <f>SUM(O16:O20)</f>
        <v>2090</v>
      </c>
      <c r="P15" s="46">
        <f t="shared" si="3"/>
        <v>0.8870967741935484</v>
      </c>
      <c r="Q15" s="56">
        <f>SUM(Q16:Q20)</f>
        <v>2356</v>
      </c>
      <c r="R15" s="56">
        <f>SUM(R16:R20)</f>
        <v>2090</v>
      </c>
      <c r="S15" s="46">
        <f t="shared" si="4"/>
        <v>0.8870967741935484</v>
      </c>
      <c r="T15" s="44">
        <f>SUM(T16:T20)</f>
        <v>2090</v>
      </c>
      <c r="U15" s="56">
        <f>SUM(U16:U20)</f>
        <v>2356</v>
      </c>
      <c r="V15" s="56">
        <f>SUM(V16:V20)</f>
        <v>2307</v>
      </c>
      <c r="W15" s="46">
        <f t="shared" si="5"/>
        <v>0.9792020373514432</v>
      </c>
      <c r="X15" s="56">
        <f t="shared" si="6"/>
        <v>2356</v>
      </c>
      <c r="Y15" s="56">
        <f>SUM(Y16:Y20)</f>
        <v>1504</v>
      </c>
      <c r="Z15" s="46">
        <f aca="true" t="shared" si="9" ref="Z15:Z20">Y15/X15</f>
        <v>0.6383701188455009</v>
      </c>
      <c r="AA15" s="56">
        <f t="shared" si="7"/>
        <v>2356</v>
      </c>
      <c r="AB15" s="56">
        <f>SUM(AB16:AB20)</f>
        <v>1779</v>
      </c>
      <c r="AC15" s="46">
        <f aca="true" t="shared" si="10" ref="AC15:AC20">AB15/AA15</f>
        <v>0.7550933786078099</v>
      </c>
    </row>
    <row r="16" spans="1:29" ht="30.75" customHeight="1">
      <c r="A16" s="15" t="s">
        <v>20</v>
      </c>
      <c r="B16" s="58">
        <v>911</v>
      </c>
      <c r="C16" s="58">
        <v>863</v>
      </c>
      <c r="D16" s="61">
        <f>C16/B16</f>
        <v>0.9473106476399561</v>
      </c>
      <c r="E16" s="73">
        <f>B16</f>
        <v>911</v>
      </c>
      <c r="F16" s="73">
        <v>102</v>
      </c>
      <c r="G16" s="61">
        <f>F16/E16</f>
        <v>0.1119648737650933</v>
      </c>
      <c r="H16" s="73">
        <v>944</v>
      </c>
      <c r="I16" s="73">
        <v>34</v>
      </c>
      <c r="J16" s="61">
        <f>I16/H16</f>
        <v>0.036016949152542374</v>
      </c>
      <c r="K16" s="73">
        <f>E16</f>
        <v>911</v>
      </c>
      <c r="L16" s="73">
        <v>2</v>
      </c>
      <c r="M16" s="61">
        <f t="shared" si="8"/>
        <v>0.0021953896816684962</v>
      </c>
      <c r="N16" s="75">
        <f>B16</f>
        <v>911</v>
      </c>
      <c r="O16" s="75">
        <v>831</v>
      </c>
      <c r="P16" s="64">
        <f>O16/N16</f>
        <v>0.9121844127332601</v>
      </c>
      <c r="Q16" s="75">
        <f>B16</f>
        <v>911</v>
      </c>
      <c r="R16" s="75">
        <v>831</v>
      </c>
      <c r="S16" s="64">
        <f>R16/Q16</f>
        <v>0.9121844127332601</v>
      </c>
      <c r="T16" s="75">
        <v>831</v>
      </c>
      <c r="U16" s="75">
        <f>B16</f>
        <v>911</v>
      </c>
      <c r="V16" s="75">
        <v>900</v>
      </c>
      <c r="W16" s="64">
        <f>V16/U16</f>
        <v>0.9879253567508233</v>
      </c>
      <c r="X16" s="75">
        <f t="shared" si="6"/>
        <v>911</v>
      </c>
      <c r="Y16" s="75">
        <v>535</v>
      </c>
      <c r="Z16" s="64">
        <f t="shared" si="9"/>
        <v>0.5872667398463227</v>
      </c>
      <c r="AA16" s="75">
        <f t="shared" si="7"/>
        <v>911</v>
      </c>
      <c r="AB16" s="75">
        <v>704</v>
      </c>
      <c r="AC16" s="64">
        <f t="shared" si="10"/>
        <v>0.7727771679473107</v>
      </c>
    </row>
    <row r="17" spans="1:29" ht="30.75" customHeight="1">
      <c r="A17" s="15" t="s">
        <v>18</v>
      </c>
      <c r="B17" s="58">
        <v>280</v>
      </c>
      <c r="C17" s="58">
        <v>271</v>
      </c>
      <c r="D17" s="61">
        <f>C17/B17</f>
        <v>0.9678571428571429</v>
      </c>
      <c r="E17" s="73">
        <f>B17</f>
        <v>280</v>
      </c>
      <c r="F17" s="60">
        <v>3</v>
      </c>
      <c r="G17" s="61">
        <f>F17/E17</f>
        <v>0.010714285714285714</v>
      </c>
      <c r="H17" s="73">
        <f>B17</f>
        <v>280</v>
      </c>
      <c r="I17" s="60">
        <v>208</v>
      </c>
      <c r="J17" s="61">
        <f>I17/H17</f>
        <v>0.7428571428571429</v>
      </c>
      <c r="K17" s="73">
        <f>E17</f>
        <v>280</v>
      </c>
      <c r="L17" s="60">
        <v>68</v>
      </c>
      <c r="M17" s="61">
        <f t="shared" si="8"/>
        <v>0.24285714285714285</v>
      </c>
      <c r="N17" s="75">
        <f>B17</f>
        <v>280</v>
      </c>
      <c r="O17" s="62">
        <v>243</v>
      </c>
      <c r="P17" s="64">
        <f>O17/N17</f>
        <v>0.8678571428571429</v>
      </c>
      <c r="Q17" s="75">
        <f>B17</f>
        <v>280</v>
      </c>
      <c r="R17" s="62">
        <v>243</v>
      </c>
      <c r="S17" s="64">
        <f>R17/Q17</f>
        <v>0.8678571428571429</v>
      </c>
      <c r="T17" s="62">
        <v>243</v>
      </c>
      <c r="U17" s="75">
        <f>B17</f>
        <v>280</v>
      </c>
      <c r="V17" s="62">
        <v>264</v>
      </c>
      <c r="W17" s="64">
        <f>V17/U17</f>
        <v>0.9428571428571428</v>
      </c>
      <c r="X17" s="75">
        <f t="shared" si="6"/>
        <v>280</v>
      </c>
      <c r="Y17" s="62">
        <v>203</v>
      </c>
      <c r="Z17" s="64">
        <f t="shared" si="9"/>
        <v>0.725</v>
      </c>
      <c r="AA17" s="75">
        <f t="shared" si="7"/>
        <v>280</v>
      </c>
      <c r="AB17" s="62">
        <v>220</v>
      </c>
      <c r="AC17" s="64">
        <f t="shared" si="10"/>
        <v>0.7857142857142857</v>
      </c>
    </row>
    <row r="18" spans="1:29" ht="30.75" customHeight="1">
      <c r="A18" s="15" t="s">
        <v>41</v>
      </c>
      <c r="B18" s="58">
        <v>634</v>
      </c>
      <c r="C18" s="58">
        <v>597</v>
      </c>
      <c r="D18" s="61">
        <f>C18/B18</f>
        <v>0.9416403785488959</v>
      </c>
      <c r="E18" s="73">
        <f>B18</f>
        <v>634</v>
      </c>
      <c r="F18" s="60">
        <v>65</v>
      </c>
      <c r="G18" s="61">
        <f>F18/E18</f>
        <v>0.10252365930599369</v>
      </c>
      <c r="H18" s="73">
        <f>B18</f>
        <v>634</v>
      </c>
      <c r="I18" s="60">
        <v>55</v>
      </c>
      <c r="J18" s="61">
        <f>I18/H18</f>
        <v>0.08675078864353312</v>
      </c>
      <c r="K18" s="73">
        <f>E18</f>
        <v>634</v>
      </c>
      <c r="L18" s="60">
        <v>1</v>
      </c>
      <c r="M18" s="61">
        <f t="shared" si="8"/>
        <v>0.0015772870662460567</v>
      </c>
      <c r="N18" s="75">
        <f>B18</f>
        <v>634</v>
      </c>
      <c r="O18" s="62">
        <v>566</v>
      </c>
      <c r="P18" s="64">
        <f>O18/N18</f>
        <v>0.8927444794952681</v>
      </c>
      <c r="Q18" s="75">
        <f>B18</f>
        <v>634</v>
      </c>
      <c r="R18" s="62">
        <v>566</v>
      </c>
      <c r="S18" s="64">
        <f>R18/Q18</f>
        <v>0.8927444794952681</v>
      </c>
      <c r="T18" s="62">
        <v>566</v>
      </c>
      <c r="U18" s="75">
        <f>B18</f>
        <v>634</v>
      </c>
      <c r="V18" s="62">
        <v>612</v>
      </c>
      <c r="W18" s="64">
        <f>V18/U18</f>
        <v>0.9652996845425867</v>
      </c>
      <c r="X18" s="75">
        <f t="shared" si="6"/>
        <v>634</v>
      </c>
      <c r="Y18" s="62">
        <v>408</v>
      </c>
      <c r="Z18" s="64">
        <f t="shared" si="9"/>
        <v>0.6435331230283912</v>
      </c>
      <c r="AA18" s="75">
        <f t="shared" si="7"/>
        <v>634</v>
      </c>
      <c r="AB18" s="62">
        <v>467</v>
      </c>
      <c r="AC18" s="64">
        <f t="shared" si="10"/>
        <v>0.7365930599369085</v>
      </c>
    </row>
    <row r="19" spans="1:29" ht="30.75" customHeight="1">
      <c r="A19" s="15" t="s">
        <v>8</v>
      </c>
      <c r="B19" s="58">
        <v>314</v>
      </c>
      <c r="C19" s="58">
        <v>299</v>
      </c>
      <c r="D19" s="61">
        <f t="shared" si="0"/>
        <v>0.9522292993630573</v>
      </c>
      <c r="E19" s="73">
        <f>B19</f>
        <v>314</v>
      </c>
      <c r="F19" s="60">
        <v>23</v>
      </c>
      <c r="G19" s="61">
        <f t="shared" si="1"/>
        <v>0.0732484076433121</v>
      </c>
      <c r="H19" s="73">
        <f>B19</f>
        <v>314</v>
      </c>
      <c r="I19" s="60">
        <v>49</v>
      </c>
      <c r="J19" s="61">
        <f t="shared" si="2"/>
        <v>0.15605095541401273</v>
      </c>
      <c r="K19" s="73">
        <f>E19</f>
        <v>314</v>
      </c>
      <c r="L19" s="60">
        <v>40</v>
      </c>
      <c r="M19" s="61">
        <f t="shared" si="8"/>
        <v>0.12738853503184713</v>
      </c>
      <c r="N19" s="75">
        <f>B19</f>
        <v>314</v>
      </c>
      <c r="O19" s="62">
        <v>257</v>
      </c>
      <c r="P19" s="64">
        <f t="shared" si="3"/>
        <v>0.8184713375796179</v>
      </c>
      <c r="Q19" s="75">
        <f>B19</f>
        <v>314</v>
      </c>
      <c r="R19" s="62">
        <v>257</v>
      </c>
      <c r="S19" s="64">
        <f t="shared" si="4"/>
        <v>0.8184713375796179</v>
      </c>
      <c r="T19" s="62">
        <v>257</v>
      </c>
      <c r="U19" s="75">
        <f>B19</f>
        <v>314</v>
      </c>
      <c r="V19" s="62">
        <v>314</v>
      </c>
      <c r="W19" s="64">
        <f t="shared" si="5"/>
        <v>1</v>
      </c>
      <c r="X19" s="75">
        <f t="shared" si="6"/>
        <v>314</v>
      </c>
      <c r="Y19" s="62">
        <v>205</v>
      </c>
      <c r="Z19" s="64">
        <f t="shared" si="9"/>
        <v>0.6528662420382165</v>
      </c>
      <c r="AA19" s="75">
        <f t="shared" si="7"/>
        <v>314</v>
      </c>
      <c r="AB19" s="62">
        <v>230</v>
      </c>
      <c r="AC19" s="64">
        <f t="shared" si="10"/>
        <v>0.732484076433121</v>
      </c>
    </row>
    <row r="20" spans="1:29" ht="30.75" customHeight="1">
      <c r="A20" s="15" t="s">
        <v>9</v>
      </c>
      <c r="B20" s="58">
        <v>217</v>
      </c>
      <c r="C20" s="58">
        <v>203</v>
      </c>
      <c r="D20" s="61">
        <f t="shared" si="0"/>
        <v>0.9354838709677419</v>
      </c>
      <c r="E20" s="73">
        <f>B20</f>
        <v>217</v>
      </c>
      <c r="F20" s="60">
        <v>31</v>
      </c>
      <c r="G20" s="61">
        <f t="shared" si="1"/>
        <v>0.14285714285714285</v>
      </c>
      <c r="H20" s="73">
        <f>B20</f>
        <v>217</v>
      </c>
      <c r="I20" s="60">
        <v>32</v>
      </c>
      <c r="J20" s="61">
        <f t="shared" si="2"/>
        <v>0.14746543778801843</v>
      </c>
      <c r="K20" s="73">
        <f>E20</f>
        <v>217</v>
      </c>
      <c r="L20" s="60">
        <v>25</v>
      </c>
      <c r="M20" s="61">
        <f t="shared" si="8"/>
        <v>0.1152073732718894</v>
      </c>
      <c r="N20" s="75">
        <f>B20</f>
        <v>217</v>
      </c>
      <c r="O20" s="62">
        <v>193</v>
      </c>
      <c r="P20" s="64">
        <f t="shared" si="3"/>
        <v>0.8894009216589862</v>
      </c>
      <c r="Q20" s="75">
        <f>B20</f>
        <v>217</v>
      </c>
      <c r="R20" s="62">
        <v>193</v>
      </c>
      <c r="S20" s="64">
        <f t="shared" si="4"/>
        <v>0.8894009216589862</v>
      </c>
      <c r="T20" s="62">
        <v>193</v>
      </c>
      <c r="U20" s="75">
        <f>B20</f>
        <v>217</v>
      </c>
      <c r="V20" s="62">
        <v>217</v>
      </c>
      <c r="W20" s="64">
        <f t="shared" si="5"/>
        <v>1</v>
      </c>
      <c r="X20" s="75">
        <f t="shared" si="6"/>
        <v>217</v>
      </c>
      <c r="Y20" s="62">
        <v>153</v>
      </c>
      <c r="Z20" s="64">
        <f t="shared" si="9"/>
        <v>0.7050691244239631</v>
      </c>
      <c r="AA20" s="75">
        <f t="shared" si="7"/>
        <v>217</v>
      </c>
      <c r="AB20" s="62">
        <v>158</v>
      </c>
      <c r="AC20" s="64">
        <f t="shared" si="10"/>
        <v>0.728110599078341</v>
      </c>
    </row>
    <row r="21" spans="1:29" ht="30.75" customHeight="1">
      <c r="A21" s="15"/>
      <c r="B21" s="58"/>
      <c r="C21" s="58"/>
      <c r="D21" s="61"/>
      <c r="E21" s="60"/>
      <c r="F21" s="60"/>
      <c r="G21" s="61"/>
      <c r="H21" s="60"/>
      <c r="I21" s="60"/>
      <c r="J21" s="61"/>
      <c r="K21" s="60"/>
      <c r="L21" s="60"/>
      <c r="M21" s="61"/>
      <c r="N21" s="62"/>
      <c r="O21" s="62"/>
      <c r="P21" s="64"/>
      <c r="Q21" s="62"/>
      <c r="R21" s="62"/>
      <c r="S21" s="64"/>
      <c r="T21" s="70"/>
      <c r="U21" s="62"/>
      <c r="V21" s="62"/>
      <c r="W21" s="64"/>
      <c r="X21" s="62"/>
      <c r="Y21" s="62"/>
      <c r="Z21" s="64"/>
      <c r="AA21" s="62"/>
      <c r="AB21" s="62"/>
      <c r="AC21" s="64"/>
    </row>
    <row r="22" spans="1:29" ht="30.75" customHeight="1">
      <c r="A22" s="19" t="s">
        <v>10</v>
      </c>
      <c r="B22" s="40">
        <f>SUM(B23:B27)</f>
        <v>797</v>
      </c>
      <c r="C22" s="40">
        <f>SUM(C23:C27)</f>
        <v>673</v>
      </c>
      <c r="D22" s="43">
        <f t="shared" si="0"/>
        <v>0.8444165621079046</v>
      </c>
      <c r="E22" s="55">
        <f>SUM(E23:E27)</f>
        <v>797</v>
      </c>
      <c r="F22" s="55">
        <f>SUM(F23:F27)</f>
        <v>206</v>
      </c>
      <c r="G22" s="43">
        <f t="shared" si="1"/>
        <v>0.2584692597239649</v>
      </c>
      <c r="H22" s="55">
        <f>SUM(H23:H27)</f>
        <v>797</v>
      </c>
      <c r="I22" s="55">
        <f>SUM(I23:I27)</f>
        <v>270</v>
      </c>
      <c r="J22" s="43">
        <f t="shared" si="2"/>
        <v>0.33877038895859474</v>
      </c>
      <c r="K22" s="55">
        <f>SUM(K23:K27)</f>
        <v>797</v>
      </c>
      <c r="L22" s="55">
        <f>SUM(L23:L27)</f>
        <v>120</v>
      </c>
      <c r="M22" s="43">
        <f aca="true" t="shared" si="11" ref="M22:M27">L22/K22</f>
        <v>0.15056461731493098</v>
      </c>
      <c r="N22" s="56">
        <f>SUM(N23:N27)</f>
        <v>797</v>
      </c>
      <c r="O22" s="56">
        <f>SUM(O23:O27)</f>
        <v>655</v>
      </c>
      <c r="P22" s="46">
        <f t="shared" si="3"/>
        <v>0.821831869510665</v>
      </c>
      <c r="Q22" s="56">
        <f>SUM(Q23:Q27)</f>
        <v>797</v>
      </c>
      <c r="R22" s="56">
        <f>SUM(R23:R27)</f>
        <v>655</v>
      </c>
      <c r="S22" s="46">
        <f t="shared" si="4"/>
        <v>0.821831869510665</v>
      </c>
      <c r="T22" s="44">
        <f>SUM(T23:T27)</f>
        <v>655</v>
      </c>
      <c r="U22" s="56">
        <f>SUM(U23:U27)</f>
        <v>797</v>
      </c>
      <c r="V22" s="56">
        <f>SUM(V23:V27)</f>
        <v>781</v>
      </c>
      <c r="W22" s="46">
        <f t="shared" si="5"/>
        <v>0.9799247176913425</v>
      </c>
      <c r="X22" s="56">
        <f t="shared" si="6"/>
        <v>797</v>
      </c>
      <c r="Y22" s="56">
        <f>SUM(Y23:Y27)</f>
        <v>491</v>
      </c>
      <c r="Z22" s="46">
        <f aca="true" t="shared" si="12" ref="Z22:Z27">Y22/X22</f>
        <v>0.616060225846926</v>
      </c>
      <c r="AA22" s="56">
        <f t="shared" si="7"/>
        <v>797</v>
      </c>
      <c r="AB22" s="56">
        <f>SUM(AB23:AB27)</f>
        <v>562</v>
      </c>
      <c r="AC22" s="46">
        <f aca="true" t="shared" si="13" ref="AC22:AC27">AB22/AA22</f>
        <v>0.7051442910915935</v>
      </c>
    </row>
    <row r="23" spans="1:29" ht="30.75" customHeight="1">
      <c r="A23" s="15" t="s">
        <v>21</v>
      </c>
      <c r="B23" s="58">
        <v>339</v>
      </c>
      <c r="C23" s="58">
        <v>314</v>
      </c>
      <c r="D23" s="61">
        <f>C23/B23</f>
        <v>0.9262536873156342</v>
      </c>
      <c r="E23" s="73">
        <f>B23</f>
        <v>339</v>
      </c>
      <c r="F23" s="73">
        <v>110</v>
      </c>
      <c r="G23" s="61">
        <f>F23/E23</f>
        <v>0.32448377581120946</v>
      </c>
      <c r="H23" s="73">
        <f>B23</f>
        <v>339</v>
      </c>
      <c r="I23" s="73">
        <v>107</v>
      </c>
      <c r="J23" s="61">
        <f>I23/H23</f>
        <v>0.31563421828908556</v>
      </c>
      <c r="K23" s="73">
        <f>E23</f>
        <v>339</v>
      </c>
      <c r="L23" s="73">
        <v>40</v>
      </c>
      <c r="M23" s="61">
        <f t="shared" si="11"/>
        <v>0.11799410029498525</v>
      </c>
      <c r="N23" s="75">
        <f>B23</f>
        <v>339</v>
      </c>
      <c r="O23" s="75">
        <v>284</v>
      </c>
      <c r="P23" s="64">
        <f>O23/N23</f>
        <v>0.8377581120943953</v>
      </c>
      <c r="Q23" s="75">
        <f>B23</f>
        <v>339</v>
      </c>
      <c r="R23" s="75">
        <v>284</v>
      </c>
      <c r="S23" s="64">
        <f>R23/Q23</f>
        <v>0.8377581120943953</v>
      </c>
      <c r="T23" s="75">
        <v>284</v>
      </c>
      <c r="U23" s="75">
        <f>B23</f>
        <v>339</v>
      </c>
      <c r="V23" s="75">
        <v>331</v>
      </c>
      <c r="W23" s="64">
        <f>V23/U23</f>
        <v>0.976401179941003</v>
      </c>
      <c r="X23" s="75">
        <f t="shared" si="6"/>
        <v>339</v>
      </c>
      <c r="Y23" s="75">
        <v>190</v>
      </c>
      <c r="Z23" s="64">
        <f t="shared" si="12"/>
        <v>0.56047197640118</v>
      </c>
      <c r="AA23" s="75">
        <f t="shared" si="7"/>
        <v>339</v>
      </c>
      <c r="AB23" s="75">
        <v>227</v>
      </c>
      <c r="AC23" s="64">
        <f t="shared" si="13"/>
        <v>0.6696165191740413</v>
      </c>
    </row>
    <row r="24" spans="1:29" ht="30.75" customHeight="1">
      <c r="A24" s="15" t="s">
        <v>11</v>
      </c>
      <c r="B24" s="58">
        <v>134</v>
      </c>
      <c r="C24" s="58">
        <v>87</v>
      </c>
      <c r="D24" s="61">
        <f t="shared" si="0"/>
        <v>0.6492537313432836</v>
      </c>
      <c r="E24" s="73">
        <f>B24</f>
        <v>134</v>
      </c>
      <c r="F24" s="60">
        <v>8</v>
      </c>
      <c r="G24" s="61">
        <f t="shared" si="1"/>
        <v>0.05970149253731343</v>
      </c>
      <c r="H24" s="73">
        <f>B24</f>
        <v>134</v>
      </c>
      <c r="I24" s="60">
        <v>35</v>
      </c>
      <c r="J24" s="61">
        <f t="shared" si="2"/>
        <v>0.26119402985074625</v>
      </c>
      <c r="K24" s="73">
        <f>E24</f>
        <v>134</v>
      </c>
      <c r="L24" s="60">
        <v>11</v>
      </c>
      <c r="M24" s="61">
        <f t="shared" si="11"/>
        <v>0.08208955223880597</v>
      </c>
      <c r="N24" s="75">
        <f>B24</f>
        <v>134</v>
      </c>
      <c r="O24" s="62">
        <v>108</v>
      </c>
      <c r="P24" s="64">
        <f t="shared" si="3"/>
        <v>0.8059701492537313</v>
      </c>
      <c r="Q24" s="75">
        <f>B24</f>
        <v>134</v>
      </c>
      <c r="R24" s="62">
        <v>108</v>
      </c>
      <c r="S24" s="64">
        <f t="shared" si="4"/>
        <v>0.8059701492537313</v>
      </c>
      <c r="T24" s="62">
        <v>108</v>
      </c>
      <c r="U24" s="75">
        <f>B24</f>
        <v>134</v>
      </c>
      <c r="V24" s="62">
        <v>128</v>
      </c>
      <c r="W24" s="64">
        <f t="shared" si="5"/>
        <v>0.9552238805970149</v>
      </c>
      <c r="X24" s="75">
        <f t="shared" si="6"/>
        <v>134</v>
      </c>
      <c r="Y24" s="62">
        <v>91</v>
      </c>
      <c r="Z24" s="64">
        <f t="shared" si="12"/>
        <v>0.6791044776119403</v>
      </c>
      <c r="AA24" s="75">
        <f t="shared" si="7"/>
        <v>134</v>
      </c>
      <c r="AB24" s="62">
        <v>97</v>
      </c>
      <c r="AC24" s="64">
        <f t="shared" si="13"/>
        <v>0.7238805970149254</v>
      </c>
    </row>
    <row r="25" spans="1:29" ht="30.75" customHeight="1">
      <c r="A25" s="15" t="s">
        <v>38</v>
      </c>
      <c r="B25" s="58">
        <v>116</v>
      </c>
      <c r="C25" s="58">
        <v>84</v>
      </c>
      <c r="D25" s="61">
        <f t="shared" si="0"/>
        <v>0.7241379310344828</v>
      </c>
      <c r="E25" s="73">
        <f>B25</f>
        <v>116</v>
      </c>
      <c r="F25" s="73">
        <v>15</v>
      </c>
      <c r="G25" s="61">
        <f t="shared" si="1"/>
        <v>0.12931034482758622</v>
      </c>
      <c r="H25" s="73">
        <f>B25</f>
        <v>116</v>
      </c>
      <c r="I25" s="73">
        <v>28</v>
      </c>
      <c r="J25" s="61">
        <f t="shared" si="2"/>
        <v>0.2413793103448276</v>
      </c>
      <c r="K25" s="73">
        <f>E25</f>
        <v>116</v>
      </c>
      <c r="L25" s="73">
        <v>23</v>
      </c>
      <c r="M25" s="61">
        <f t="shared" si="11"/>
        <v>0.19827586206896552</v>
      </c>
      <c r="N25" s="75">
        <f>B25</f>
        <v>116</v>
      </c>
      <c r="O25" s="75">
        <v>93</v>
      </c>
      <c r="P25" s="64">
        <f t="shared" si="3"/>
        <v>0.8017241379310345</v>
      </c>
      <c r="Q25" s="75">
        <f>B25</f>
        <v>116</v>
      </c>
      <c r="R25" s="75">
        <v>93</v>
      </c>
      <c r="S25" s="64">
        <f t="shared" si="4"/>
        <v>0.8017241379310345</v>
      </c>
      <c r="T25" s="75">
        <v>93</v>
      </c>
      <c r="U25" s="75">
        <f>B25</f>
        <v>116</v>
      </c>
      <c r="V25" s="75">
        <v>116</v>
      </c>
      <c r="W25" s="64">
        <f t="shared" si="5"/>
        <v>1</v>
      </c>
      <c r="X25" s="75">
        <f t="shared" si="6"/>
        <v>116</v>
      </c>
      <c r="Y25" s="75">
        <v>51</v>
      </c>
      <c r="Z25" s="64">
        <f t="shared" si="12"/>
        <v>0.4396551724137931</v>
      </c>
      <c r="AA25" s="75">
        <f t="shared" si="7"/>
        <v>116</v>
      </c>
      <c r="AB25" s="75">
        <v>66</v>
      </c>
      <c r="AC25" s="64">
        <f t="shared" si="13"/>
        <v>0.5689655172413793</v>
      </c>
    </row>
    <row r="26" spans="1:29" ht="30.75" customHeight="1">
      <c r="A26" s="21" t="s">
        <v>22</v>
      </c>
      <c r="B26" s="58">
        <v>66</v>
      </c>
      <c r="C26" s="58">
        <v>53</v>
      </c>
      <c r="D26" s="61">
        <f>C26/B26</f>
        <v>0.803030303030303</v>
      </c>
      <c r="E26" s="73">
        <f>B26</f>
        <v>66</v>
      </c>
      <c r="F26" s="73">
        <v>43</v>
      </c>
      <c r="G26" s="61">
        <f>F26/E26</f>
        <v>0.6515151515151515</v>
      </c>
      <c r="H26" s="73">
        <f>B26</f>
        <v>66</v>
      </c>
      <c r="I26" s="73">
        <v>56</v>
      </c>
      <c r="J26" s="61">
        <f>I26/H26</f>
        <v>0.8484848484848485</v>
      </c>
      <c r="K26" s="73">
        <f>E26</f>
        <v>66</v>
      </c>
      <c r="L26" s="73">
        <v>20</v>
      </c>
      <c r="M26" s="61">
        <f t="shared" si="11"/>
        <v>0.30303030303030304</v>
      </c>
      <c r="N26" s="75">
        <f>B26</f>
        <v>66</v>
      </c>
      <c r="O26" s="75">
        <v>52</v>
      </c>
      <c r="P26" s="64">
        <f>O26/N26</f>
        <v>0.7878787878787878</v>
      </c>
      <c r="Q26" s="75">
        <f>B26</f>
        <v>66</v>
      </c>
      <c r="R26" s="75">
        <v>52</v>
      </c>
      <c r="S26" s="64">
        <f>R26/Q26</f>
        <v>0.7878787878787878</v>
      </c>
      <c r="T26" s="75">
        <v>52</v>
      </c>
      <c r="U26" s="75">
        <f>B26</f>
        <v>66</v>
      </c>
      <c r="V26" s="75">
        <v>65</v>
      </c>
      <c r="W26" s="64">
        <f>V26/U26</f>
        <v>0.9848484848484849</v>
      </c>
      <c r="X26" s="75">
        <f t="shared" si="6"/>
        <v>66</v>
      </c>
      <c r="Y26" s="75">
        <v>58</v>
      </c>
      <c r="Z26" s="64">
        <f t="shared" si="12"/>
        <v>0.8787878787878788</v>
      </c>
      <c r="AA26" s="75">
        <f t="shared" si="7"/>
        <v>66</v>
      </c>
      <c r="AB26" s="75">
        <v>65</v>
      </c>
      <c r="AC26" s="64">
        <f t="shared" si="13"/>
        <v>0.9848484848484849</v>
      </c>
    </row>
    <row r="27" spans="1:29" ht="30.75" customHeight="1">
      <c r="A27" s="21" t="s">
        <v>23</v>
      </c>
      <c r="B27" s="58">
        <v>142</v>
      </c>
      <c r="C27" s="58">
        <v>135</v>
      </c>
      <c r="D27" s="61">
        <f t="shared" si="0"/>
        <v>0.9507042253521126</v>
      </c>
      <c r="E27" s="73">
        <f>B27</f>
        <v>142</v>
      </c>
      <c r="F27" s="73">
        <v>30</v>
      </c>
      <c r="G27" s="61">
        <f t="shared" si="1"/>
        <v>0.2112676056338028</v>
      </c>
      <c r="H27" s="73">
        <f>B27</f>
        <v>142</v>
      </c>
      <c r="I27" s="73">
        <v>44</v>
      </c>
      <c r="J27" s="61">
        <f t="shared" si="2"/>
        <v>0.30985915492957744</v>
      </c>
      <c r="K27" s="73">
        <f>E27</f>
        <v>142</v>
      </c>
      <c r="L27" s="73">
        <v>26</v>
      </c>
      <c r="M27" s="61">
        <f t="shared" si="11"/>
        <v>0.18309859154929578</v>
      </c>
      <c r="N27" s="75">
        <f>B27</f>
        <v>142</v>
      </c>
      <c r="O27" s="75">
        <v>118</v>
      </c>
      <c r="P27" s="64">
        <f t="shared" si="3"/>
        <v>0.8309859154929577</v>
      </c>
      <c r="Q27" s="75">
        <f>B27</f>
        <v>142</v>
      </c>
      <c r="R27" s="75">
        <v>118</v>
      </c>
      <c r="S27" s="64">
        <f t="shared" si="4"/>
        <v>0.8309859154929577</v>
      </c>
      <c r="T27" s="75">
        <v>118</v>
      </c>
      <c r="U27" s="75">
        <f>B27</f>
        <v>142</v>
      </c>
      <c r="V27" s="75">
        <v>141</v>
      </c>
      <c r="W27" s="64">
        <f t="shared" si="5"/>
        <v>0.9929577464788732</v>
      </c>
      <c r="X27" s="75">
        <f t="shared" si="6"/>
        <v>142</v>
      </c>
      <c r="Y27" s="75">
        <v>101</v>
      </c>
      <c r="Z27" s="64">
        <f t="shared" si="12"/>
        <v>0.7112676056338029</v>
      </c>
      <c r="AA27" s="75">
        <f t="shared" si="7"/>
        <v>142</v>
      </c>
      <c r="AB27" s="75">
        <v>107</v>
      </c>
      <c r="AC27" s="64">
        <f t="shared" si="13"/>
        <v>0.7535211267605634</v>
      </c>
    </row>
    <row r="28" spans="1:29" ht="30.75" customHeight="1">
      <c r="A28" s="15"/>
      <c r="B28" s="58"/>
      <c r="C28" s="58"/>
      <c r="D28" s="61"/>
      <c r="E28" s="60"/>
      <c r="F28" s="60"/>
      <c r="G28" s="61"/>
      <c r="H28" s="60"/>
      <c r="I28" s="60"/>
      <c r="J28" s="61"/>
      <c r="K28" s="60"/>
      <c r="L28" s="60"/>
      <c r="M28" s="61"/>
      <c r="N28" s="62"/>
      <c r="O28" s="62"/>
      <c r="P28" s="64"/>
      <c r="Q28" s="62"/>
      <c r="R28" s="62"/>
      <c r="S28" s="64"/>
      <c r="T28" s="70"/>
      <c r="U28" s="62"/>
      <c r="V28" s="62"/>
      <c r="W28" s="64"/>
      <c r="X28" s="62"/>
      <c r="Y28" s="62"/>
      <c r="Z28" s="64"/>
      <c r="AA28" s="62"/>
      <c r="AB28" s="62"/>
      <c r="AC28" s="64"/>
    </row>
    <row r="29" spans="1:29" ht="30.75" customHeight="1">
      <c r="A29" s="19" t="s">
        <v>12</v>
      </c>
      <c r="B29" s="40">
        <f>SUM(B30:B33)</f>
        <v>336</v>
      </c>
      <c r="C29" s="40">
        <f>SUM(C30:C33)</f>
        <v>328</v>
      </c>
      <c r="D29" s="43">
        <f t="shared" si="0"/>
        <v>0.9761904761904762</v>
      </c>
      <c r="E29" s="55">
        <f>SUM(E30:E33)</f>
        <v>336</v>
      </c>
      <c r="F29" s="55">
        <f>SUM(F30:F33)</f>
        <v>178</v>
      </c>
      <c r="G29" s="43">
        <f t="shared" si="1"/>
        <v>0.5297619047619048</v>
      </c>
      <c r="H29" s="55">
        <f>SUM(H30:H33)</f>
        <v>336</v>
      </c>
      <c r="I29" s="55">
        <f>SUM(I30:I33)</f>
        <v>169</v>
      </c>
      <c r="J29" s="43">
        <f t="shared" si="2"/>
        <v>0.5029761904761905</v>
      </c>
      <c r="K29" s="55">
        <f>SUM(K30:K33)</f>
        <v>336</v>
      </c>
      <c r="L29" s="55">
        <f>SUM(L30:L33)</f>
        <v>42</v>
      </c>
      <c r="M29" s="43">
        <f>L29/K29</f>
        <v>0.125</v>
      </c>
      <c r="N29" s="56">
        <f>SUM(N30:N33)</f>
        <v>336</v>
      </c>
      <c r="O29" s="56">
        <f>SUM(O30:O33)</f>
        <v>304</v>
      </c>
      <c r="P29" s="46">
        <f t="shared" si="3"/>
        <v>0.9047619047619048</v>
      </c>
      <c r="Q29" s="56">
        <f>SUM(Q30:Q33)</f>
        <v>336</v>
      </c>
      <c r="R29" s="56">
        <f>SUM(R30:R33)</f>
        <v>303</v>
      </c>
      <c r="S29" s="46">
        <f t="shared" si="4"/>
        <v>0.9017857142857143</v>
      </c>
      <c r="T29" s="44">
        <f>SUM(T30:T33)</f>
        <v>303</v>
      </c>
      <c r="U29" s="56">
        <f>SUM(U30:U33)</f>
        <v>336</v>
      </c>
      <c r="V29" s="56">
        <f>SUM(V30:V33)</f>
        <v>332</v>
      </c>
      <c r="W29" s="46">
        <f t="shared" si="5"/>
        <v>0.9880952380952381</v>
      </c>
      <c r="X29" s="56">
        <f t="shared" si="6"/>
        <v>336</v>
      </c>
      <c r="Y29" s="56">
        <f>SUM(Y30:Y33)</f>
        <v>218</v>
      </c>
      <c r="Z29" s="46">
        <f>Y29/X29</f>
        <v>0.6488095238095238</v>
      </c>
      <c r="AA29" s="56">
        <f t="shared" si="7"/>
        <v>336</v>
      </c>
      <c r="AB29" s="56">
        <f>SUM(AB30:AB33)</f>
        <v>255</v>
      </c>
      <c r="AC29" s="46">
        <f>AB29/AA29</f>
        <v>0.7589285714285714</v>
      </c>
    </row>
    <row r="30" spans="1:29" ht="30.75" customHeight="1">
      <c r="A30" s="15" t="s">
        <v>13</v>
      </c>
      <c r="B30" s="58">
        <v>152</v>
      </c>
      <c r="C30" s="58">
        <v>146</v>
      </c>
      <c r="D30" s="61">
        <f t="shared" si="0"/>
        <v>0.9605263157894737</v>
      </c>
      <c r="E30" s="73">
        <f>B30</f>
        <v>152</v>
      </c>
      <c r="F30" s="60">
        <v>99</v>
      </c>
      <c r="G30" s="61">
        <f t="shared" si="1"/>
        <v>0.6513157894736842</v>
      </c>
      <c r="H30" s="73">
        <f>B30</f>
        <v>152</v>
      </c>
      <c r="I30" s="60">
        <v>93</v>
      </c>
      <c r="J30" s="61">
        <f t="shared" si="2"/>
        <v>0.6118421052631579</v>
      </c>
      <c r="K30" s="73">
        <f>E30</f>
        <v>152</v>
      </c>
      <c r="L30" s="60">
        <v>12</v>
      </c>
      <c r="M30" s="61">
        <f>L30/K30</f>
        <v>0.07894736842105263</v>
      </c>
      <c r="N30" s="75">
        <f>B30</f>
        <v>152</v>
      </c>
      <c r="O30" s="62">
        <v>139</v>
      </c>
      <c r="P30" s="64">
        <f t="shared" si="3"/>
        <v>0.9144736842105263</v>
      </c>
      <c r="Q30" s="75">
        <f>B30</f>
        <v>152</v>
      </c>
      <c r="R30" s="62">
        <v>138</v>
      </c>
      <c r="S30" s="64">
        <f t="shared" si="4"/>
        <v>0.9078947368421053</v>
      </c>
      <c r="T30" s="70">
        <v>138</v>
      </c>
      <c r="U30" s="75">
        <f>B30</f>
        <v>152</v>
      </c>
      <c r="V30" s="62">
        <v>149</v>
      </c>
      <c r="W30" s="64">
        <f t="shared" si="5"/>
        <v>0.9802631578947368</v>
      </c>
      <c r="X30" s="75">
        <f t="shared" si="6"/>
        <v>152</v>
      </c>
      <c r="Y30" s="62">
        <v>84</v>
      </c>
      <c r="Z30" s="64">
        <f>Y30/X30</f>
        <v>0.5526315789473685</v>
      </c>
      <c r="AA30" s="75">
        <f t="shared" si="7"/>
        <v>152</v>
      </c>
      <c r="AB30" s="62">
        <v>101</v>
      </c>
      <c r="AC30" s="64">
        <f>AB30/AA30</f>
        <v>0.6644736842105263</v>
      </c>
    </row>
    <row r="31" spans="1:29" ht="30.75" customHeight="1">
      <c r="A31" s="15" t="s">
        <v>14</v>
      </c>
      <c r="B31" s="58">
        <v>62</v>
      </c>
      <c r="C31" s="58">
        <v>61</v>
      </c>
      <c r="D31" s="61">
        <f t="shared" si="0"/>
        <v>0.9838709677419355</v>
      </c>
      <c r="E31" s="73">
        <f>B31</f>
        <v>62</v>
      </c>
      <c r="F31" s="60">
        <v>29</v>
      </c>
      <c r="G31" s="61">
        <f t="shared" si="1"/>
        <v>0.46774193548387094</v>
      </c>
      <c r="H31" s="73">
        <f>B31</f>
        <v>62</v>
      </c>
      <c r="I31" s="60">
        <v>19</v>
      </c>
      <c r="J31" s="61">
        <f t="shared" si="2"/>
        <v>0.3064516129032258</v>
      </c>
      <c r="K31" s="73">
        <f>E31</f>
        <v>62</v>
      </c>
      <c r="L31" s="60">
        <v>12</v>
      </c>
      <c r="M31" s="61">
        <f>L31/K31</f>
        <v>0.1935483870967742</v>
      </c>
      <c r="N31" s="75">
        <f>B31</f>
        <v>62</v>
      </c>
      <c r="O31" s="62">
        <v>59</v>
      </c>
      <c r="P31" s="64">
        <f t="shared" si="3"/>
        <v>0.9516129032258065</v>
      </c>
      <c r="Q31" s="75">
        <f>B31</f>
        <v>62</v>
      </c>
      <c r="R31" s="62">
        <v>59</v>
      </c>
      <c r="S31" s="64">
        <f t="shared" si="4"/>
        <v>0.9516129032258065</v>
      </c>
      <c r="T31" s="70">
        <v>59</v>
      </c>
      <c r="U31" s="75">
        <f>B31</f>
        <v>62</v>
      </c>
      <c r="V31" s="62">
        <v>62</v>
      </c>
      <c r="W31" s="64">
        <f t="shared" si="5"/>
        <v>1</v>
      </c>
      <c r="X31" s="75">
        <f t="shared" si="6"/>
        <v>62</v>
      </c>
      <c r="Y31" s="62">
        <v>55</v>
      </c>
      <c r="Z31" s="64">
        <f>Y31/X31</f>
        <v>0.8870967741935484</v>
      </c>
      <c r="AA31" s="75">
        <f t="shared" si="7"/>
        <v>62</v>
      </c>
      <c r="AB31" s="62">
        <v>52</v>
      </c>
      <c r="AC31" s="64">
        <f>AB31/AA31</f>
        <v>0.8387096774193549</v>
      </c>
    </row>
    <row r="32" spans="1:29" ht="30.75" customHeight="1">
      <c r="A32" s="15" t="s">
        <v>15</v>
      </c>
      <c r="B32" s="58">
        <v>43</v>
      </c>
      <c r="C32" s="58">
        <v>43</v>
      </c>
      <c r="D32" s="61">
        <f t="shared" si="0"/>
        <v>1</v>
      </c>
      <c r="E32" s="73">
        <f>B32</f>
        <v>43</v>
      </c>
      <c r="F32" s="60">
        <v>35</v>
      </c>
      <c r="G32" s="61">
        <f t="shared" si="1"/>
        <v>0.813953488372093</v>
      </c>
      <c r="H32" s="73">
        <f>B32</f>
        <v>43</v>
      </c>
      <c r="I32" s="60">
        <v>32</v>
      </c>
      <c r="J32" s="61">
        <f t="shared" si="2"/>
        <v>0.7441860465116279</v>
      </c>
      <c r="K32" s="73">
        <f>E32</f>
        <v>43</v>
      </c>
      <c r="L32" s="60">
        <v>7</v>
      </c>
      <c r="M32" s="61">
        <f>L32/K32</f>
        <v>0.16279069767441862</v>
      </c>
      <c r="N32" s="75">
        <f>B32</f>
        <v>43</v>
      </c>
      <c r="O32" s="62">
        <v>42</v>
      </c>
      <c r="P32" s="64">
        <f t="shared" si="3"/>
        <v>0.9767441860465116</v>
      </c>
      <c r="Q32" s="75">
        <f>B32</f>
        <v>43</v>
      </c>
      <c r="R32" s="62">
        <v>42</v>
      </c>
      <c r="S32" s="64">
        <f t="shared" si="4"/>
        <v>0.9767441860465116</v>
      </c>
      <c r="T32" s="70">
        <v>42</v>
      </c>
      <c r="U32" s="75">
        <f>B32</f>
        <v>43</v>
      </c>
      <c r="V32" s="62">
        <v>43</v>
      </c>
      <c r="W32" s="64">
        <f t="shared" si="5"/>
        <v>1</v>
      </c>
      <c r="X32" s="75">
        <f t="shared" si="6"/>
        <v>43</v>
      </c>
      <c r="Y32" s="62">
        <v>42</v>
      </c>
      <c r="Z32" s="64">
        <f>Y32/X32</f>
        <v>0.9767441860465116</v>
      </c>
      <c r="AA32" s="75">
        <f t="shared" si="7"/>
        <v>43</v>
      </c>
      <c r="AB32" s="62">
        <v>42</v>
      </c>
      <c r="AC32" s="64">
        <f>AB32/AA32</f>
        <v>0.9767441860465116</v>
      </c>
    </row>
    <row r="33" spans="1:29" ht="30.75" customHeight="1">
      <c r="A33" s="15" t="s">
        <v>24</v>
      </c>
      <c r="B33" s="58">
        <v>79</v>
      </c>
      <c r="C33" s="58">
        <v>78</v>
      </c>
      <c r="D33" s="61">
        <f t="shared" si="0"/>
        <v>0.9873417721518988</v>
      </c>
      <c r="E33" s="73">
        <f>B33</f>
        <v>79</v>
      </c>
      <c r="F33" s="73">
        <v>15</v>
      </c>
      <c r="G33" s="61">
        <f t="shared" si="1"/>
        <v>0.189873417721519</v>
      </c>
      <c r="H33" s="73">
        <f>B33</f>
        <v>79</v>
      </c>
      <c r="I33" s="73">
        <v>25</v>
      </c>
      <c r="J33" s="61">
        <f t="shared" si="2"/>
        <v>0.31645569620253167</v>
      </c>
      <c r="K33" s="73">
        <f>E33</f>
        <v>79</v>
      </c>
      <c r="L33" s="73">
        <v>11</v>
      </c>
      <c r="M33" s="61">
        <f>L33/K33</f>
        <v>0.13924050632911392</v>
      </c>
      <c r="N33" s="75">
        <f>B33</f>
        <v>79</v>
      </c>
      <c r="O33" s="75">
        <v>64</v>
      </c>
      <c r="P33" s="64">
        <f t="shared" si="3"/>
        <v>0.810126582278481</v>
      </c>
      <c r="Q33" s="75">
        <f>B33</f>
        <v>79</v>
      </c>
      <c r="R33" s="75">
        <v>64</v>
      </c>
      <c r="S33" s="64">
        <f t="shared" si="4"/>
        <v>0.810126582278481</v>
      </c>
      <c r="T33" s="70">
        <v>64</v>
      </c>
      <c r="U33" s="75">
        <f>B33</f>
        <v>79</v>
      </c>
      <c r="V33" s="75">
        <v>78</v>
      </c>
      <c r="W33" s="64">
        <f t="shared" si="5"/>
        <v>0.9873417721518988</v>
      </c>
      <c r="X33" s="75">
        <f t="shared" si="6"/>
        <v>79</v>
      </c>
      <c r="Y33" s="75">
        <v>37</v>
      </c>
      <c r="Z33" s="64">
        <f>Y33/X33</f>
        <v>0.46835443037974683</v>
      </c>
      <c r="AA33" s="75">
        <f t="shared" si="7"/>
        <v>79</v>
      </c>
      <c r="AB33" s="75">
        <v>60</v>
      </c>
      <c r="AC33" s="64">
        <f>AB33/AA33</f>
        <v>0.759493670886076</v>
      </c>
    </row>
    <row r="34" spans="1:29" ht="30.75" customHeight="1">
      <c r="A34" s="15"/>
      <c r="B34" s="58"/>
      <c r="C34" s="58"/>
      <c r="D34" s="61"/>
      <c r="E34" s="60"/>
      <c r="F34" s="60"/>
      <c r="G34" s="61"/>
      <c r="H34" s="60"/>
      <c r="I34" s="60"/>
      <c r="J34" s="61"/>
      <c r="K34" s="60"/>
      <c r="L34" s="60"/>
      <c r="M34" s="61"/>
      <c r="N34" s="62"/>
      <c r="O34" s="62"/>
      <c r="P34" s="64"/>
      <c r="Q34" s="62"/>
      <c r="R34" s="62"/>
      <c r="S34" s="64"/>
      <c r="T34" s="70"/>
      <c r="U34" s="62"/>
      <c r="V34" s="62"/>
      <c r="W34" s="64"/>
      <c r="X34" s="62"/>
      <c r="Y34" s="62"/>
      <c r="Z34" s="64"/>
      <c r="AA34" s="62"/>
      <c r="AB34" s="62"/>
      <c r="AC34" s="64"/>
    </row>
    <row r="35" spans="1:29" ht="30.75" customHeight="1">
      <c r="A35" s="19" t="s">
        <v>16</v>
      </c>
      <c r="B35" s="40">
        <f>SUM(B7,B9,B15,B22,B29)</f>
        <v>9583</v>
      </c>
      <c r="C35" s="40">
        <f>SUM(C7,C9,C15,C22,C29)</f>
        <v>8562</v>
      </c>
      <c r="D35" s="43">
        <f t="shared" si="0"/>
        <v>0.893457163727434</v>
      </c>
      <c r="E35" s="40">
        <f>SUM(E7,E9,E15,E22,E29)</f>
        <v>9583</v>
      </c>
      <c r="F35" s="40">
        <f>SUM(F7,F9,F15,F22,F29,)</f>
        <v>2698</v>
      </c>
      <c r="G35" s="43">
        <f t="shared" si="1"/>
        <v>0.2815402274861734</v>
      </c>
      <c r="H35" s="40">
        <f>SUM(H7,H9,H15,H22,H29)</f>
        <v>9616</v>
      </c>
      <c r="I35" s="40">
        <f>SUM(I7,I9,I15,I22,I29)</f>
        <v>2714</v>
      </c>
      <c r="J35" s="43">
        <f t="shared" si="2"/>
        <v>0.2822379367720466</v>
      </c>
      <c r="K35" s="40">
        <f>SUM(K7,K9,K15,K22,K29)</f>
        <v>9583</v>
      </c>
      <c r="L35" s="40">
        <f>SUM(L7,L9,L15,L22,L29)</f>
        <v>715</v>
      </c>
      <c r="M35" s="43">
        <f>L35/K35</f>
        <v>0.07461129082750705</v>
      </c>
      <c r="N35" s="44">
        <f>SUM(N7,N9,N15,N22,N29)</f>
        <v>9583</v>
      </c>
      <c r="O35" s="44">
        <f>SUM(O7,O9,O15,O22,O29)</f>
        <v>8574</v>
      </c>
      <c r="P35" s="46">
        <f t="shared" si="3"/>
        <v>0.8947093811958677</v>
      </c>
      <c r="Q35" s="44">
        <f>SUM(Q7,Q9,Q15,Q22,Q29)</f>
        <v>9583</v>
      </c>
      <c r="R35" s="44">
        <f>SUM(R7,R9,R15,R22,R29)</f>
        <v>8569</v>
      </c>
      <c r="S35" s="46">
        <f t="shared" si="4"/>
        <v>0.8941876239173536</v>
      </c>
      <c r="T35" s="44">
        <f>SUM(T7,T9,T15,T22,T29)</f>
        <v>8569</v>
      </c>
      <c r="U35" s="44">
        <f>SUM(U7,U9,U15,U22,U29)</f>
        <v>9583</v>
      </c>
      <c r="V35" s="44">
        <f>SUM(V7,V9,V15,V22,V29)</f>
        <v>9350</v>
      </c>
      <c r="W35" s="46">
        <f t="shared" si="5"/>
        <v>0.975686110821246</v>
      </c>
      <c r="X35" s="44">
        <f>X9+X15+X22+X29</f>
        <v>5487</v>
      </c>
      <c r="Y35" s="44">
        <f>SUM(Y7,Y9,Y15,Y22,Y29)</f>
        <v>3843</v>
      </c>
      <c r="Z35" s="46">
        <f>Y35/X35</f>
        <v>0.7003827227993439</v>
      </c>
      <c r="AA35" s="44">
        <f>X35</f>
        <v>5487</v>
      </c>
      <c r="AB35" s="44">
        <f>SUM(AB7,AB9,AB15,AB22,AB29)</f>
        <v>4295</v>
      </c>
      <c r="AC35" s="46">
        <f>AB35/AA35</f>
        <v>0.7827592491343175</v>
      </c>
    </row>
    <row r="36" spans="1:29" ht="30.75" customHeight="1">
      <c r="A36" s="4"/>
      <c r="B36" s="9"/>
      <c r="C36" s="9"/>
      <c r="D36" s="11"/>
      <c r="E36" s="9"/>
      <c r="F36" s="9"/>
      <c r="G36" s="11"/>
      <c r="H36" s="9"/>
      <c r="I36" s="9"/>
      <c r="J36" s="11"/>
      <c r="K36" s="9"/>
      <c r="L36" s="9"/>
      <c r="M36" s="11"/>
      <c r="N36" s="9"/>
      <c r="O36" s="9"/>
      <c r="P36" s="11"/>
      <c r="Q36" s="9"/>
      <c r="R36" s="9"/>
      <c r="S36" s="11"/>
      <c r="T36" s="26"/>
      <c r="U36" s="9"/>
      <c r="V36" s="9"/>
      <c r="W36" s="11"/>
      <c r="X36" s="39" t="s">
        <v>49</v>
      </c>
      <c r="Y36" s="9"/>
      <c r="Z36" s="11"/>
      <c r="AA36" s="9"/>
      <c r="AB36" s="9"/>
      <c r="AC36" s="11"/>
    </row>
    <row r="37" spans="1:29" ht="15" customHeight="1">
      <c r="A37" s="3"/>
      <c r="B37" s="10"/>
      <c r="C37" s="22"/>
      <c r="D37" s="24"/>
      <c r="E37" s="7"/>
      <c r="F37" s="7"/>
      <c r="G37" s="24"/>
      <c r="H37" s="7"/>
      <c r="I37" s="7"/>
      <c r="J37" s="24"/>
      <c r="K37" s="7"/>
      <c r="L37" s="7"/>
      <c r="M37" s="24"/>
      <c r="N37" s="7"/>
      <c r="O37" s="7"/>
      <c r="P37" s="24"/>
      <c r="Q37" s="7"/>
      <c r="R37" s="7"/>
      <c r="S37" s="24"/>
      <c r="T37" s="24"/>
      <c r="U37" s="7"/>
      <c r="V37" s="7"/>
      <c r="W37" s="24"/>
      <c r="X37" s="7"/>
      <c r="Y37" s="7"/>
      <c r="Z37" s="24"/>
      <c r="AA37" s="7"/>
      <c r="AB37" s="7"/>
      <c r="AC37" s="24"/>
    </row>
  </sheetData>
  <sheetProtection/>
  <printOptions horizontalCentered="1"/>
  <pageMargins left="0" right="0" top="0.7874015748031497" bottom="0.5905511811023623" header="0" footer="0.5905511811023623"/>
  <pageSetup horizontalDpi="600" verticalDpi="600" orientation="landscape" paperSize="9" scale="44" r:id="rId1"/>
  <headerFooter scaleWithDoc="0">
    <oddFooter xml:space="preserve">&amp;R&amp;8 43&amp;12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37"/>
  <sheetViews>
    <sheetView tabSelected="1" defaultGridColor="0" view="pageBreakPreview" zoomScale="85" zoomScaleNormal="87" zoomScaleSheetLayoutView="85" zoomScalePageLayoutView="0" colorId="22" workbookViewId="0" topLeftCell="A1">
      <pane xSplit="2" ySplit="5" topLeftCell="C2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0.59765625" defaultRowHeight="15"/>
  <cols>
    <col min="1" max="1" width="3" style="0" customWidth="1"/>
    <col min="2" max="2" width="14.59765625" style="0" customWidth="1"/>
    <col min="3" max="4" width="10.59765625" style="8" customWidth="1"/>
    <col min="5" max="5" width="10.59765625" style="0" customWidth="1"/>
    <col min="6" max="7" width="10.59765625" style="8" customWidth="1"/>
    <col min="8" max="8" width="10.59765625" style="0" customWidth="1"/>
    <col min="9" max="10" width="10.59765625" style="8" customWidth="1"/>
    <col min="11" max="11" width="10.59765625" style="0" customWidth="1"/>
    <col min="12" max="12" width="10.59765625" style="8" hidden="1" customWidth="1"/>
    <col min="13" max="13" width="11.5" style="8" customWidth="1"/>
    <col min="14" max="14" width="10.59765625" style="8" hidden="1" customWidth="1"/>
    <col min="15" max="16" width="10.59765625" style="8" customWidth="1"/>
    <col min="17" max="17" width="10.59765625" style="0" customWidth="1"/>
    <col min="18" max="20" width="10.59765625" style="8" customWidth="1"/>
    <col min="21" max="21" width="11.5" style="8" customWidth="1"/>
    <col min="22" max="33" width="10.59765625" style="8" customWidth="1"/>
  </cols>
  <sheetData>
    <row r="1" spans="1:33" ht="14.25">
      <c r="A1" s="2"/>
      <c r="B1" s="2"/>
      <c r="C1" s="6"/>
      <c r="D1" s="6"/>
      <c r="E1" s="2"/>
      <c r="F1" s="6"/>
      <c r="G1" s="6"/>
      <c r="H1" s="2"/>
      <c r="I1" s="6"/>
      <c r="J1" s="6"/>
      <c r="K1" s="2"/>
      <c r="L1" s="6"/>
      <c r="M1" s="6"/>
      <c r="N1" s="6"/>
      <c r="O1" s="6"/>
      <c r="P1" s="6"/>
      <c r="Q1" s="2"/>
      <c r="R1" s="6"/>
      <c r="S1" s="6"/>
      <c r="T1" s="6"/>
      <c r="U1" s="6"/>
      <c r="V1" s="6"/>
      <c r="W1" s="6"/>
      <c r="X1" s="6"/>
      <c r="AB1" s="6"/>
      <c r="AC1" s="6"/>
      <c r="AD1" s="6"/>
      <c r="AE1" s="6"/>
      <c r="AF1" s="6"/>
      <c r="AG1" s="6"/>
    </row>
    <row r="2" spans="1:33" ht="26.25" customHeight="1">
      <c r="A2" s="2"/>
      <c r="B2" s="81" t="s">
        <v>44</v>
      </c>
      <c r="C2" s="10"/>
      <c r="D2" s="10"/>
      <c r="E2" s="3"/>
      <c r="F2" s="7"/>
      <c r="G2" s="7"/>
      <c r="H2" s="3"/>
      <c r="I2" s="7"/>
      <c r="J2" s="7"/>
      <c r="K2" s="3"/>
      <c r="L2" s="12"/>
      <c r="M2" s="12"/>
      <c r="N2" s="12"/>
      <c r="O2" s="7"/>
      <c r="P2" s="7"/>
      <c r="Q2" s="1"/>
      <c r="R2" s="7"/>
      <c r="S2" s="7"/>
      <c r="T2" s="10"/>
      <c r="U2" s="12"/>
      <c r="V2" s="7"/>
      <c r="W2" s="7"/>
      <c r="X2" s="7"/>
      <c r="AB2" s="12"/>
      <c r="AC2" s="12"/>
      <c r="AD2" s="12"/>
      <c r="AE2" s="12"/>
      <c r="AF2" s="12"/>
      <c r="AG2" s="12"/>
    </row>
    <row r="3" spans="1:33" ht="24.75" customHeight="1">
      <c r="A3" s="2"/>
      <c r="B3" s="30"/>
      <c r="C3" s="14" t="s">
        <v>33</v>
      </c>
      <c r="D3" s="32"/>
      <c r="E3" s="33"/>
      <c r="F3" s="32" t="s">
        <v>39</v>
      </c>
      <c r="G3" s="34"/>
      <c r="H3" s="33"/>
      <c r="I3" s="32" t="s">
        <v>34</v>
      </c>
      <c r="J3" s="34"/>
      <c r="K3" s="33"/>
      <c r="L3" s="32"/>
      <c r="M3" s="14" t="s">
        <v>32</v>
      </c>
      <c r="N3" s="35"/>
      <c r="O3" s="14" t="s">
        <v>30</v>
      </c>
      <c r="P3" s="34"/>
      <c r="Q3" s="33"/>
      <c r="R3" s="14" t="s">
        <v>31</v>
      </c>
      <c r="S3" s="34"/>
      <c r="T3" s="35"/>
      <c r="U3" s="14" t="s">
        <v>32</v>
      </c>
      <c r="V3" s="32" t="s">
        <v>35</v>
      </c>
      <c r="W3" s="34"/>
      <c r="X3" s="35"/>
      <c r="Y3" s="32" t="s">
        <v>17</v>
      </c>
      <c r="Z3" s="34"/>
      <c r="AA3" s="35"/>
      <c r="AB3" s="14" t="s">
        <v>45</v>
      </c>
      <c r="AC3" s="32"/>
      <c r="AD3" s="35"/>
      <c r="AE3" s="14" t="s">
        <v>46</v>
      </c>
      <c r="AF3" s="32"/>
      <c r="AG3" s="35"/>
    </row>
    <row r="4" spans="1:33" ht="37.5" customHeight="1">
      <c r="A4" s="2"/>
      <c r="B4" s="31"/>
      <c r="C4" s="14" t="s">
        <v>0</v>
      </c>
      <c r="D4" s="14" t="s">
        <v>1</v>
      </c>
      <c r="E4" s="15" t="s">
        <v>2</v>
      </c>
      <c r="F4" s="14" t="s">
        <v>0</v>
      </c>
      <c r="G4" s="14" t="s">
        <v>1</v>
      </c>
      <c r="H4" s="15" t="s">
        <v>2</v>
      </c>
      <c r="I4" s="14" t="s">
        <v>0</v>
      </c>
      <c r="J4" s="14" t="s">
        <v>1</v>
      </c>
      <c r="K4" s="15" t="s">
        <v>2</v>
      </c>
      <c r="L4" s="14" t="s">
        <v>0</v>
      </c>
      <c r="M4" s="36" t="s">
        <v>43</v>
      </c>
      <c r="N4" s="14" t="s">
        <v>2</v>
      </c>
      <c r="O4" s="14" t="s">
        <v>0</v>
      </c>
      <c r="P4" s="14" t="s">
        <v>1</v>
      </c>
      <c r="Q4" s="15" t="s">
        <v>2</v>
      </c>
      <c r="R4" s="14" t="s">
        <v>0</v>
      </c>
      <c r="S4" s="14" t="s">
        <v>1</v>
      </c>
      <c r="T4" s="14" t="s">
        <v>2</v>
      </c>
      <c r="U4" s="36" t="s">
        <v>42</v>
      </c>
      <c r="V4" s="14" t="s">
        <v>0</v>
      </c>
      <c r="W4" s="14" t="s">
        <v>1</v>
      </c>
      <c r="X4" s="14" t="s">
        <v>2</v>
      </c>
      <c r="Y4" s="14" t="s">
        <v>0</v>
      </c>
      <c r="Z4" s="14" t="s">
        <v>1</v>
      </c>
      <c r="AA4" s="14" t="s">
        <v>2</v>
      </c>
      <c r="AB4" s="14" t="s">
        <v>0</v>
      </c>
      <c r="AC4" s="14" t="s">
        <v>1</v>
      </c>
      <c r="AD4" s="14" t="s">
        <v>2</v>
      </c>
      <c r="AE4" s="14" t="s">
        <v>0</v>
      </c>
      <c r="AF4" s="14" t="s">
        <v>1</v>
      </c>
      <c r="AG4" s="14" t="s">
        <v>2</v>
      </c>
    </row>
    <row r="5" spans="1:33" ht="24.75" customHeight="1">
      <c r="A5" s="2"/>
      <c r="B5" s="29"/>
      <c r="C5" s="16"/>
      <c r="D5" s="16"/>
      <c r="E5" s="17"/>
      <c r="F5" s="18"/>
      <c r="G5" s="18"/>
      <c r="H5" s="13"/>
      <c r="I5" s="18"/>
      <c r="J5" s="18"/>
      <c r="K5" s="13"/>
      <c r="L5" s="18"/>
      <c r="M5" s="18"/>
      <c r="N5" s="18"/>
      <c r="O5" s="18"/>
      <c r="P5" s="18"/>
      <c r="Q5" s="13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30.75" customHeight="1">
      <c r="A6" s="2"/>
      <c r="B6" s="19" t="s">
        <v>29</v>
      </c>
      <c r="C6" s="40">
        <v>3965</v>
      </c>
      <c r="D6" s="40">
        <v>3787</v>
      </c>
      <c r="E6" s="41">
        <f>D6/C6</f>
        <v>0.9551071878940731</v>
      </c>
      <c r="F6" s="40">
        <f>C6</f>
        <v>3965</v>
      </c>
      <c r="G6" s="40">
        <v>3414</v>
      </c>
      <c r="H6" s="41">
        <f>G6/F6</f>
        <v>0.8610340479192938</v>
      </c>
      <c r="I6" s="40">
        <f>C6</f>
        <v>3965</v>
      </c>
      <c r="J6" s="40">
        <v>3198</v>
      </c>
      <c r="K6" s="41">
        <f>J6/I6</f>
        <v>0.8065573770491803</v>
      </c>
      <c r="L6" s="42">
        <f>F6</f>
        <v>3965</v>
      </c>
      <c r="M6" s="40">
        <v>3025</v>
      </c>
      <c r="N6" s="43">
        <f>M6/L6</f>
        <v>0.7629255989911727</v>
      </c>
      <c r="O6" s="44">
        <f>F6</f>
        <v>3965</v>
      </c>
      <c r="P6" s="45">
        <v>3807</v>
      </c>
      <c r="Q6" s="46">
        <f>P6/O6</f>
        <v>0.9601513240857503</v>
      </c>
      <c r="R6" s="44">
        <f>I6</f>
        <v>3965</v>
      </c>
      <c r="S6" s="45">
        <v>3806</v>
      </c>
      <c r="T6" s="46">
        <f>S6/R6</f>
        <v>0.9598991172761665</v>
      </c>
      <c r="U6" s="44">
        <v>3806</v>
      </c>
      <c r="V6" s="44">
        <f>C6</f>
        <v>3965</v>
      </c>
      <c r="W6" s="44">
        <v>3839</v>
      </c>
      <c r="X6" s="47">
        <f>W6/V6</f>
        <v>0.9682219419924338</v>
      </c>
      <c r="Y6" s="48">
        <f>C6</f>
        <v>3965</v>
      </c>
      <c r="Z6" s="49">
        <v>4</v>
      </c>
      <c r="AA6" s="47">
        <f>Z6/Y6</f>
        <v>0.001008827238335435</v>
      </c>
      <c r="AB6" s="49">
        <f>Y6</f>
        <v>3965</v>
      </c>
      <c r="AC6" s="44" t="s">
        <v>47</v>
      </c>
      <c r="AD6" s="44" t="s">
        <v>47</v>
      </c>
      <c r="AE6" s="49">
        <f>Y6</f>
        <v>3965</v>
      </c>
      <c r="AF6" s="44" t="s">
        <v>47</v>
      </c>
      <c r="AG6" s="44" t="s">
        <v>47</v>
      </c>
    </row>
    <row r="7" spans="1:33" ht="30.75" customHeight="1">
      <c r="A7" s="2"/>
      <c r="B7" s="15"/>
      <c r="C7" s="16"/>
      <c r="D7" s="16"/>
      <c r="E7" s="17"/>
      <c r="F7" s="18"/>
      <c r="G7" s="18"/>
      <c r="H7" s="13"/>
      <c r="I7" s="18"/>
      <c r="J7" s="18"/>
      <c r="K7" s="13"/>
      <c r="L7" s="18"/>
      <c r="M7" s="18"/>
      <c r="N7" s="18"/>
      <c r="O7" s="50"/>
      <c r="P7" s="50"/>
      <c r="Q7" s="51"/>
      <c r="R7" s="50"/>
      <c r="S7" s="50"/>
      <c r="T7" s="50"/>
      <c r="U7" s="52"/>
      <c r="V7" s="50"/>
      <c r="W7" s="50"/>
      <c r="X7" s="50"/>
      <c r="Y7" s="53"/>
      <c r="Z7" s="50"/>
      <c r="AA7" s="54"/>
      <c r="AB7" s="39" t="s">
        <v>48</v>
      </c>
      <c r="AC7" s="50"/>
      <c r="AD7" s="50"/>
      <c r="AE7" s="50"/>
      <c r="AF7" s="50"/>
      <c r="AG7" s="50"/>
    </row>
    <row r="8" spans="1:33" ht="30.75" customHeight="1">
      <c r="A8" s="2"/>
      <c r="B8" s="19" t="s">
        <v>3</v>
      </c>
      <c r="C8" s="40">
        <f>SUM(C9:C12)</f>
        <v>2051</v>
      </c>
      <c r="D8" s="40">
        <f>SUM(D9:D12)</f>
        <v>1971</v>
      </c>
      <c r="E8" s="43">
        <f>D8/C8</f>
        <v>0.9609946367625548</v>
      </c>
      <c r="F8" s="55">
        <f>SUM(F9:F12)</f>
        <v>2051</v>
      </c>
      <c r="G8" s="55">
        <f>SUM(G9:G12)</f>
        <v>1851</v>
      </c>
      <c r="H8" s="43">
        <f>G8/F8</f>
        <v>0.9024865919063871</v>
      </c>
      <c r="I8" s="55">
        <f>SUM(I9:I12)</f>
        <v>2051</v>
      </c>
      <c r="J8" s="55">
        <f>SUM(J9:J12)</f>
        <v>1828</v>
      </c>
      <c r="K8" s="43">
        <f>J8/I8</f>
        <v>0.8912725499756217</v>
      </c>
      <c r="L8" s="55">
        <f>SUM(L9:L12)</f>
        <v>2051</v>
      </c>
      <c r="M8" s="55">
        <f>SUM(M9:M12)</f>
        <v>1736</v>
      </c>
      <c r="N8" s="43">
        <f>M8/L8</f>
        <v>0.8464163822525598</v>
      </c>
      <c r="O8" s="56">
        <f>SUM(O9:O12)</f>
        <v>2051</v>
      </c>
      <c r="P8" s="56">
        <f>SUM(P9:P12)</f>
        <v>1972</v>
      </c>
      <c r="Q8" s="46">
        <f>P8/O8</f>
        <v>0.961482203803023</v>
      </c>
      <c r="R8" s="56">
        <f>SUM(R9:R12)</f>
        <v>2051</v>
      </c>
      <c r="S8" s="56">
        <f>SUM(S9:S12)</f>
        <v>1971</v>
      </c>
      <c r="T8" s="46">
        <f>S8/R8</f>
        <v>0.9609946367625548</v>
      </c>
      <c r="U8" s="56">
        <f>SUM(U9:U12)</f>
        <v>1969</v>
      </c>
      <c r="V8" s="56">
        <f>SUM(V9:V12)</f>
        <v>2051</v>
      </c>
      <c r="W8" s="56">
        <f>SUM(W9:W12)</f>
        <v>1989</v>
      </c>
      <c r="X8" s="46">
        <f>W8/V8</f>
        <v>0.96977084349098</v>
      </c>
      <c r="Y8" s="57">
        <f>SUM(Y9:Y12)</f>
        <v>2051</v>
      </c>
      <c r="Z8" s="57">
        <f>SUM(Z9:Z12)</f>
        <v>944</v>
      </c>
      <c r="AA8" s="47">
        <f>Z8/Y8</f>
        <v>0.46026328620185275</v>
      </c>
      <c r="AB8" s="56">
        <f aca="true" t="shared" si="0" ref="AB8:AB32">Y8</f>
        <v>2051</v>
      </c>
      <c r="AC8" s="57">
        <f>SUM(AC9:AC12)</f>
        <v>1346</v>
      </c>
      <c r="AD8" s="46">
        <f>AC8/AB8</f>
        <v>0.6562652364700147</v>
      </c>
      <c r="AE8" s="56">
        <f aca="true" t="shared" si="1" ref="AE8:AE32">Y8</f>
        <v>2051</v>
      </c>
      <c r="AF8" s="57">
        <f>SUM(AF9:AF12)</f>
        <v>1349</v>
      </c>
      <c r="AG8" s="46">
        <f>AF8/AE8</f>
        <v>0.6577279375914188</v>
      </c>
    </row>
    <row r="9" spans="1:33" ht="30.75" customHeight="1">
      <c r="A9" s="2"/>
      <c r="B9" s="15" t="s">
        <v>4</v>
      </c>
      <c r="C9" s="58">
        <v>974</v>
      </c>
      <c r="D9" s="58">
        <v>912</v>
      </c>
      <c r="E9" s="59">
        <f>D9/C9</f>
        <v>0.9363449691991786</v>
      </c>
      <c r="F9" s="60">
        <f>C9</f>
        <v>974</v>
      </c>
      <c r="G9" s="60">
        <v>866</v>
      </c>
      <c r="H9" s="59">
        <f>G9/F9</f>
        <v>0.8891170431211499</v>
      </c>
      <c r="I9" s="60">
        <f>C9</f>
        <v>974</v>
      </c>
      <c r="J9" s="60">
        <v>844</v>
      </c>
      <c r="K9" s="59">
        <f>J9/I9</f>
        <v>0.86652977412731</v>
      </c>
      <c r="L9" s="60">
        <f>F9</f>
        <v>974</v>
      </c>
      <c r="M9" s="60">
        <v>788</v>
      </c>
      <c r="N9" s="61">
        <f>M9/L9</f>
        <v>0.8090349075975359</v>
      </c>
      <c r="O9" s="62">
        <f>C9</f>
        <v>974</v>
      </c>
      <c r="P9" s="62">
        <v>912</v>
      </c>
      <c r="Q9" s="63">
        <f>P9/O9</f>
        <v>0.9363449691991786</v>
      </c>
      <c r="R9" s="62">
        <f>C9</f>
        <v>974</v>
      </c>
      <c r="S9" s="62">
        <v>912</v>
      </c>
      <c r="T9" s="64">
        <f>S9/R9</f>
        <v>0.9363449691991786</v>
      </c>
      <c r="U9" s="62">
        <v>911</v>
      </c>
      <c r="V9" s="62">
        <f>C9</f>
        <v>974</v>
      </c>
      <c r="W9" s="62">
        <v>918</v>
      </c>
      <c r="X9" s="64">
        <f>W9/V9</f>
        <v>0.9425051334702259</v>
      </c>
      <c r="Y9" s="52">
        <f>C9</f>
        <v>974</v>
      </c>
      <c r="Z9" s="65">
        <v>389</v>
      </c>
      <c r="AA9" s="66">
        <f>Z9/Y9</f>
        <v>0.3993839835728953</v>
      </c>
      <c r="AB9" s="62">
        <f t="shared" si="0"/>
        <v>974</v>
      </c>
      <c r="AC9" s="62">
        <v>631</v>
      </c>
      <c r="AD9" s="64">
        <f>AC9/AB9</f>
        <v>0.6478439425051334</v>
      </c>
      <c r="AE9" s="62">
        <f t="shared" si="1"/>
        <v>974</v>
      </c>
      <c r="AF9" s="62">
        <v>667</v>
      </c>
      <c r="AG9" s="64">
        <f>AF9/AE9</f>
        <v>0.6848049281314168</v>
      </c>
    </row>
    <row r="10" spans="1:33" ht="30.75" customHeight="1">
      <c r="A10" s="2"/>
      <c r="B10" s="15" t="s">
        <v>5</v>
      </c>
      <c r="C10" s="67">
        <v>527</v>
      </c>
      <c r="D10" s="67">
        <v>514</v>
      </c>
      <c r="E10" s="17">
        <f>D10/C10</f>
        <v>0.9753320683111955</v>
      </c>
      <c r="F10" s="68">
        <f>C10</f>
        <v>527</v>
      </c>
      <c r="G10" s="68">
        <v>474</v>
      </c>
      <c r="H10" s="17">
        <f>G10/F10</f>
        <v>0.8994307400379506</v>
      </c>
      <c r="I10" s="60">
        <f>C10</f>
        <v>527</v>
      </c>
      <c r="J10" s="68">
        <v>466</v>
      </c>
      <c r="K10" s="17">
        <f>J10/I10</f>
        <v>0.8842504743833017</v>
      </c>
      <c r="L10" s="60">
        <f>F10</f>
        <v>527</v>
      </c>
      <c r="M10" s="60">
        <v>455</v>
      </c>
      <c r="N10" s="61">
        <f>M10/L10</f>
        <v>0.8633776091081594</v>
      </c>
      <c r="O10" s="62">
        <f>C10</f>
        <v>527</v>
      </c>
      <c r="P10" s="65">
        <v>518</v>
      </c>
      <c r="Q10" s="69">
        <f>P10/O10</f>
        <v>0.9829222011385199</v>
      </c>
      <c r="R10" s="62">
        <f>C10</f>
        <v>527</v>
      </c>
      <c r="S10" s="65">
        <v>518</v>
      </c>
      <c r="T10" s="66">
        <f>S10/R10</f>
        <v>0.9829222011385199</v>
      </c>
      <c r="U10" s="65">
        <v>518</v>
      </c>
      <c r="V10" s="62">
        <f>C10</f>
        <v>527</v>
      </c>
      <c r="W10" s="65">
        <v>526</v>
      </c>
      <c r="X10" s="66">
        <f>W10/V10</f>
        <v>0.9981024667931688</v>
      </c>
      <c r="Y10" s="52">
        <f>C10</f>
        <v>527</v>
      </c>
      <c r="Z10" s="65">
        <v>317</v>
      </c>
      <c r="AA10" s="66">
        <f>Z10/Y10</f>
        <v>0.6015180265654649</v>
      </c>
      <c r="AB10" s="62">
        <f t="shared" si="0"/>
        <v>527</v>
      </c>
      <c r="AC10" s="78">
        <v>345</v>
      </c>
      <c r="AD10" s="79">
        <f>AC10/AB10</f>
        <v>0.6546489563567363</v>
      </c>
      <c r="AE10" s="78">
        <f t="shared" si="1"/>
        <v>527</v>
      </c>
      <c r="AF10" s="78">
        <v>349</v>
      </c>
      <c r="AG10" s="79">
        <f>AF10/AE10</f>
        <v>0.6622390891840607</v>
      </c>
    </row>
    <row r="11" spans="1:33" ht="30.75" customHeight="1">
      <c r="A11" s="2"/>
      <c r="B11" s="15" t="s">
        <v>19</v>
      </c>
      <c r="C11" s="67">
        <v>471</v>
      </c>
      <c r="D11" s="67">
        <v>467</v>
      </c>
      <c r="E11" s="17">
        <f>D11/C11</f>
        <v>0.9915074309978769</v>
      </c>
      <c r="F11" s="68">
        <f>C11</f>
        <v>471</v>
      </c>
      <c r="G11" s="68">
        <v>437</v>
      </c>
      <c r="H11" s="17">
        <f>G11/F11</f>
        <v>0.9278131634819533</v>
      </c>
      <c r="I11" s="60">
        <f>C11</f>
        <v>471</v>
      </c>
      <c r="J11" s="68">
        <v>449</v>
      </c>
      <c r="K11" s="17">
        <f>J11/I11</f>
        <v>0.9532908704883227</v>
      </c>
      <c r="L11" s="60">
        <f>F11</f>
        <v>471</v>
      </c>
      <c r="M11" s="60">
        <v>435</v>
      </c>
      <c r="N11" s="61">
        <f>M11/L11</f>
        <v>0.9235668789808917</v>
      </c>
      <c r="O11" s="62">
        <f>C11</f>
        <v>471</v>
      </c>
      <c r="P11" s="65">
        <v>464</v>
      </c>
      <c r="Q11" s="69">
        <f>P11/O11</f>
        <v>0.9851380042462845</v>
      </c>
      <c r="R11" s="62">
        <f>C11</f>
        <v>471</v>
      </c>
      <c r="S11" s="65">
        <v>463</v>
      </c>
      <c r="T11" s="66">
        <f>S11/R11</f>
        <v>0.9830148619957537</v>
      </c>
      <c r="U11" s="65">
        <v>462</v>
      </c>
      <c r="V11" s="62">
        <f>C11</f>
        <v>471</v>
      </c>
      <c r="W11" s="65">
        <v>466</v>
      </c>
      <c r="X11" s="66">
        <f>W11/V11</f>
        <v>0.9893842887473461</v>
      </c>
      <c r="Y11" s="52">
        <f>C11</f>
        <v>471</v>
      </c>
      <c r="Z11" s="65">
        <v>225</v>
      </c>
      <c r="AA11" s="66">
        <f>Z11/Y11</f>
        <v>0.47770700636942676</v>
      </c>
      <c r="AB11" s="62">
        <f t="shared" si="0"/>
        <v>471</v>
      </c>
      <c r="AC11" s="62">
        <v>350</v>
      </c>
      <c r="AD11" s="64">
        <f>AC11/AB11</f>
        <v>0.7430997876857749</v>
      </c>
      <c r="AE11" s="62">
        <f t="shared" si="1"/>
        <v>471</v>
      </c>
      <c r="AF11" s="62">
        <v>320</v>
      </c>
      <c r="AG11" s="64">
        <f>AF11/AE11</f>
        <v>0.6794055201698513</v>
      </c>
    </row>
    <row r="12" spans="1:33" ht="30.75" customHeight="1">
      <c r="A12" s="2"/>
      <c r="B12" s="15" t="s">
        <v>6</v>
      </c>
      <c r="C12" s="67">
        <v>79</v>
      </c>
      <c r="D12" s="67">
        <v>78</v>
      </c>
      <c r="E12" s="17">
        <f>D12/C12</f>
        <v>0.9873417721518988</v>
      </c>
      <c r="F12" s="68">
        <f>C12</f>
        <v>79</v>
      </c>
      <c r="G12" s="68">
        <v>74</v>
      </c>
      <c r="H12" s="17">
        <f>G12/F12</f>
        <v>0.9367088607594937</v>
      </c>
      <c r="I12" s="60">
        <f>C12</f>
        <v>79</v>
      </c>
      <c r="J12" s="68">
        <v>69</v>
      </c>
      <c r="K12" s="17">
        <f>J12/I12</f>
        <v>0.8734177215189873</v>
      </c>
      <c r="L12" s="60">
        <f>F12</f>
        <v>79</v>
      </c>
      <c r="M12" s="60">
        <v>58</v>
      </c>
      <c r="N12" s="61">
        <f>M12/L12</f>
        <v>0.7341772151898734</v>
      </c>
      <c r="O12" s="62">
        <f>C12</f>
        <v>79</v>
      </c>
      <c r="P12" s="65">
        <v>78</v>
      </c>
      <c r="Q12" s="69">
        <f>P12/O12</f>
        <v>0.9873417721518988</v>
      </c>
      <c r="R12" s="62">
        <f>C12</f>
        <v>79</v>
      </c>
      <c r="S12" s="65">
        <v>78</v>
      </c>
      <c r="T12" s="66">
        <f>S12/R12</f>
        <v>0.9873417721518988</v>
      </c>
      <c r="U12" s="65">
        <v>78</v>
      </c>
      <c r="V12" s="62">
        <f>C12</f>
        <v>79</v>
      </c>
      <c r="W12" s="65">
        <v>79</v>
      </c>
      <c r="X12" s="66">
        <f>W12/V12</f>
        <v>1</v>
      </c>
      <c r="Y12" s="52">
        <f>C12</f>
        <v>79</v>
      </c>
      <c r="Z12" s="65">
        <v>13</v>
      </c>
      <c r="AA12" s="66">
        <f>Z12/Y12</f>
        <v>0.16455696202531644</v>
      </c>
      <c r="AB12" s="62">
        <f t="shared" si="0"/>
        <v>79</v>
      </c>
      <c r="AC12" s="62">
        <v>20</v>
      </c>
      <c r="AD12" s="64">
        <f>AC12/AB12</f>
        <v>0.25316455696202533</v>
      </c>
      <c r="AE12" s="62">
        <f t="shared" si="1"/>
        <v>79</v>
      </c>
      <c r="AF12" s="62">
        <v>13</v>
      </c>
      <c r="AG12" s="64">
        <f>AF12/AE12</f>
        <v>0.16455696202531644</v>
      </c>
    </row>
    <row r="13" spans="1:33" ht="30.75" customHeight="1">
      <c r="A13" s="2"/>
      <c r="B13" s="15"/>
      <c r="C13" s="67"/>
      <c r="D13" s="67"/>
      <c r="E13" s="17"/>
      <c r="F13" s="68"/>
      <c r="G13" s="68"/>
      <c r="H13" s="17"/>
      <c r="I13" s="68"/>
      <c r="J13" s="68"/>
      <c r="K13" s="17"/>
      <c r="L13" s="60"/>
      <c r="M13" s="60"/>
      <c r="N13" s="61"/>
      <c r="O13" s="65"/>
      <c r="P13" s="65"/>
      <c r="Q13" s="69"/>
      <c r="R13" s="65"/>
      <c r="S13" s="65"/>
      <c r="T13" s="66"/>
      <c r="U13" s="70"/>
      <c r="V13" s="65"/>
      <c r="W13" s="65"/>
      <c r="X13" s="66"/>
      <c r="Y13" s="65"/>
      <c r="Z13" s="65"/>
      <c r="AA13" s="66"/>
      <c r="AB13" s="62"/>
      <c r="AC13" s="62"/>
      <c r="AD13" s="64"/>
      <c r="AE13" s="62"/>
      <c r="AF13" s="62"/>
      <c r="AG13" s="64"/>
    </row>
    <row r="14" spans="1:33" ht="30.75" customHeight="1">
      <c r="A14" s="2"/>
      <c r="B14" s="19" t="s">
        <v>7</v>
      </c>
      <c r="C14" s="71">
        <f>SUM(C15:C19)</f>
        <v>2429</v>
      </c>
      <c r="D14" s="71">
        <f>SUM(D15:D19)</f>
        <v>2334</v>
      </c>
      <c r="E14" s="41">
        <f aca="true" t="shared" si="2" ref="E14:E19">D14/C14</f>
        <v>0.9608892548373816</v>
      </c>
      <c r="F14" s="71">
        <f>SUM(F15:F19)</f>
        <v>2429</v>
      </c>
      <c r="G14" s="71">
        <f>SUM(G15:G19)</f>
        <v>2091</v>
      </c>
      <c r="H14" s="41">
        <f aca="true" t="shared" si="3" ref="H14:H19">G14/F14</f>
        <v>0.8608480856319473</v>
      </c>
      <c r="I14" s="71">
        <f>SUM(I15:I19)</f>
        <v>2429</v>
      </c>
      <c r="J14" s="71">
        <f>SUM(J15:J19)</f>
        <v>2134</v>
      </c>
      <c r="K14" s="41">
        <f aca="true" t="shared" si="4" ref="K14:K19">J14/I14</f>
        <v>0.8785508439687114</v>
      </c>
      <c r="L14" s="55">
        <f>SUM(L15:L19)</f>
        <v>2429</v>
      </c>
      <c r="M14" s="55">
        <f>SUM(M15:M19)</f>
        <v>2056</v>
      </c>
      <c r="N14" s="43">
        <f aca="true" t="shared" si="5" ref="N14:N19">M14/L14</f>
        <v>0.84643886372993</v>
      </c>
      <c r="O14" s="72">
        <f>SUM(O15:O19)</f>
        <v>2429</v>
      </c>
      <c r="P14" s="72">
        <f>SUM(P15:P19)</f>
        <v>2342</v>
      </c>
      <c r="Q14" s="47">
        <f aca="true" t="shared" si="6" ref="Q14:Q19">P14/O14</f>
        <v>0.9641827912721285</v>
      </c>
      <c r="R14" s="72">
        <f>SUM(R15:R19)</f>
        <v>2429</v>
      </c>
      <c r="S14" s="72">
        <f>SUM(S15:S19)</f>
        <v>2339</v>
      </c>
      <c r="T14" s="47">
        <f aca="true" t="shared" si="7" ref="T14:T19">S14/R14</f>
        <v>0.9629477151090984</v>
      </c>
      <c r="U14" s="44">
        <f>SUM(U15:U19)</f>
        <v>2340</v>
      </c>
      <c r="V14" s="72">
        <f>SUM(V15:V19)</f>
        <v>2429</v>
      </c>
      <c r="W14" s="72">
        <f>SUM(W15:W19)</f>
        <v>2372</v>
      </c>
      <c r="X14" s="47">
        <f aca="true" t="shared" si="8" ref="X14:X19">W14/V14</f>
        <v>0.9765335529024289</v>
      </c>
      <c r="Y14" s="72">
        <f>SUM(Y15:Y19)</f>
        <v>2429</v>
      </c>
      <c r="Z14" s="72">
        <f>SUM(Z15:Z19)</f>
        <v>728</v>
      </c>
      <c r="AA14" s="47">
        <f aca="true" t="shared" si="9" ref="AA14:AA19">Z14/Y14</f>
        <v>0.29971181556195964</v>
      </c>
      <c r="AB14" s="56">
        <f t="shared" si="0"/>
        <v>2429</v>
      </c>
      <c r="AC14" s="57">
        <f>SUM(AC15:AC19)</f>
        <v>1549</v>
      </c>
      <c r="AD14" s="46">
        <f aca="true" t="shared" si="10" ref="AD14:AD19">AC14/AB14</f>
        <v>0.637710992177851</v>
      </c>
      <c r="AE14" s="56">
        <f t="shared" si="1"/>
        <v>2429</v>
      </c>
      <c r="AF14" s="57">
        <f>SUM(AF15:AF19)</f>
        <v>1585</v>
      </c>
      <c r="AG14" s="46">
        <f aca="true" t="shared" si="11" ref="AG14:AG19">AF14/AE14</f>
        <v>0.6525319061342116</v>
      </c>
    </row>
    <row r="15" spans="1:33" ht="30.75" customHeight="1">
      <c r="A15" s="2"/>
      <c r="B15" s="15" t="s">
        <v>20</v>
      </c>
      <c r="C15" s="67">
        <v>1000</v>
      </c>
      <c r="D15" s="67">
        <v>962</v>
      </c>
      <c r="E15" s="17">
        <f t="shared" si="2"/>
        <v>0.962</v>
      </c>
      <c r="F15" s="67">
        <f>C15</f>
        <v>1000</v>
      </c>
      <c r="G15" s="67">
        <v>849</v>
      </c>
      <c r="H15" s="17">
        <f t="shared" si="3"/>
        <v>0.849</v>
      </c>
      <c r="I15" s="67">
        <f>C15</f>
        <v>1000</v>
      </c>
      <c r="J15" s="67">
        <v>832</v>
      </c>
      <c r="K15" s="17">
        <f t="shared" si="4"/>
        <v>0.832</v>
      </c>
      <c r="L15" s="73">
        <f>F15</f>
        <v>1000</v>
      </c>
      <c r="M15" s="73">
        <v>778</v>
      </c>
      <c r="N15" s="61">
        <f t="shared" si="5"/>
        <v>0.778</v>
      </c>
      <c r="O15" s="74">
        <f>C15</f>
        <v>1000</v>
      </c>
      <c r="P15" s="74">
        <v>970</v>
      </c>
      <c r="Q15" s="69">
        <f t="shared" si="6"/>
        <v>0.97</v>
      </c>
      <c r="R15" s="74">
        <f>C15</f>
        <v>1000</v>
      </c>
      <c r="S15" s="74">
        <v>968</v>
      </c>
      <c r="T15" s="66">
        <f t="shared" si="7"/>
        <v>0.968</v>
      </c>
      <c r="U15" s="74">
        <v>968</v>
      </c>
      <c r="V15" s="70">
        <f>C15</f>
        <v>1000</v>
      </c>
      <c r="W15" s="70">
        <v>978</v>
      </c>
      <c r="X15" s="66">
        <f t="shared" si="8"/>
        <v>0.978</v>
      </c>
      <c r="Y15" s="70">
        <f>C15</f>
        <v>1000</v>
      </c>
      <c r="Z15" s="74">
        <v>453</v>
      </c>
      <c r="AA15" s="66">
        <f t="shared" si="9"/>
        <v>0.453</v>
      </c>
      <c r="AB15" s="75">
        <f t="shared" si="0"/>
        <v>1000</v>
      </c>
      <c r="AC15" s="75">
        <v>640</v>
      </c>
      <c r="AD15" s="64">
        <f t="shared" si="10"/>
        <v>0.64</v>
      </c>
      <c r="AE15" s="75">
        <f t="shared" si="1"/>
        <v>1000</v>
      </c>
      <c r="AF15" s="75">
        <v>653</v>
      </c>
      <c r="AG15" s="64">
        <f t="shared" si="11"/>
        <v>0.653</v>
      </c>
    </row>
    <row r="16" spans="1:33" ht="30.75" customHeight="1">
      <c r="A16" s="2"/>
      <c r="B16" s="15" t="s">
        <v>18</v>
      </c>
      <c r="C16" s="67">
        <v>271</v>
      </c>
      <c r="D16" s="67">
        <v>268</v>
      </c>
      <c r="E16" s="17">
        <f>D16/C16</f>
        <v>0.988929889298893</v>
      </c>
      <c r="F16" s="67">
        <f>C16</f>
        <v>271</v>
      </c>
      <c r="G16" s="68">
        <v>252</v>
      </c>
      <c r="H16" s="17">
        <f>G16/F16</f>
        <v>0.9298892988929889</v>
      </c>
      <c r="I16" s="67">
        <f>C16</f>
        <v>271</v>
      </c>
      <c r="J16" s="68">
        <v>269</v>
      </c>
      <c r="K16" s="17">
        <f>J16/I16</f>
        <v>0.992619926199262</v>
      </c>
      <c r="L16" s="73">
        <f>F16</f>
        <v>271</v>
      </c>
      <c r="M16" s="60">
        <v>263</v>
      </c>
      <c r="N16" s="61">
        <f t="shared" si="5"/>
        <v>0.9704797047970479</v>
      </c>
      <c r="O16" s="74">
        <f>C16</f>
        <v>271</v>
      </c>
      <c r="P16" s="65">
        <v>268</v>
      </c>
      <c r="Q16" s="69">
        <f>P16/O16</f>
        <v>0.988929889298893</v>
      </c>
      <c r="R16" s="74">
        <f>C16</f>
        <v>271</v>
      </c>
      <c r="S16" s="65">
        <v>268</v>
      </c>
      <c r="T16" s="66">
        <f>S16/R16</f>
        <v>0.988929889298893</v>
      </c>
      <c r="U16" s="65">
        <v>268</v>
      </c>
      <c r="V16" s="70">
        <f>C16</f>
        <v>271</v>
      </c>
      <c r="W16" s="65">
        <v>271</v>
      </c>
      <c r="X16" s="66">
        <f>W16/V16</f>
        <v>1</v>
      </c>
      <c r="Y16" s="70">
        <f>C16</f>
        <v>271</v>
      </c>
      <c r="Z16" s="65">
        <v>4</v>
      </c>
      <c r="AA16" s="66">
        <f>Z16/Y16</f>
        <v>0.014760147601476014</v>
      </c>
      <c r="AB16" s="75">
        <f t="shared" si="0"/>
        <v>271</v>
      </c>
      <c r="AC16" s="62">
        <v>160</v>
      </c>
      <c r="AD16" s="64">
        <f t="shared" si="10"/>
        <v>0.5904059040590406</v>
      </c>
      <c r="AE16" s="75">
        <f t="shared" si="1"/>
        <v>271</v>
      </c>
      <c r="AF16" s="62">
        <v>160</v>
      </c>
      <c r="AG16" s="64">
        <f t="shared" si="11"/>
        <v>0.5904059040590406</v>
      </c>
    </row>
    <row r="17" spans="1:33" ht="30.75" customHeight="1">
      <c r="A17" s="2"/>
      <c r="B17" s="15" t="s">
        <v>41</v>
      </c>
      <c r="C17" s="67">
        <v>591</v>
      </c>
      <c r="D17" s="67">
        <v>554</v>
      </c>
      <c r="E17" s="17">
        <f>D17/C17</f>
        <v>0.937394247038917</v>
      </c>
      <c r="F17" s="67">
        <f>C17</f>
        <v>591</v>
      </c>
      <c r="G17" s="68">
        <v>497</v>
      </c>
      <c r="H17" s="17">
        <f>G17/F17</f>
        <v>0.8409475465313029</v>
      </c>
      <c r="I17" s="67">
        <f>C17</f>
        <v>591</v>
      </c>
      <c r="J17" s="68">
        <v>507</v>
      </c>
      <c r="K17" s="17">
        <f>J17/I17</f>
        <v>0.8578680203045685</v>
      </c>
      <c r="L17" s="73">
        <f>F17</f>
        <v>591</v>
      </c>
      <c r="M17" s="60">
        <v>491</v>
      </c>
      <c r="N17" s="61">
        <f t="shared" si="5"/>
        <v>0.8307952622673435</v>
      </c>
      <c r="O17" s="74">
        <f>C17</f>
        <v>591</v>
      </c>
      <c r="P17" s="65">
        <v>554</v>
      </c>
      <c r="Q17" s="69">
        <f>P17/O17</f>
        <v>0.937394247038917</v>
      </c>
      <c r="R17" s="74">
        <f>C17</f>
        <v>591</v>
      </c>
      <c r="S17" s="65">
        <v>554</v>
      </c>
      <c r="T17" s="66">
        <f>S17/R17</f>
        <v>0.937394247038917</v>
      </c>
      <c r="U17" s="65">
        <v>554</v>
      </c>
      <c r="V17" s="70">
        <f>C17</f>
        <v>591</v>
      </c>
      <c r="W17" s="65">
        <v>563</v>
      </c>
      <c r="X17" s="66">
        <f>W17/V17</f>
        <v>0.9526226734348562</v>
      </c>
      <c r="Y17" s="70">
        <f>C17</f>
        <v>591</v>
      </c>
      <c r="Z17" s="65">
        <v>264</v>
      </c>
      <c r="AA17" s="66">
        <f>Z17/Y17</f>
        <v>0.4467005076142132</v>
      </c>
      <c r="AB17" s="75">
        <f t="shared" si="0"/>
        <v>591</v>
      </c>
      <c r="AC17" s="62">
        <v>357</v>
      </c>
      <c r="AD17" s="64">
        <f t="shared" si="10"/>
        <v>0.6040609137055838</v>
      </c>
      <c r="AE17" s="75">
        <f t="shared" si="1"/>
        <v>591</v>
      </c>
      <c r="AF17" s="62">
        <v>376</v>
      </c>
      <c r="AG17" s="64">
        <f t="shared" si="11"/>
        <v>0.6362098138747885</v>
      </c>
    </row>
    <row r="18" spans="1:33" ht="30.75" customHeight="1">
      <c r="A18" s="2"/>
      <c r="B18" s="15" t="s">
        <v>8</v>
      </c>
      <c r="C18" s="67">
        <v>342</v>
      </c>
      <c r="D18" s="67">
        <v>334</v>
      </c>
      <c r="E18" s="17">
        <f t="shared" si="2"/>
        <v>0.9766081871345029</v>
      </c>
      <c r="F18" s="67">
        <f>C18</f>
        <v>342</v>
      </c>
      <c r="G18" s="68">
        <v>297</v>
      </c>
      <c r="H18" s="17">
        <f t="shared" si="3"/>
        <v>0.868421052631579</v>
      </c>
      <c r="I18" s="67">
        <f>C18</f>
        <v>342</v>
      </c>
      <c r="J18" s="68">
        <v>318</v>
      </c>
      <c r="K18" s="17">
        <f t="shared" si="4"/>
        <v>0.9298245614035088</v>
      </c>
      <c r="L18" s="73">
        <f>F18</f>
        <v>342</v>
      </c>
      <c r="M18" s="60">
        <v>316</v>
      </c>
      <c r="N18" s="61">
        <f t="shared" si="5"/>
        <v>0.9239766081871345</v>
      </c>
      <c r="O18" s="74">
        <f>C18</f>
        <v>342</v>
      </c>
      <c r="P18" s="65">
        <v>335</v>
      </c>
      <c r="Q18" s="69">
        <f t="shared" si="6"/>
        <v>0.97953216374269</v>
      </c>
      <c r="R18" s="74">
        <f>C18</f>
        <v>342</v>
      </c>
      <c r="S18" s="65">
        <v>334</v>
      </c>
      <c r="T18" s="66">
        <f t="shared" si="7"/>
        <v>0.9766081871345029</v>
      </c>
      <c r="U18" s="65">
        <v>335</v>
      </c>
      <c r="V18" s="70">
        <f>C18</f>
        <v>342</v>
      </c>
      <c r="W18" s="65">
        <v>338</v>
      </c>
      <c r="X18" s="66">
        <f t="shared" si="8"/>
        <v>0.9883040935672515</v>
      </c>
      <c r="Y18" s="70">
        <f>C18</f>
        <v>342</v>
      </c>
      <c r="Z18" s="65">
        <v>0</v>
      </c>
      <c r="AA18" s="66">
        <f t="shared" si="9"/>
        <v>0</v>
      </c>
      <c r="AB18" s="75">
        <f t="shared" si="0"/>
        <v>342</v>
      </c>
      <c r="AC18" s="62">
        <v>244</v>
      </c>
      <c r="AD18" s="64">
        <f t="shared" si="10"/>
        <v>0.7134502923976608</v>
      </c>
      <c r="AE18" s="75">
        <f t="shared" si="1"/>
        <v>342</v>
      </c>
      <c r="AF18" s="62">
        <v>243</v>
      </c>
      <c r="AG18" s="64">
        <f t="shared" si="11"/>
        <v>0.7105263157894737</v>
      </c>
    </row>
    <row r="19" spans="1:33" ht="30.75" customHeight="1">
      <c r="A19" s="2"/>
      <c r="B19" s="15" t="s">
        <v>9</v>
      </c>
      <c r="C19" s="67">
        <v>225</v>
      </c>
      <c r="D19" s="67">
        <v>216</v>
      </c>
      <c r="E19" s="17">
        <f t="shared" si="2"/>
        <v>0.96</v>
      </c>
      <c r="F19" s="67">
        <f>C19</f>
        <v>225</v>
      </c>
      <c r="G19" s="68">
        <v>196</v>
      </c>
      <c r="H19" s="17">
        <f t="shared" si="3"/>
        <v>0.8711111111111111</v>
      </c>
      <c r="I19" s="67">
        <f>C19</f>
        <v>225</v>
      </c>
      <c r="J19" s="68">
        <v>208</v>
      </c>
      <c r="K19" s="17">
        <f t="shared" si="4"/>
        <v>0.9244444444444444</v>
      </c>
      <c r="L19" s="73">
        <f>F19</f>
        <v>225</v>
      </c>
      <c r="M19" s="60">
        <v>208</v>
      </c>
      <c r="N19" s="61">
        <f t="shared" si="5"/>
        <v>0.9244444444444444</v>
      </c>
      <c r="O19" s="74">
        <f>C19</f>
        <v>225</v>
      </c>
      <c r="P19" s="65">
        <v>215</v>
      </c>
      <c r="Q19" s="69">
        <f t="shared" si="6"/>
        <v>0.9555555555555556</v>
      </c>
      <c r="R19" s="74">
        <f>C19</f>
        <v>225</v>
      </c>
      <c r="S19" s="65">
        <v>215</v>
      </c>
      <c r="T19" s="66">
        <f t="shared" si="7"/>
        <v>0.9555555555555556</v>
      </c>
      <c r="U19" s="65">
        <v>215</v>
      </c>
      <c r="V19" s="70">
        <f>C19</f>
        <v>225</v>
      </c>
      <c r="W19" s="65">
        <v>222</v>
      </c>
      <c r="X19" s="66">
        <f t="shared" si="8"/>
        <v>0.9866666666666667</v>
      </c>
      <c r="Y19" s="70">
        <f>C19</f>
        <v>225</v>
      </c>
      <c r="Z19" s="65">
        <v>7</v>
      </c>
      <c r="AA19" s="66">
        <f t="shared" si="9"/>
        <v>0.03111111111111111</v>
      </c>
      <c r="AB19" s="75">
        <f t="shared" si="0"/>
        <v>225</v>
      </c>
      <c r="AC19" s="62">
        <v>148</v>
      </c>
      <c r="AD19" s="64">
        <f t="shared" si="10"/>
        <v>0.6577777777777778</v>
      </c>
      <c r="AE19" s="75">
        <f t="shared" si="1"/>
        <v>225</v>
      </c>
      <c r="AF19" s="62">
        <v>153</v>
      </c>
      <c r="AG19" s="64">
        <f t="shared" si="11"/>
        <v>0.68</v>
      </c>
    </row>
    <row r="20" spans="1:33" ht="30.75" customHeight="1">
      <c r="A20" s="2"/>
      <c r="B20" s="15"/>
      <c r="C20" s="67"/>
      <c r="D20" s="67"/>
      <c r="E20" s="17"/>
      <c r="F20" s="68"/>
      <c r="G20" s="68"/>
      <c r="H20" s="17"/>
      <c r="I20" s="68"/>
      <c r="J20" s="68"/>
      <c r="K20" s="17"/>
      <c r="L20" s="60"/>
      <c r="M20" s="60"/>
      <c r="N20" s="61"/>
      <c r="O20" s="65"/>
      <c r="P20" s="65"/>
      <c r="Q20" s="69"/>
      <c r="R20" s="65"/>
      <c r="S20" s="65"/>
      <c r="T20" s="66"/>
      <c r="U20" s="70"/>
      <c r="V20" s="65"/>
      <c r="W20" s="65"/>
      <c r="X20" s="66"/>
      <c r="Y20" s="65"/>
      <c r="Z20" s="65"/>
      <c r="AA20" s="66"/>
      <c r="AB20" s="62"/>
      <c r="AC20" s="62"/>
      <c r="AD20" s="64"/>
      <c r="AE20" s="62"/>
      <c r="AF20" s="62"/>
      <c r="AG20" s="64"/>
    </row>
    <row r="21" spans="1:33" ht="30.75" customHeight="1">
      <c r="A21" s="2"/>
      <c r="B21" s="19" t="s">
        <v>10</v>
      </c>
      <c r="C21" s="71">
        <f>SUM(C22:C26)</f>
        <v>879</v>
      </c>
      <c r="D21" s="71">
        <f>SUM(D22:D26)</f>
        <v>844</v>
      </c>
      <c r="E21" s="41">
        <f aca="true" t="shared" si="12" ref="E21:E26">D21/C21</f>
        <v>0.9601820250284414</v>
      </c>
      <c r="F21" s="71">
        <f>SUM(F22:F26)</f>
        <v>879</v>
      </c>
      <c r="G21" s="71">
        <f>SUM(G22:G26)</f>
        <v>709</v>
      </c>
      <c r="H21" s="41">
        <f aca="true" t="shared" si="13" ref="H21:H26">G21/F21</f>
        <v>0.8065984072810012</v>
      </c>
      <c r="I21" s="71">
        <f>SUM(I22:I26)</f>
        <v>879</v>
      </c>
      <c r="J21" s="71">
        <f>SUM(J22:J26)</f>
        <v>721</v>
      </c>
      <c r="K21" s="41">
        <f aca="true" t="shared" si="14" ref="K21:K26">J21/I21</f>
        <v>0.820250284414107</v>
      </c>
      <c r="L21" s="55">
        <f>SUM(L22:L26)</f>
        <v>879</v>
      </c>
      <c r="M21" s="55">
        <f>SUM(M22:M26)</f>
        <v>705</v>
      </c>
      <c r="N21" s="43">
        <f aca="true" t="shared" si="15" ref="N21:N26">M21/L21</f>
        <v>0.8020477815699659</v>
      </c>
      <c r="O21" s="72">
        <f>SUM(O22:O26)</f>
        <v>879</v>
      </c>
      <c r="P21" s="72">
        <f>SUM(P22:P26)</f>
        <v>838</v>
      </c>
      <c r="Q21" s="47">
        <f aca="true" t="shared" si="16" ref="Q21:Q26">P21/O21</f>
        <v>0.9533560864618885</v>
      </c>
      <c r="R21" s="72">
        <f>SUM(R22:R26)</f>
        <v>879</v>
      </c>
      <c r="S21" s="72">
        <f>SUM(S22:S26)</f>
        <v>838</v>
      </c>
      <c r="T21" s="47">
        <f aca="true" t="shared" si="17" ref="T21:T26">S21/R21</f>
        <v>0.9533560864618885</v>
      </c>
      <c r="U21" s="44">
        <f>SUM(U22:U26)</f>
        <v>838</v>
      </c>
      <c r="V21" s="72">
        <f>SUM(V22:V26)</f>
        <v>879</v>
      </c>
      <c r="W21" s="72">
        <f>SUM(W22:W26)</f>
        <v>852</v>
      </c>
      <c r="X21" s="47">
        <f aca="true" t="shared" si="18" ref="X21:X26">W21/V21</f>
        <v>0.9692832764505119</v>
      </c>
      <c r="Y21" s="72">
        <f>SUM(Y22:Y26)</f>
        <v>879</v>
      </c>
      <c r="Z21" s="72">
        <f>SUM(Z22:Z26)</f>
        <v>245</v>
      </c>
      <c r="AA21" s="47">
        <f aca="true" t="shared" si="19" ref="AA21:AA26">Z21/Y21</f>
        <v>0.2787258248009101</v>
      </c>
      <c r="AB21" s="56">
        <f t="shared" si="0"/>
        <v>879</v>
      </c>
      <c r="AC21" s="57">
        <f>SUM(AC22:AC26)</f>
        <v>482</v>
      </c>
      <c r="AD21" s="46">
        <f aca="true" t="shared" si="20" ref="AD21:AD26">AC21/AB21</f>
        <v>0.5483503981797497</v>
      </c>
      <c r="AE21" s="56">
        <f t="shared" si="1"/>
        <v>879</v>
      </c>
      <c r="AF21" s="57">
        <f>SUM(AF22:AF26)</f>
        <v>417</v>
      </c>
      <c r="AG21" s="46">
        <f aca="true" t="shared" si="21" ref="AG21:AG26">AF21/AE21</f>
        <v>0.47440273037542663</v>
      </c>
    </row>
    <row r="22" spans="1:33" ht="30.75" customHeight="1">
      <c r="A22" s="2"/>
      <c r="B22" s="15" t="s">
        <v>25</v>
      </c>
      <c r="C22" s="67">
        <v>393</v>
      </c>
      <c r="D22" s="67">
        <v>374</v>
      </c>
      <c r="E22" s="17">
        <f t="shared" si="12"/>
        <v>0.9516539440203562</v>
      </c>
      <c r="F22" s="67">
        <f>C22</f>
        <v>393</v>
      </c>
      <c r="G22" s="67">
        <v>310</v>
      </c>
      <c r="H22" s="17">
        <f t="shared" si="13"/>
        <v>0.7888040712468194</v>
      </c>
      <c r="I22" s="67">
        <f>C22</f>
        <v>393</v>
      </c>
      <c r="J22" s="67">
        <v>270</v>
      </c>
      <c r="K22" s="17">
        <f t="shared" si="14"/>
        <v>0.6870229007633588</v>
      </c>
      <c r="L22" s="73">
        <f>F22</f>
        <v>393</v>
      </c>
      <c r="M22" s="73">
        <v>266</v>
      </c>
      <c r="N22" s="61">
        <f t="shared" si="15"/>
        <v>0.6768447837150128</v>
      </c>
      <c r="O22" s="74">
        <f>C22</f>
        <v>393</v>
      </c>
      <c r="P22" s="74">
        <v>377</v>
      </c>
      <c r="Q22" s="69">
        <f t="shared" si="16"/>
        <v>0.9592875318066157</v>
      </c>
      <c r="R22" s="74">
        <f>C22</f>
        <v>393</v>
      </c>
      <c r="S22" s="74">
        <v>377</v>
      </c>
      <c r="T22" s="66">
        <f t="shared" si="17"/>
        <v>0.9592875318066157</v>
      </c>
      <c r="U22" s="74">
        <v>377</v>
      </c>
      <c r="V22" s="74">
        <f>C22</f>
        <v>393</v>
      </c>
      <c r="W22" s="74">
        <v>378</v>
      </c>
      <c r="X22" s="66">
        <f t="shared" si="18"/>
        <v>0.9618320610687023</v>
      </c>
      <c r="Y22" s="74">
        <f>C22</f>
        <v>393</v>
      </c>
      <c r="Z22" s="74">
        <v>62</v>
      </c>
      <c r="AA22" s="66">
        <f t="shared" si="19"/>
        <v>0.15776081424936386</v>
      </c>
      <c r="AB22" s="75">
        <f t="shared" si="0"/>
        <v>393</v>
      </c>
      <c r="AC22" s="75">
        <v>216</v>
      </c>
      <c r="AD22" s="64">
        <f t="shared" si="20"/>
        <v>0.549618320610687</v>
      </c>
      <c r="AE22" s="75">
        <f t="shared" si="1"/>
        <v>393</v>
      </c>
      <c r="AF22" s="75">
        <v>186</v>
      </c>
      <c r="AG22" s="64">
        <f t="shared" si="21"/>
        <v>0.4732824427480916</v>
      </c>
    </row>
    <row r="23" spans="1:33" ht="30.75" customHeight="1">
      <c r="A23" s="2"/>
      <c r="B23" s="15" t="s">
        <v>11</v>
      </c>
      <c r="C23" s="67">
        <v>125</v>
      </c>
      <c r="D23" s="67">
        <v>122</v>
      </c>
      <c r="E23" s="17">
        <f t="shared" si="12"/>
        <v>0.976</v>
      </c>
      <c r="F23" s="67">
        <f>C23</f>
        <v>125</v>
      </c>
      <c r="G23" s="67">
        <v>97</v>
      </c>
      <c r="H23" s="17">
        <f t="shared" si="13"/>
        <v>0.776</v>
      </c>
      <c r="I23" s="67">
        <f>C23</f>
        <v>125</v>
      </c>
      <c r="J23" s="68">
        <v>117</v>
      </c>
      <c r="K23" s="17">
        <f t="shared" si="14"/>
        <v>0.936</v>
      </c>
      <c r="L23" s="73">
        <f>F23</f>
        <v>125</v>
      </c>
      <c r="M23" s="60">
        <v>116</v>
      </c>
      <c r="N23" s="61">
        <f t="shared" si="15"/>
        <v>0.928</v>
      </c>
      <c r="O23" s="74">
        <f>C23</f>
        <v>125</v>
      </c>
      <c r="P23" s="65">
        <v>119</v>
      </c>
      <c r="Q23" s="69">
        <f t="shared" si="16"/>
        <v>0.952</v>
      </c>
      <c r="R23" s="74">
        <f>C23</f>
        <v>125</v>
      </c>
      <c r="S23" s="65">
        <v>119</v>
      </c>
      <c r="T23" s="66">
        <f t="shared" si="17"/>
        <v>0.952</v>
      </c>
      <c r="U23" s="65">
        <v>119</v>
      </c>
      <c r="V23" s="74">
        <f>C23</f>
        <v>125</v>
      </c>
      <c r="W23" s="65">
        <v>124</v>
      </c>
      <c r="X23" s="66">
        <f t="shared" si="18"/>
        <v>0.992</v>
      </c>
      <c r="Y23" s="74">
        <f>C23</f>
        <v>125</v>
      </c>
      <c r="Z23" s="65">
        <v>49</v>
      </c>
      <c r="AA23" s="66">
        <f t="shared" si="19"/>
        <v>0.392</v>
      </c>
      <c r="AB23" s="75">
        <f t="shared" si="0"/>
        <v>125</v>
      </c>
      <c r="AC23" s="62">
        <v>72</v>
      </c>
      <c r="AD23" s="64">
        <f t="shared" si="20"/>
        <v>0.576</v>
      </c>
      <c r="AE23" s="75">
        <f t="shared" si="1"/>
        <v>125</v>
      </c>
      <c r="AF23" s="62">
        <v>59</v>
      </c>
      <c r="AG23" s="64">
        <f t="shared" si="21"/>
        <v>0.472</v>
      </c>
    </row>
    <row r="24" spans="1:33" ht="30.75" customHeight="1">
      <c r="A24" s="2"/>
      <c r="B24" s="21" t="s">
        <v>26</v>
      </c>
      <c r="C24" s="67">
        <v>129</v>
      </c>
      <c r="D24" s="67">
        <v>123</v>
      </c>
      <c r="E24" s="17">
        <f t="shared" si="12"/>
        <v>0.9534883720930233</v>
      </c>
      <c r="F24" s="67">
        <f>C24</f>
        <v>129</v>
      </c>
      <c r="G24" s="67">
        <v>107</v>
      </c>
      <c r="H24" s="17">
        <f t="shared" si="13"/>
        <v>0.8294573643410853</v>
      </c>
      <c r="I24" s="67">
        <f>C24</f>
        <v>129</v>
      </c>
      <c r="J24" s="67">
        <v>120</v>
      </c>
      <c r="K24" s="17">
        <f t="shared" si="14"/>
        <v>0.9302325581395349</v>
      </c>
      <c r="L24" s="73">
        <f>F24</f>
        <v>129</v>
      </c>
      <c r="M24" s="73">
        <v>119</v>
      </c>
      <c r="N24" s="61">
        <f t="shared" si="15"/>
        <v>0.9224806201550387</v>
      </c>
      <c r="O24" s="74">
        <f>C24</f>
        <v>129</v>
      </c>
      <c r="P24" s="74">
        <v>119</v>
      </c>
      <c r="Q24" s="69">
        <f t="shared" si="16"/>
        <v>0.9224806201550387</v>
      </c>
      <c r="R24" s="74">
        <f>C24</f>
        <v>129</v>
      </c>
      <c r="S24" s="74">
        <v>119</v>
      </c>
      <c r="T24" s="66">
        <f t="shared" si="17"/>
        <v>0.9224806201550387</v>
      </c>
      <c r="U24" s="74">
        <v>119</v>
      </c>
      <c r="V24" s="74">
        <f>C24</f>
        <v>129</v>
      </c>
      <c r="W24" s="74">
        <v>127</v>
      </c>
      <c r="X24" s="66">
        <f t="shared" si="18"/>
        <v>0.9844961240310077</v>
      </c>
      <c r="Y24" s="74">
        <f>C24</f>
        <v>129</v>
      </c>
      <c r="Z24" s="74">
        <v>37</v>
      </c>
      <c r="AA24" s="66">
        <f t="shared" si="19"/>
        <v>0.2868217054263566</v>
      </c>
      <c r="AB24" s="75">
        <f t="shared" si="0"/>
        <v>129</v>
      </c>
      <c r="AC24" s="75">
        <v>57</v>
      </c>
      <c r="AD24" s="64">
        <f t="shared" si="20"/>
        <v>0.4418604651162791</v>
      </c>
      <c r="AE24" s="75">
        <f t="shared" si="1"/>
        <v>129</v>
      </c>
      <c r="AF24" s="75">
        <v>56</v>
      </c>
      <c r="AG24" s="64">
        <f t="shared" si="21"/>
        <v>0.43410852713178294</v>
      </c>
    </row>
    <row r="25" spans="1:33" ht="30.75" customHeight="1">
      <c r="A25" s="2"/>
      <c r="B25" s="21" t="s">
        <v>22</v>
      </c>
      <c r="C25" s="67">
        <v>77</v>
      </c>
      <c r="D25" s="67">
        <v>74</v>
      </c>
      <c r="E25" s="17">
        <f>D25/C25</f>
        <v>0.961038961038961</v>
      </c>
      <c r="F25" s="67">
        <f>C25</f>
        <v>77</v>
      </c>
      <c r="G25" s="67">
        <v>66</v>
      </c>
      <c r="H25" s="17">
        <f>G25/F25</f>
        <v>0.8571428571428571</v>
      </c>
      <c r="I25" s="67">
        <f>C25</f>
        <v>77</v>
      </c>
      <c r="J25" s="67">
        <v>76</v>
      </c>
      <c r="K25" s="17">
        <f>J25/I25</f>
        <v>0.987012987012987</v>
      </c>
      <c r="L25" s="73">
        <f>F25</f>
        <v>77</v>
      </c>
      <c r="M25" s="73">
        <v>75</v>
      </c>
      <c r="N25" s="61">
        <f t="shared" si="15"/>
        <v>0.974025974025974</v>
      </c>
      <c r="O25" s="74">
        <f>C25</f>
        <v>77</v>
      </c>
      <c r="P25" s="74">
        <v>73</v>
      </c>
      <c r="Q25" s="69">
        <f>P25/O25</f>
        <v>0.948051948051948</v>
      </c>
      <c r="R25" s="74">
        <f>C25</f>
        <v>77</v>
      </c>
      <c r="S25" s="74">
        <v>73</v>
      </c>
      <c r="T25" s="66">
        <f>S25/R25</f>
        <v>0.948051948051948</v>
      </c>
      <c r="U25" s="74">
        <v>73</v>
      </c>
      <c r="V25" s="74">
        <f>C25</f>
        <v>77</v>
      </c>
      <c r="W25" s="74">
        <v>73</v>
      </c>
      <c r="X25" s="66">
        <f>W25/V25</f>
        <v>0.948051948051948</v>
      </c>
      <c r="Y25" s="74">
        <f>C25</f>
        <v>77</v>
      </c>
      <c r="Z25" s="74">
        <v>38</v>
      </c>
      <c r="AA25" s="66">
        <f>Z25/Y25</f>
        <v>0.4935064935064935</v>
      </c>
      <c r="AB25" s="75">
        <f t="shared" si="0"/>
        <v>77</v>
      </c>
      <c r="AC25" s="75">
        <v>42</v>
      </c>
      <c r="AD25" s="64">
        <f t="shared" si="20"/>
        <v>0.5454545454545454</v>
      </c>
      <c r="AE25" s="75">
        <f t="shared" si="1"/>
        <v>77</v>
      </c>
      <c r="AF25" s="75">
        <v>46</v>
      </c>
      <c r="AG25" s="64">
        <f t="shared" si="21"/>
        <v>0.5974025974025974</v>
      </c>
    </row>
    <row r="26" spans="1:33" ht="30.75" customHeight="1">
      <c r="A26" s="2"/>
      <c r="B26" s="21" t="s">
        <v>27</v>
      </c>
      <c r="C26" s="67">
        <v>155</v>
      </c>
      <c r="D26" s="67">
        <v>151</v>
      </c>
      <c r="E26" s="17">
        <f t="shared" si="12"/>
        <v>0.9741935483870968</v>
      </c>
      <c r="F26" s="67">
        <f>C26</f>
        <v>155</v>
      </c>
      <c r="G26" s="67">
        <v>129</v>
      </c>
      <c r="H26" s="17">
        <f t="shared" si="13"/>
        <v>0.832258064516129</v>
      </c>
      <c r="I26" s="67">
        <f>C26</f>
        <v>155</v>
      </c>
      <c r="J26" s="67">
        <v>138</v>
      </c>
      <c r="K26" s="17">
        <f t="shared" si="14"/>
        <v>0.8903225806451613</v>
      </c>
      <c r="L26" s="73">
        <f>F26</f>
        <v>155</v>
      </c>
      <c r="M26" s="73">
        <v>129</v>
      </c>
      <c r="N26" s="61">
        <f t="shared" si="15"/>
        <v>0.832258064516129</v>
      </c>
      <c r="O26" s="74">
        <f>C26</f>
        <v>155</v>
      </c>
      <c r="P26" s="74">
        <v>150</v>
      </c>
      <c r="Q26" s="69">
        <f t="shared" si="16"/>
        <v>0.967741935483871</v>
      </c>
      <c r="R26" s="74">
        <f>C26</f>
        <v>155</v>
      </c>
      <c r="S26" s="74">
        <v>150</v>
      </c>
      <c r="T26" s="66">
        <f t="shared" si="17"/>
        <v>0.967741935483871</v>
      </c>
      <c r="U26" s="74">
        <v>150</v>
      </c>
      <c r="V26" s="74">
        <f>C26</f>
        <v>155</v>
      </c>
      <c r="W26" s="74">
        <v>150</v>
      </c>
      <c r="X26" s="66">
        <f t="shared" si="18"/>
        <v>0.967741935483871</v>
      </c>
      <c r="Y26" s="74">
        <f>C26</f>
        <v>155</v>
      </c>
      <c r="Z26" s="74">
        <v>59</v>
      </c>
      <c r="AA26" s="66">
        <f t="shared" si="19"/>
        <v>0.38064516129032255</v>
      </c>
      <c r="AB26" s="75">
        <f t="shared" si="0"/>
        <v>155</v>
      </c>
      <c r="AC26" s="75">
        <v>95</v>
      </c>
      <c r="AD26" s="64">
        <f t="shared" si="20"/>
        <v>0.6129032258064516</v>
      </c>
      <c r="AE26" s="75">
        <f t="shared" si="1"/>
        <v>155</v>
      </c>
      <c r="AF26" s="75">
        <v>70</v>
      </c>
      <c r="AG26" s="64">
        <f t="shared" si="21"/>
        <v>0.45161290322580644</v>
      </c>
    </row>
    <row r="27" spans="1:33" ht="30.75" customHeight="1">
      <c r="A27" s="2"/>
      <c r="B27" s="15"/>
      <c r="C27" s="67"/>
      <c r="D27" s="67"/>
      <c r="E27" s="17"/>
      <c r="F27" s="68"/>
      <c r="G27" s="68"/>
      <c r="H27" s="17"/>
      <c r="I27" s="68"/>
      <c r="J27" s="68"/>
      <c r="K27" s="17"/>
      <c r="L27" s="60"/>
      <c r="M27" s="60"/>
      <c r="N27" s="61"/>
      <c r="O27" s="65"/>
      <c r="P27" s="65"/>
      <c r="Q27" s="69"/>
      <c r="R27" s="65"/>
      <c r="S27" s="65"/>
      <c r="T27" s="66"/>
      <c r="U27" s="70"/>
      <c r="V27" s="65"/>
      <c r="W27" s="65"/>
      <c r="X27" s="66"/>
      <c r="Y27" s="65"/>
      <c r="Z27" s="65"/>
      <c r="AA27" s="66"/>
      <c r="AB27" s="62"/>
      <c r="AC27" s="62"/>
      <c r="AD27" s="64"/>
      <c r="AE27" s="62"/>
      <c r="AF27" s="62"/>
      <c r="AG27" s="64"/>
    </row>
    <row r="28" spans="1:33" ht="30.75" customHeight="1">
      <c r="A28" s="2"/>
      <c r="B28" s="19" t="s">
        <v>12</v>
      </c>
      <c r="C28" s="71">
        <f>SUM(C29:C32)</f>
        <v>335</v>
      </c>
      <c r="D28" s="71">
        <f>SUM(D29:D32)</f>
        <v>321</v>
      </c>
      <c r="E28" s="41">
        <f>D28/C28</f>
        <v>0.9582089552238806</v>
      </c>
      <c r="F28" s="71">
        <f>SUM(F29:F32)</f>
        <v>335</v>
      </c>
      <c r="G28" s="71">
        <f>SUM(G29:G32)</f>
        <v>305</v>
      </c>
      <c r="H28" s="41">
        <f>G28/F28</f>
        <v>0.9104477611940298</v>
      </c>
      <c r="I28" s="71">
        <f>SUM(I29:I32)</f>
        <v>335</v>
      </c>
      <c r="J28" s="71">
        <f>SUM(J29:J32)</f>
        <v>293</v>
      </c>
      <c r="K28" s="41">
        <f>J28/I28</f>
        <v>0.8746268656716418</v>
      </c>
      <c r="L28" s="55">
        <f>SUM(L29:L32)</f>
        <v>335</v>
      </c>
      <c r="M28" s="55">
        <f>SUM(M29:M32)</f>
        <v>285</v>
      </c>
      <c r="N28" s="43">
        <f>M28/L28</f>
        <v>0.8507462686567164</v>
      </c>
      <c r="O28" s="72">
        <f>SUM(O29:O32)</f>
        <v>335</v>
      </c>
      <c r="P28" s="72">
        <f>SUM(P29:P32)</f>
        <v>328</v>
      </c>
      <c r="Q28" s="47">
        <f>P28/O28</f>
        <v>0.9791044776119403</v>
      </c>
      <c r="R28" s="72">
        <f>SUM(R29:R32)</f>
        <v>335</v>
      </c>
      <c r="S28" s="72">
        <f>SUM(S29:S32)</f>
        <v>327</v>
      </c>
      <c r="T28" s="47">
        <f>S28/R28</f>
        <v>0.9761194029850746</v>
      </c>
      <c r="U28" s="44">
        <f>SUM(U29:U32)</f>
        <v>326</v>
      </c>
      <c r="V28" s="72">
        <f>SUM(V29:V32)</f>
        <v>335</v>
      </c>
      <c r="W28" s="72">
        <f>SUM(W29:W32)</f>
        <v>326</v>
      </c>
      <c r="X28" s="47">
        <f>W28/V28</f>
        <v>0.9731343283582089</v>
      </c>
      <c r="Y28" s="72">
        <f>SUM(Y29:Y32)</f>
        <v>335</v>
      </c>
      <c r="Z28" s="72">
        <f>SUM(Z29:Z32)</f>
        <v>134</v>
      </c>
      <c r="AA28" s="47">
        <f>Z28/Y28</f>
        <v>0.4</v>
      </c>
      <c r="AB28" s="56">
        <f t="shared" si="0"/>
        <v>335</v>
      </c>
      <c r="AC28" s="57">
        <f>SUM(AC29:AC32)</f>
        <v>232</v>
      </c>
      <c r="AD28" s="46">
        <f>AC28/AB28</f>
        <v>0.6925373134328359</v>
      </c>
      <c r="AE28" s="56">
        <f t="shared" si="1"/>
        <v>335</v>
      </c>
      <c r="AF28" s="57">
        <f>SUM(AF29:AF32)</f>
        <v>217</v>
      </c>
      <c r="AG28" s="46">
        <f>AF28/AE28</f>
        <v>0.6477611940298508</v>
      </c>
    </row>
    <row r="29" spans="1:33" ht="30.75" customHeight="1">
      <c r="A29" s="2"/>
      <c r="B29" s="15" t="s">
        <v>13</v>
      </c>
      <c r="C29" s="67">
        <v>137</v>
      </c>
      <c r="D29" s="67">
        <v>130</v>
      </c>
      <c r="E29" s="17">
        <f>D29/C29</f>
        <v>0.948905109489051</v>
      </c>
      <c r="F29" s="67">
        <f>C29</f>
        <v>137</v>
      </c>
      <c r="G29" s="68">
        <v>121</v>
      </c>
      <c r="H29" s="17">
        <f>G29/F29</f>
        <v>0.8832116788321168</v>
      </c>
      <c r="I29" s="67">
        <f>C29</f>
        <v>137</v>
      </c>
      <c r="J29" s="68">
        <v>119</v>
      </c>
      <c r="K29" s="17">
        <f>J29/I29</f>
        <v>0.8686131386861314</v>
      </c>
      <c r="L29" s="73">
        <f>F29</f>
        <v>137</v>
      </c>
      <c r="M29" s="60">
        <v>114</v>
      </c>
      <c r="N29" s="61">
        <f>M29/L29</f>
        <v>0.8321167883211679</v>
      </c>
      <c r="O29" s="74">
        <f>C29</f>
        <v>137</v>
      </c>
      <c r="P29" s="65">
        <v>131</v>
      </c>
      <c r="Q29" s="69">
        <f>P29/O29</f>
        <v>0.9562043795620438</v>
      </c>
      <c r="R29" s="74">
        <f>C29</f>
        <v>137</v>
      </c>
      <c r="S29" s="65">
        <v>130</v>
      </c>
      <c r="T29" s="66">
        <f>S29/R29</f>
        <v>0.948905109489051</v>
      </c>
      <c r="U29" s="70">
        <v>130</v>
      </c>
      <c r="V29" s="74">
        <f>C29</f>
        <v>137</v>
      </c>
      <c r="W29" s="65">
        <v>129</v>
      </c>
      <c r="X29" s="66">
        <f>W29/V29</f>
        <v>0.9416058394160584</v>
      </c>
      <c r="Y29" s="74">
        <f>C29</f>
        <v>137</v>
      </c>
      <c r="Z29" s="65">
        <v>65</v>
      </c>
      <c r="AA29" s="66">
        <f>Z29/Y29</f>
        <v>0.4744525547445255</v>
      </c>
      <c r="AB29" s="75">
        <f t="shared" si="0"/>
        <v>137</v>
      </c>
      <c r="AC29" s="62">
        <v>85</v>
      </c>
      <c r="AD29" s="64">
        <f>AC29/AB29</f>
        <v>0.6204379562043796</v>
      </c>
      <c r="AE29" s="75">
        <f t="shared" si="1"/>
        <v>137</v>
      </c>
      <c r="AF29" s="62">
        <v>71</v>
      </c>
      <c r="AG29" s="64">
        <f>AF29/AE29</f>
        <v>0.5182481751824818</v>
      </c>
    </row>
    <row r="30" spans="1:33" ht="30.75" customHeight="1">
      <c r="A30" s="2"/>
      <c r="B30" s="15" t="s">
        <v>14</v>
      </c>
      <c r="C30" s="67">
        <v>71</v>
      </c>
      <c r="D30" s="67">
        <v>68</v>
      </c>
      <c r="E30" s="17">
        <f>D30/C30</f>
        <v>0.9577464788732394</v>
      </c>
      <c r="F30" s="67">
        <f>C30</f>
        <v>71</v>
      </c>
      <c r="G30" s="68">
        <v>65</v>
      </c>
      <c r="H30" s="17">
        <f>G30/F30</f>
        <v>0.9154929577464789</v>
      </c>
      <c r="I30" s="67">
        <f>C30</f>
        <v>71</v>
      </c>
      <c r="J30" s="68">
        <v>64</v>
      </c>
      <c r="K30" s="17">
        <f>J30/I30</f>
        <v>0.9014084507042254</v>
      </c>
      <c r="L30" s="73">
        <f>F30</f>
        <v>71</v>
      </c>
      <c r="M30" s="60">
        <v>64</v>
      </c>
      <c r="N30" s="61">
        <f>M30/L30</f>
        <v>0.9014084507042254</v>
      </c>
      <c r="O30" s="74">
        <f>C30</f>
        <v>71</v>
      </c>
      <c r="P30" s="65">
        <v>71</v>
      </c>
      <c r="Q30" s="69">
        <f>P30/O30</f>
        <v>1</v>
      </c>
      <c r="R30" s="74">
        <f>C30</f>
        <v>71</v>
      </c>
      <c r="S30" s="65">
        <v>71</v>
      </c>
      <c r="T30" s="66">
        <f>S30/R30</f>
        <v>1</v>
      </c>
      <c r="U30" s="70">
        <v>70</v>
      </c>
      <c r="V30" s="74">
        <f>C30</f>
        <v>71</v>
      </c>
      <c r="W30" s="65">
        <v>71</v>
      </c>
      <c r="X30" s="66">
        <f>W30/V30</f>
        <v>1</v>
      </c>
      <c r="Y30" s="74">
        <f>C30</f>
        <v>71</v>
      </c>
      <c r="Z30" s="65">
        <v>31</v>
      </c>
      <c r="AA30" s="66">
        <f>Z30/Y30</f>
        <v>0.43661971830985913</v>
      </c>
      <c r="AB30" s="75">
        <f t="shared" si="0"/>
        <v>71</v>
      </c>
      <c r="AC30" s="62">
        <v>42</v>
      </c>
      <c r="AD30" s="64">
        <f>AC30/AB30</f>
        <v>0.5915492957746479</v>
      </c>
      <c r="AE30" s="75">
        <f t="shared" si="1"/>
        <v>71</v>
      </c>
      <c r="AF30" s="62">
        <v>40</v>
      </c>
      <c r="AG30" s="64">
        <f>AF30/AE30</f>
        <v>0.5633802816901409</v>
      </c>
    </row>
    <row r="31" spans="1:33" ht="30.75" customHeight="1">
      <c r="A31" s="2"/>
      <c r="B31" s="15" t="s">
        <v>15</v>
      </c>
      <c r="C31" s="67">
        <v>36</v>
      </c>
      <c r="D31" s="67">
        <v>35</v>
      </c>
      <c r="E31" s="17">
        <f>D31/C31</f>
        <v>0.9722222222222222</v>
      </c>
      <c r="F31" s="67">
        <f>C31</f>
        <v>36</v>
      </c>
      <c r="G31" s="68">
        <v>33</v>
      </c>
      <c r="H31" s="17">
        <f>G31/F31</f>
        <v>0.9166666666666666</v>
      </c>
      <c r="I31" s="67">
        <f>C31</f>
        <v>36</v>
      </c>
      <c r="J31" s="68">
        <v>32</v>
      </c>
      <c r="K31" s="17">
        <f>J31/I31</f>
        <v>0.8888888888888888</v>
      </c>
      <c r="L31" s="73">
        <f>F31</f>
        <v>36</v>
      </c>
      <c r="M31" s="60">
        <v>32</v>
      </c>
      <c r="N31" s="61">
        <f>M31/L31</f>
        <v>0.8888888888888888</v>
      </c>
      <c r="O31" s="74">
        <f>C31</f>
        <v>36</v>
      </c>
      <c r="P31" s="65">
        <v>35</v>
      </c>
      <c r="Q31" s="69">
        <f>P31/O31</f>
        <v>0.9722222222222222</v>
      </c>
      <c r="R31" s="74">
        <f>C31</f>
        <v>36</v>
      </c>
      <c r="S31" s="65">
        <v>35</v>
      </c>
      <c r="T31" s="66">
        <f>S31/R31</f>
        <v>0.9722222222222222</v>
      </c>
      <c r="U31" s="70">
        <v>35</v>
      </c>
      <c r="V31" s="74">
        <f>C31</f>
        <v>36</v>
      </c>
      <c r="W31" s="65">
        <v>35</v>
      </c>
      <c r="X31" s="66">
        <f>W31/V31</f>
        <v>0.9722222222222222</v>
      </c>
      <c r="Y31" s="74">
        <f>C31</f>
        <v>36</v>
      </c>
      <c r="Z31" s="65">
        <v>28</v>
      </c>
      <c r="AA31" s="66">
        <f>Z31/Y31</f>
        <v>0.7777777777777778</v>
      </c>
      <c r="AB31" s="75">
        <f t="shared" si="0"/>
        <v>36</v>
      </c>
      <c r="AC31" s="62">
        <v>33</v>
      </c>
      <c r="AD31" s="64">
        <f>AC31/AB31</f>
        <v>0.9166666666666666</v>
      </c>
      <c r="AE31" s="75">
        <f t="shared" si="1"/>
        <v>36</v>
      </c>
      <c r="AF31" s="62">
        <v>33</v>
      </c>
      <c r="AG31" s="64">
        <f>AF31/AE31</f>
        <v>0.9166666666666666</v>
      </c>
    </row>
    <row r="32" spans="1:33" ht="30.75" customHeight="1">
      <c r="A32" s="2"/>
      <c r="B32" s="15" t="s">
        <v>28</v>
      </c>
      <c r="C32" s="67">
        <v>91</v>
      </c>
      <c r="D32" s="67">
        <v>88</v>
      </c>
      <c r="E32" s="17">
        <f>D32/C32</f>
        <v>0.967032967032967</v>
      </c>
      <c r="F32" s="67">
        <f>C32</f>
        <v>91</v>
      </c>
      <c r="G32" s="67">
        <v>86</v>
      </c>
      <c r="H32" s="17">
        <f>G32/F32</f>
        <v>0.945054945054945</v>
      </c>
      <c r="I32" s="67">
        <f>C32</f>
        <v>91</v>
      </c>
      <c r="J32" s="67">
        <v>78</v>
      </c>
      <c r="K32" s="17">
        <f>J32/I32</f>
        <v>0.8571428571428571</v>
      </c>
      <c r="L32" s="73">
        <f>F32</f>
        <v>91</v>
      </c>
      <c r="M32" s="73">
        <v>75</v>
      </c>
      <c r="N32" s="61">
        <f>M32/L32</f>
        <v>0.8241758241758241</v>
      </c>
      <c r="O32" s="74">
        <f>C32</f>
        <v>91</v>
      </c>
      <c r="P32" s="74">
        <v>91</v>
      </c>
      <c r="Q32" s="69">
        <f>P32/O32</f>
        <v>1</v>
      </c>
      <c r="R32" s="74">
        <f>C32</f>
        <v>91</v>
      </c>
      <c r="S32" s="74">
        <v>91</v>
      </c>
      <c r="T32" s="66">
        <f>S32/R32</f>
        <v>1</v>
      </c>
      <c r="U32" s="70">
        <v>91</v>
      </c>
      <c r="V32" s="74">
        <f>C32</f>
        <v>91</v>
      </c>
      <c r="W32" s="74">
        <v>91</v>
      </c>
      <c r="X32" s="66">
        <f>W32/V32</f>
        <v>1</v>
      </c>
      <c r="Y32" s="74">
        <f>C32</f>
        <v>91</v>
      </c>
      <c r="Z32" s="74">
        <v>10</v>
      </c>
      <c r="AA32" s="66">
        <f>Z32/Y32</f>
        <v>0.10989010989010989</v>
      </c>
      <c r="AB32" s="75">
        <f t="shared" si="0"/>
        <v>91</v>
      </c>
      <c r="AC32" s="75">
        <v>72</v>
      </c>
      <c r="AD32" s="64">
        <f>AC32/AB32</f>
        <v>0.7912087912087912</v>
      </c>
      <c r="AE32" s="75">
        <f t="shared" si="1"/>
        <v>91</v>
      </c>
      <c r="AF32" s="75">
        <v>73</v>
      </c>
      <c r="AG32" s="64">
        <f>AF32/AE32</f>
        <v>0.8021978021978022</v>
      </c>
    </row>
    <row r="33" spans="1:33" ht="30.75" customHeight="1">
      <c r="A33" s="2"/>
      <c r="B33" s="15"/>
      <c r="C33" s="67"/>
      <c r="D33" s="67"/>
      <c r="E33" s="17"/>
      <c r="F33" s="68"/>
      <c r="G33" s="68"/>
      <c r="H33" s="17"/>
      <c r="I33" s="68"/>
      <c r="J33" s="68"/>
      <c r="K33" s="17"/>
      <c r="L33" s="60"/>
      <c r="M33" s="60"/>
      <c r="N33" s="61"/>
      <c r="O33" s="65"/>
      <c r="P33" s="65"/>
      <c r="Q33" s="69"/>
      <c r="R33" s="65"/>
      <c r="S33" s="65"/>
      <c r="T33" s="66"/>
      <c r="U33" s="70"/>
      <c r="V33" s="65"/>
      <c r="W33" s="65"/>
      <c r="X33" s="66"/>
      <c r="Y33" s="65"/>
      <c r="Z33" s="65"/>
      <c r="AA33" s="66"/>
      <c r="AB33" s="62"/>
      <c r="AC33" s="62"/>
      <c r="AD33" s="64"/>
      <c r="AE33" s="62"/>
      <c r="AF33" s="62"/>
      <c r="AG33" s="64"/>
    </row>
    <row r="34" spans="1:33" ht="30.75" customHeight="1">
      <c r="A34" s="2"/>
      <c r="B34" s="19" t="s">
        <v>16</v>
      </c>
      <c r="C34" s="71">
        <f>SUM(C6,C8,C14,C21,C28)</f>
        <v>9659</v>
      </c>
      <c r="D34" s="71">
        <f>SUM(D6,D8,D14,D21,D28)</f>
        <v>9257</v>
      </c>
      <c r="E34" s="41">
        <f>D34/C34</f>
        <v>0.9583807847603272</v>
      </c>
      <c r="F34" s="71">
        <f>SUM(F6,F8,F14,F21,F28)</f>
        <v>9659</v>
      </c>
      <c r="G34" s="71">
        <f>SUM(G6,G8,G14,G21,G28)</f>
        <v>8370</v>
      </c>
      <c r="H34" s="41">
        <f>G34/F34</f>
        <v>0.8665493322290092</v>
      </c>
      <c r="I34" s="71">
        <f>SUM(I6,I8,I14,I21,I28)</f>
        <v>9659</v>
      </c>
      <c r="J34" s="71">
        <f>SUM(J6,J8,J14,J21,J28)</f>
        <v>8174</v>
      </c>
      <c r="K34" s="41">
        <f>J34/I34</f>
        <v>0.8462573765400145</v>
      </c>
      <c r="L34" s="40">
        <f>SUM(L6,L8,L14,L21,L28)</f>
        <v>9659</v>
      </c>
      <c r="M34" s="40">
        <f>SUM(M6,M8,M14,M21,M28)</f>
        <v>7807</v>
      </c>
      <c r="N34" s="43">
        <f>M34/L34</f>
        <v>0.8082617248162336</v>
      </c>
      <c r="O34" s="72">
        <f>SUM(O8,O14,O21,O28,O6)</f>
        <v>9659</v>
      </c>
      <c r="P34" s="72">
        <f>SUM(P6,P8,P14,P21,P28)</f>
        <v>9287</v>
      </c>
      <c r="Q34" s="47">
        <f>P34/O34</f>
        <v>0.9614866963453774</v>
      </c>
      <c r="R34" s="72">
        <f>SUM(R8,R14,R21,R28,R6)</f>
        <v>9659</v>
      </c>
      <c r="S34" s="72">
        <f>SUM(S6,S8,S14,S21,S28)</f>
        <v>9281</v>
      </c>
      <c r="T34" s="47">
        <f>S34/R34</f>
        <v>0.9608655140283673</v>
      </c>
      <c r="U34" s="44">
        <f>SUM(U6,U8,U14,U21,U28)</f>
        <v>9279</v>
      </c>
      <c r="V34" s="72">
        <f>SUM(V6,V8,V14,V21,V28)</f>
        <v>9659</v>
      </c>
      <c r="W34" s="72">
        <f>SUM(W6,W8,W14,W21,W28)</f>
        <v>9378</v>
      </c>
      <c r="X34" s="47">
        <f>W34/V34</f>
        <v>0.9709079614866963</v>
      </c>
      <c r="Y34" s="72">
        <f>V34</f>
        <v>9659</v>
      </c>
      <c r="Z34" s="72">
        <f>SUM(Z6,Z8,Z14,Z21,Z28)</f>
        <v>2055</v>
      </c>
      <c r="AA34" s="47">
        <f>Z34/Y34</f>
        <v>0.21275494357593955</v>
      </c>
      <c r="AB34" s="44">
        <f>AB8+AB14+AB21+AB28</f>
        <v>5694</v>
      </c>
      <c r="AC34" s="72">
        <f>SUM(AC6,AC8,AC14,AC21,AC28)</f>
        <v>3609</v>
      </c>
      <c r="AD34" s="46">
        <f>AC34/AB34</f>
        <v>0.6338250790305585</v>
      </c>
      <c r="AE34" s="44">
        <f>AB34</f>
        <v>5694</v>
      </c>
      <c r="AF34" s="72">
        <f>SUM(AF6,AF8,AF14,AF21,AF28)</f>
        <v>3568</v>
      </c>
      <c r="AG34" s="46">
        <f>AF34/AE34</f>
        <v>0.626624517035476</v>
      </c>
    </row>
    <row r="35" spans="1:33" ht="30.75" customHeight="1">
      <c r="A35" s="3"/>
      <c r="B35" s="3"/>
      <c r="C35" s="22"/>
      <c r="D35" s="22"/>
      <c r="E35" s="23"/>
      <c r="F35" s="22"/>
      <c r="G35" s="22"/>
      <c r="H35" s="23"/>
      <c r="I35" s="22"/>
      <c r="J35" s="22"/>
      <c r="K35" s="23"/>
      <c r="L35" s="9"/>
      <c r="M35" s="9"/>
      <c r="N35" s="11"/>
      <c r="O35" s="76"/>
      <c r="P35" s="22"/>
      <c r="Q35" s="23"/>
      <c r="R35" s="76"/>
      <c r="S35" s="22"/>
      <c r="T35" s="24"/>
      <c r="U35" s="25"/>
      <c r="V35" s="22"/>
      <c r="W35" s="22"/>
      <c r="X35" s="24"/>
      <c r="Y35" s="22"/>
      <c r="Z35" s="22"/>
      <c r="AA35" s="24"/>
      <c r="AB35" s="39" t="s">
        <v>49</v>
      </c>
      <c r="AC35" s="9"/>
      <c r="AD35" s="11"/>
      <c r="AE35" s="9"/>
      <c r="AF35" s="9"/>
      <c r="AG35" s="11"/>
    </row>
    <row r="36" spans="1:33" ht="15" customHeight="1">
      <c r="A36" s="3"/>
      <c r="B36" s="3"/>
      <c r="C36" s="10"/>
      <c r="D36" s="22"/>
      <c r="E36" s="23"/>
      <c r="F36" s="7"/>
      <c r="G36" s="7"/>
      <c r="H36" s="23"/>
      <c r="I36" s="7"/>
      <c r="J36" s="7"/>
      <c r="K36" s="23"/>
      <c r="L36" s="7"/>
      <c r="M36" s="7"/>
      <c r="N36" s="24"/>
      <c r="O36" s="7"/>
      <c r="P36" s="7"/>
      <c r="Q36" s="23"/>
      <c r="R36" s="7"/>
      <c r="S36" s="7"/>
      <c r="T36" s="24"/>
      <c r="U36" s="24"/>
      <c r="V36" s="7"/>
      <c r="W36" s="7"/>
      <c r="X36" s="24"/>
      <c r="Y36" s="10"/>
      <c r="Z36" s="10"/>
      <c r="AA36" s="10"/>
      <c r="AB36" s="7"/>
      <c r="AC36" s="7"/>
      <c r="AD36" s="24"/>
      <c r="AE36" s="7"/>
      <c r="AF36" s="7"/>
      <c r="AG36" s="24"/>
    </row>
    <row r="37" spans="2:24" ht="14.25">
      <c r="B37" s="5"/>
      <c r="C37" s="10"/>
      <c r="D37" s="10"/>
      <c r="E37" s="1"/>
      <c r="F37" s="10"/>
      <c r="G37" s="10"/>
      <c r="H37" s="1"/>
      <c r="I37" s="10"/>
      <c r="J37" s="10"/>
      <c r="K37" s="1"/>
      <c r="P37" s="10"/>
      <c r="Q37" s="1"/>
      <c r="R37" s="10"/>
      <c r="S37" s="10"/>
      <c r="T37" s="10"/>
      <c r="V37" s="10"/>
      <c r="W37" s="10"/>
      <c r="X37" s="10"/>
    </row>
  </sheetData>
  <sheetProtection/>
  <printOptions horizontalCentered="1"/>
  <pageMargins left="0" right="0" top="0.7874015748031497" bottom="0.5118110236220472" header="0" footer="0.5905511811023623"/>
  <pageSetup fitToHeight="1" fitToWidth="1" horizontalDpi="600" verticalDpi="600" orientation="landscape" paperSize="9" scale="41" r:id="rId1"/>
  <headerFooter scaleWithDoc="0">
    <oddFooter>&amp;R&amp;8 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</dc:creator>
  <cp:keywords/>
  <dc:description/>
  <cp:lastModifiedBy>石川県</cp:lastModifiedBy>
  <cp:lastPrinted>2015-04-27T07:07:43Z</cp:lastPrinted>
  <dcterms:created xsi:type="dcterms:W3CDTF">1999-05-24T08:04:50Z</dcterms:created>
  <dcterms:modified xsi:type="dcterms:W3CDTF">2015-05-08T02:10:56Z</dcterms:modified>
  <cp:category/>
  <cp:version/>
  <cp:contentType/>
  <cp:contentStatus/>
</cp:coreProperties>
</file>