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7815" windowHeight="8070" tabRatio="592" activeTab="0"/>
  </bookViews>
  <sheets>
    <sheet name="給付費" sheetId="1" r:id="rId1"/>
    <sheet name="諸率" sheetId="2" r:id="rId2"/>
  </sheets>
  <definedNames>
    <definedName name="_xlnm.Print_Area" localSheetId="0">'給付費'!$A$1:$M$29</definedName>
    <definedName name="_xlnm.Print_Area" localSheetId="1">'諸率'!$A$1:$V$35</definedName>
  </definedNames>
  <calcPr fullCalcOnLoad="1"/>
</workbook>
</file>

<file path=xl/sharedStrings.xml><?xml version="1.0" encoding="utf-8"?>
<sst xmlns="http://schemas.openxmlformats.org/spreadsheetml/2006/main" count="99" uniqueCount="50">
  <si>
    <t>歯　　　　　　科</t>
  </si>
  <si>
    <t>施  設  療  養　費</t>
  </si>
  <si>
    <t xml:space="preserve"> 訪問看護療養費</t>
  </si>
  <si>
    <t>合　　　　　　計</t>
  </si>
  <si>
    <t xml:space="preserve"> 計</t>
  </si>
  <si>
    <t>入　　　　　院</t>
  </si>
  <si>
    <t>入　　院　　外</t>
  </si>
  <si>
    <t>件     数</t>
  </si>
  <si>
    <t>件   数</t>
  </si>
  <si>
    <t>件  数</t>
  </si>
  <si>
    <t>件 数</t>
  </si>
  <si>
    <t>小 松 市</t>
  </si>
  <si>
    <t>加 賀 市</t>
  </si>
  <si>
    <t>川 北 町</t>
  </si>
  <si>
    <t>南加賀</t>
  </si>
  <si>
    <t>入院外</t>
  </si>
  <si>
    <t>歯科</t>
  </si>
  <si>
    <t>入 院</t>
  </si>
  <si>
    <t>石川県</t>
  </si>
  <si>
    <t>１日当たり診療費 (円)</t>
  </si>
  <si>
    <t>１人当たり医療費 (円)</t>
  </si>
  <si>
    <t>診療費計</t>
  </si>
  <si>
    <t>総 計</t>
  </si>
  <si>
    <t>医　　　　　　　　　　　　　　　　　　　　科</t>
  </si>
  <si>
    <t>能 美 市</t>
  </si>
  <si>
    <t>市町名</t>
  </si>
  <si>
    <t>市町名</t>
  </si>
  <si>
    <t>資料：石川県後期高齢者医療広域連合</t>
  </si>
  <si>
    <t>（注）一部負担金含む</t>
  </si>
  <si>
    <t>薬剤の支給</t>
  </si>
  <si>
    <t>入院時食事療養費・
入院時生活療養費</t>
  </si>
  <si>
    <t>医 療 費 の 支 給 等</t>
  </si>
  <si>
    <t>受診率（月、100人当たり）</t>
  </si>
  <si>
    <t xml:space="preserve"> 金　　額（千円）</t>
  </si>
  <si>
    <t>１件当たり日数（日）</t>
  </si>
  <si>
    <t>１件当たり診療費 (円)</t>
  </si>
  <si>
    <t>市町名</t>
  </si>
  <si>
    <t>被保険者数</t>
  </si>
  <si>
    <t xml:space="preserve"> 総 人 口</t>
  </si>
  <si>
    <t>総人口に占める
被保険者の割合（％）</t>
  </si>
  <si>
    <t>診療費
計</t>
  </si>
  <si>
    <t>（１）医療費</t>
  </si>
  <si>
    <t>19　後期高齢者医療制度</t>
  </si>
  <si>
    <t>③ 総人口に占める被保険者の割合</t>
  </si>
  <si>
    <t>平成２１年度</t>
  </si>
  <si>
    <t>　① 後期高齢者医療診療費</t>
  </si>
  <si>
    <t>② 後期高齢者医療費諸率</t>
  </si>
  <si>
    <t>平成２１年度</t>
  </si>
  <si>
    <t>　　　被保険者数：年度の平均値</t>
  </si>
  <si>
    <t>（注）総人口：平成21年10月1日現在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</si>
</sst>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_ "/>
    <numFmt numFmtId="180" formatCode="#,##0_);[Red]\(#,##0\)"/>
    <numFmt numFmtId="181" formatCode="0.0\ "/>
    <numFmt numFmtId="182" formatCode="0.0__"/>
    <numFmt numFmtId="183" formatCode="0.0_);[Red]\(0.0\)"/>
    <numFmt numFmtId="184" formatCode="#,##0.00_ "/>
    <numFmt numFmtId="185" formatCode="_ * #,##0_ ;_ * \-#,##0_ ;_ * &quot;-&quot;_ ;_ @__\ "/>
    <numFmt numFmtId="186" formatCode="0_ "/>
    <numFmt numFmtId="187" formatCode="0.000_ "/>
    <numFmt numFmtId="188" formatCode="0.0000_ "/>
    <numFmt numFmtId="189" formatCode="0.000%"/>
    <numFmt numFmtId="190" formatCode="0.0%"/>
    <numFmt numFmtId="191" formatCode="0.0_);\(0.0\)"/>
    <numFmt numFmtId="192" formatCode="#,##0;\-#,##0;&quot;－&quot;"/>
    <numFmt numFmtId="193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6" fillId="33" borderId="25" xfId="0" applyNumberFormat="1" applyFont="1" applyFill="1" applyBorder="1" applyAlignment="1">
      <alignment horizontal="right" wrapText="1"/>
    </xf>
    <xf numFmtId="3" fontId="6" fillId="33" borderId="25" xfId="0" applyNumberFormat="1" applyFont="1" applyFill="1" applyBorder="1" applyAlignment="1">
      <alignment horizontal="right" wrapText="1"/>
    </xf>
    <xf numFmtId="178" fontId="6" fillId="33" borderId="19" xfId="0" applyNumberFormat="1" applyFont="1" applyFill="1" applyBorder="1" applyAlignment="1">
      <alignment horizontal="right" wrapText="1"/>
    </xf>
    <xf numFmtId="3" fontId="6" fillId="33" borderId="19" xfId="0" applyNumberFormat="1" applyFont="1" applyFill="1" applyBorder="1" applyAlignment="1">
      <alignment horizontal="right" wrapText="1"/>
    </xf>
    <xf numFmtId="178" fontId="6" fillId="33" borderId="26" xfId="0" applyNumberFormat="1" applyFont="1" applyFill="1" applyBorder="1" applyAlignment="1">
      <alignment horizontal="right" wrapText="1"/>
    </xf>
    <xf numFmtId="3" fontId="6" fillId="33" borderId="26" xfId="0" applyNumberFormat="1" applyFont="1" applyFill="1" applyBorder="1" applyAlignment="1">
      <alignment horizontal="right" wrapText="1"/>
    </xf>
    <xf numFmtId="178" fontId="6" fillId="33" borderId="20" xfId="0" applyNumberFormat="1" applyFont="1" applyFill="1" applyBorder="1" applyAlignment="1">
      <alignment horizontal="right" wrapText="1"/>
    </xf>
    <xf numFmtId="3" fontId="6" fillId="33" borderId="20" xfId="0" applyNumberFormat="1" applyFont="1" applyFill="1" applyBorder="1" applyAlignment="1">
      <alignment horizontal="right" wrapText="1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9" fillId="0" borderId="0" xfId="5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92" fontId="9" fillId="0" borderId="0" xfId="5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/>
    </xf>
    <xf numFmtId="57" fontId="5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" fontId="6" fillId="33" borderId="25" xfId="0" applyNumberFormat="1" applyFont="1" applyFill="1" applyBorder="1" applyAlignment="1">
      <alignment horizontal="right" wrapText="1"/>
    </xf>
    <xf numFmtId="4" fontId="6" fillId="33" borderId="19" xfId="0" applyNumberFormat="1" applyFont="1" applyFill="1" applyBorder="1" applyAlignment="1">
      <alignment horizontal="right" wrapText="1"/>
    </xf>
    <xf numFmtId="4" fontId="6" fillId="33" borderId="26" xfId="0" applyNumberFormat="1" applyFont="1" applyFill="1" applyBorder="1" applyAlignment="1">
      <alignment horizontal="right" wrapText="1"/>
    </xf>
    <xf numFmtId="4" fontId="6" fillId="33" borderId="20" xfId="0" applyNumberFormat="1" applyFont="1" applyFill="1" applyBorder="1" applyAlignment="1">
      <alignment horizontal="right" wrapText="1"/>
    </xf>
    <xf numFmtId="180" fontId="6" fillId="33" borderId="25" xfId="0" applyNumberFormat="1" applyFont="1" applyFill="1" applyBorder="1" applyAlignment="1">
      <alignment horizontal="right" wrapText="1"/>
    </xf>
    <xf numFmtId="180" fontId="6" fillId="33" borderId="19" xfId="0" applyNumberFormat="1" applyFont="1" applyFill="1" applyBorder="1" applyAlignment="1">
      <alignment horizontal="right" wrapText="1"/>
    </xf>
    <xf numFmtId="180" fontId="6" fillId="33" borderId="26" xfId="0" applyNumberFormat="1" applyFont="1" applyFill="1" applyBorder="1" applyAlignment="1">
      <alignment horizontal="right" wrapText="1"/>
    </xf>
    <xf numFmtId="180" fontId="6" fillId="33" borderId="2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76" fontId="5" fillId="0" borderId="13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90" fontId="5" fillId="0" borderId="36" xfId="0" applyNumberFormat="1" applyFont="1" applyBorder="1" applyAlignment="1">
      <alignment vertical="center"/>
    </xf>
    <xf numFmtId="190" fontId="5" fillId="0" borderId="37" xfId="0" applyNumberFormat="1" applyFont="1" applyBorder="1" applyAlignment="1">
      <alignment vertical="center"/>
    </xf>
    <xf numFmtId="190" fontId="5" fillId="0" borderId="38" xfId="0" applyNumberFormat="1" applyFont="1" applyFill="1" applyBorder="1" applyAlignment="1">
      <alignment vertical="center"/>
    </xf>
    <xf numFmtId="190" fontId="5" fillId="0" borderId="39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90" fontId="5" fillId="0" borderId="40" xfId="0" applyNumberFormat="1" applyFont="1" applyFill="1" applyBorder="1" applyAlignment="1">
      <alignment vertical="center"/>
    </xf>
    <xf numFmtId="190" fontId="5" fillId="0" borderId="41" xfId="0" applyNumberFormat="1" applyFont="1" applyFill="1" applyBorder="1" applyAlignment="1">
      <alignment vertical="center"/>
    </xf>
    <xf numFmtId="190" fontId="5" fillId="0" borderId="33" xfId="0" applyNumberFormat="1" applyFont="1" applyFill="1" applyBorder="1" applyAlignment="1">
      <alignment vertical="center"/>
    </xf>
    <xf numFmtId="190" fontId="5" fillId="0" borderId="34" xfId="0" applyNumberFormat="1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SheetLayoutView="100" zoomScalePageLayoutView="0" workbookViewId="0" topLeftCell="A13">
      <selection activeCell="C30" sqref="C30:C31"/>
    </sheetView>
  </sheetViews>
  <sheetFormatPr defaultColWidth="9.00390625" defaultRowHeight="13.5"/>
  <cols>
    <col min="1" max="1" width="9.00390625" style="2" customWidth="1"/>
    <col min="2" max="2" width="11.625" style="2" customWidth="1"/>
    <col min="3" max="3" width="17.25390625" style="2" customWidth="1"/>
    <col min="4" max="4" width="9.50390625" style="2" customWidth="1"/>
    <col min="5" max="5" width="16.50390625" style="2" customWidth="1"/>
    <col min="6" max="6" width="11.50390625" style="2" customWidth="1"/>
    <col min="7" max="7" width="16.375" style="2" customWidth="1"/>
    <col min="8" max="8" width="11.125" style="2" customWidth="1"/>
    <col min="9" max="9" width="17.50390625" style="2" customWidth="1"/>
    <col min="10" max="10" width="13.00390625" style="2" customWidth="1"/>
    <col min="11" max="11" width="16.375" style="2" customWidth="1"/>
    <col min="12" max="12" width="9.375" style="2" customWidth="1"/>
    <col min="13" max="13" width="17.75390625" style="2" customWidth="1"/>
    <col min="14" max="14" width="9.375" style="2" bestFit="1" customWidth="1"/>
    <col min="15" max="15" width="11.375" style="2" customWidth="1"/>
    <col min="16" max="16" width="9.25390625" style="2" bestFit="1" customWidth="1"/>
    <col min="17" max="17" width="12.125" style="2" customWidth="1"/>
    <col min="18" max="18" width="10.00390625" style="2" bestFit="1" customWidth="1"/>
    <col min="19" max="19" width="13.75390625" style="2" customWidth="1"/>
    <col min="20" max="20" width="11.125" style="2" bestFit="1" customWidth="1"/>
    <col min="21" max="21" width="16.25390625" style="2" customWidth="1"/>
    <col min="22" max="22" width="13.75390625" style="2" customWidth="1"/>
    <col min="23" max="23" width="18.50390625" style="2" customWidth="1"/>
    <col min="24" max="16384" width="9.00390625" style="2" customWidth="1"/>
  </cols>
  <sheetData>
    <row r="1" spans="1:13" ht="30" customHeight="1">
      <c r="A1" s="86" t="s">
        <v>42</v>
      </c>
      <c r="M1" s="70" t="s">
        <v>27</v>
      </c>
    </row>
    <row r="2" spans="1:13" ht="21.75" customHeight="1">
      <c r="A2" s="1"/>
      <c r="M2" s="72"/>
    </row>
    <row r="3" spans="1:13" ht="21.75" customHeight="1">
      <c r="A3" s="1" t="s">
        <v>41</v>
      </c>
      <c r="M3" s="72"/>
    </row>
    <row r="4" spans="1:13" ht="21.75" customHeight="1">
      <c r="A4" s="1"/>
      <c r="M4" s="72"/>
    </row>
    <row r="5" spans="1:13" ht="21.75" customHeight="1">
      <c r="A5" s="83" t="s">
        <v>45</v>
      </c>
      <c r="M5" s="72"/>
    </row>
    <row r="6" ht="21.75" customHeight="1">
      <c r="M6" s="3"/>
    </row>
    <row r="7" spans="1:13" s="24" customFormat="1" ht="21.75" customHeight="1">
      <c r="A7" s="23" t="s">
        <v>44</v>
      </c>
      <c r="B7" s="21"/>
      <c r="M7" s="22"/>
    </row>
    <row r="8" spans="1:13" ht="21.75" customHeight="1">
      <c r="A8" s="88" t="s">
        <v>25</v>
      </c>
      <c r="B8" s="97" t="s">
        <v>23</v>
      </c>
      <c r="C8" s="99"/>
      <c r="D8" s="99"/>
      <c r="E8" s="99"/>
      <c r="F8" s="99"/>
      <c r="G8" s="98"/>
      <c r="H8" s="92" t="s">
        <v>0</v>
      </c>
      <c r="I8" s="93"/>
      <c r="J8" s="92" t="s">
        <v>29</v>
      </c>
      <c r="K8" s="93"/>
      <c r="L8" s="96" t="s">
        <v>30</v>
      </c>
      <c r="M8" s="93"/>
    </row>
    <row r="9" spans="1:13" ht="21.75" customHeight="1">
      <c r="A9" s="89"/>
      <c r="B9" s="97" t="s">
        <v>4</v>
      </c>
      <c r="C9" s="98"/>
      <c r="D9" s="97" t="s">
        <v>5</v>
      </c>
      <c r="E9" s="98"/>
      <c r="F9" s="97" t="s">
        <v>6</v>
      </c>
      <c r="G9" s="98"/>
      <c r="H9" s="94"/>
      <c r="I9" s="95"/>
      <c r="J9" s="94"/>
      <c r="K9" s="95"/>
      <c r="L9" s="94"/>
      <c r="M9" s="95"/>
    </row>
    <row r="10" spans="1:13" ht="21.75" customHeight="1">
      <c r="A10" s="90"/>
      <c r="B10" s="6" t="s">
        <v>7</v>
      </c>
      <c r="C10" s="6" t="s">
        <v>33</v>
      </c>
      <c r="D10" s="6" t="s">
        <v>8</v>
      </c>
      <c r="E10" s="6" t="s">
        <v>33</v>
      </c>
      <c r="F10" s="6" t="s">
        <v>7</v>
      </c>
      <c r="G10" s="6" t="s">
        <v>33</v>
      </c>
      <c r="H10" s="5" t="s">
        <v>7</v>
      </c>
      <c r="I10" s="6" t="s">
        <v>33</v>
      </c>
      <c r="J10" s="6" t="s">
        <v>9</v>
      </c>
      <c r="K10" s="6" t="s">
        <v>33</v>
      </c>
      <c r="L10" s="6" t="s">
        <v>9</v>
      </c>
      <c r="M10" s="6" t="s">
        <v>33</v>
      </c>
    </row>
    <row r="11" spans="1:13" ht="21.75" customHeight="1">
      <c r="A11" s="4" t="s">
        <v>11</v>
      </c>
      <c r="B11" s="44">
        <f aca="true" t="shared" si="0" ref="B11:C14">D11+F11</f>
        <v>197409</v>
      </c>
      <c r="C11" s="44">
        <f t="shared" si="0"/>
        <v>8518566</v>
      </c>
      <c r="D11" s="44">
        <v>12689</v>
      </c>
      <c r="E11" s="44">
        <v>5663314</v>
      </c>
      <c r="F11" s="44">
        <v>184720</v>
      </c>
      <c r="G11" s="44">
        <v>2855252</v>
      </c>
      <c r="H11" s="44">
        <v>15382</v>
      </c>
      <c r="I11" s="44">
        <v>273879</v>
      </c>
      <c r="J11" s="87">
        <v>102284</v>
      </c>
      <c r="K11" s="44">
        <v>1928556</v>
      </c>
      <c r="L11" s="44">
        <v>11880</v>
      </c>
      <c r="M11" s="44">
        <v>420941</v>
      </c>
    </row>
    <row r="12" spans="1:13" ht="21.75" customHeight="1">
      <c r="A12" s="8" t="s">
        <v>12</v>
      </c>
      <c r="B12" s="9">
        <f t="shared" si="0"/>
        <v>157803</v>
      </c>
      <c r="C12" s="9">
        <f t="shared" si="0"/>
        <v>7854498</v>
      </c>
      <c r="D12" s="9">
        <v>11958</v>
      </c>
      <c r="E12" s="9">
        <v>5356459</v>
      </c>
      <c r="F12" s="9">
        <v>145845</v>
      </c>
      <c r="G12" s="9">
        <v>2498039</v>
      </c>
      <c r="H12" s="9">
        <v>11446</v>
      </c>
      <c r="I12" s="9">
        <v>194211</v>
      </c>
      <c r="J12" s="9">
        <v>74389</v>
      </c>
      <c r="K12" s="9">
        <v>1479694</v>
      </c>
      <c r="L12" s="9">
        <v>11307</v>
      </c>
      <c r="M12" s="9">
        <v>447762</v>
      </c>
    </row>
    <row r="13" spans="1:13" ht="21.75" customHeight="1">
      <c r="A13" s="31" t="s">
        <v>24</v>
      </c>
      <c r="B13" s="9">
        <f t="shared" si="0"/>
        <v>84433</v>
      </c>
      <c r="C13" s="9">
        <f t="shared" si="0"/>
        <v>3841630</v>
      </c>
      <c r="D13" s="9">
        <v>5505</v>
      </c>
      <c r="E13" s="9">
        <v>2650873</v>
      </c>
      <c r="F13" s="9">
        <v>78928</v>
      </c>
      <c r="G13" s="9">
        <v>1190757</v>
      </c>
      <c r="H13" s="9">
        <v>5998</v>
      </c>
      <c r="I13" s="9">
        <v>99593</v>
      </c>
      <c r="J13" s="9">
        <v>35634</v>
      </c>
      <c r="K13" s="9">
        <v>643898</v>
      </c>
      <c r="L13" s="9">
        <v>5266</v>
      </c>
      <c r="M13" s="9">
        <v>196200</v>
      </c>
    </row>
    <row r="14" spans="1:13" ht="21.75" customHeight="1">
      <c r="A14" s="10" t="s">
        <v>13</v>
      </c>
      <c r="B14" s="11">
        <f t="shared" si="0"/>
        <v>9509</v>
      </c>
      <c r="C14" s="11">
        <f t="shared" si="0"/>
        <v>440170</v>
      </c>
      <c r="D14" s="11">
        <v>701</v>
      </c>
      <c r="E14" s="11">
        <v>326761</v>
      </c>
      <c r="F14" s="11">
        <v>8808</v>
      </c>
      <c r="G14" s="11">
        <v>113409</v>
      </c>
      <c r="H14" s="11">
        <v>643</v>
      </c>
      <c r="I14" s="11">
        <v>11438</v>
      </c>
      <c r="J14" s="11">
        <v>5252</v>
      </c>
      <c r="K14" s="11">
        <v>104745</v>
      </c>
      <c r="L14" s="11">
        <v>680</v>
      </c>
      <c r="M14" s="11">
        <v>26640</v>
      </c>
    </row>
    <row r="15" spans="1:13" ht="21.75" customHeight="1">
      <c r="A15" s="5" t="s">
        <v>14</v>
      </c>
      <c r="B15" s="12">
        <f>D15+F15</f>
        <v>449154</v>
      </c>
      <c r="C15" s="12">
        <f>E15+G15</f>
        <v>20654864</v>
      </c>
      <c r="D15" s="12">
        <f aca="true" t="shared" si="1" ref="D15:M15">SUM(D11:D14)</f>
        <v>30853</v>
      </c>
      <c r="E15" s="12">
        <f t="shared" si="1"/>
        <v>13997407</v>
      </c>
      <c r="F15" s="12">
        <f t="shared" si="1"/>
        <v>418301</v>
      </c>
      <c r="G15" s="12">
        <f t="shared" si="1"/>
        <v>6657457</v>
      </c>
      <c r="H15" s="12">
        <f t="shared" si="1"/>
        <v>33469</v>
      </c>
      <c r="I15" s="12">
        <f t="shared" si="1"/>
        <v>579121</v>
      </c>
      <c r="J15" s="12">
        <f t="shared" si="1"/>
        <v>217559</v>
      </c>
      <c r="K15" s="12">
        <f t="shared" si="1"/>
        <v>4156893</v>
      </c>
      <c r="L15" s="12">
        <f t="shared" si="1"/>
        <v>29133</v>
      </c>
      <c r="M15" s="12">
        <f t="shared" si="1"/>
        <v>1091543</v>
      </c>
    </row>
    <row r="16" spans="1:13" ht="21.75" customHeight="1">
      <c r="A16" s="6" t="s">
        <v>18</v>
      </c>
      <c r="B16" s="13">
        <f>D16+F16</f>
        <v>2241677</v>
      </c>
      <c r="C16" s="13">
        <f>E16+G16</f>
        <v>105696007</v>
      </c>
      <c r="D16" s="13">
        <v>135551</v>
      </c>
      <c r="E16" s="13">
        <v>70226036</v>
      </c>
      <c r="F16" s="13">
        <v>2106126</v>
      </c>
      <c r="G16" s="13">
        <v>35469971</v>
      </c>
      <c r="H16" s="13">
        <v>153516</v>
      </c>
      <c r="I16" s="13">
        <v>2661110</v>
      </c>
      <c r="J16" s="13">
        <v>916143</v>
      </c>
      <c r="K16" s="13">
        <v>17786841</v>
      </c>
      <c r="L16" s="13">
        <v>142285</v>
      </c>
      <c r="M16" s="13">
        <v>5331443</v>
      </c>
    </row>
    <row r="17" spans="1:13" ht="21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21.75" customHeight="1"/>
    <row r="19" spans="1:11" ht="21.75" customHeight="1">
      <c r="A19" s="88" t="s">
        <v>25</v>
      </c>
      <c r="B19" s="92" t="s">
        <v>1</v>
      </c>
      <c r="C19" s="93"/>
      <c r="D19" s="92" t="s">
        <v>2</v>
      </c>
      <c r="E19" s="93"/>
      <c r="F19" s="92" t="s">
        <v>31</v>
      </c>
      <c r="G19" s="93"/>
      <c r="H19" s="92" t="s">
        <v>3</v>
      </c>
      <c r="I19" s="93"/>
      <c r="J19" s="56"/>
      <c r="K19" s="91"/>
    </row>
    <row r="20" spans="1:11" ht="21.75" customHeight="1">
      <c r="A20" s="89"/>
      <c r="B20" s="94"/>
      <c r="C20" s="95"/>
      <c r="D20" s="94"/>
      <c r="E20" s="95"/>
      <c r="F20" s="94"/>
      <c r="G20" s="95"/>
      <c r="H20" s="94"/>
      <c r="I20" s="95"/>
      <c r="J20" s="56"/>
      <c r="K20" s="91"/>
    </row>
    <row r="21" spans="1:11" ht="21.75" customHeight="1">
      <c r="A21" s="90"/>
      <c r="B21" s="6" t="s">
        <v>9</v>
      </c>
      <c r="C21" s="6" t="s">
        <v>33</v>
      </c>
      <c r="D21" s="6" t="s">
        <v>10</v>
      </c>
      <c r="E21" s="6" t="s">
        <v>33</v>
      </c>
      <c r="F21" s="6" t="s">
        <v>9</v>
      </c>
      <c r="G21" s="6" t="s">
        <v>33</v>
      </c>
      <c r="H21" s="6" t="s">
        <v>7</v>
      </c>
      <c r="I21" s="6" t="s">
        <v>33</v>
      </c>
      <c r="J21" s="56"/>
      <c r="K21" s="56"/>
    </row>
    <row r="22" spans="1:11" ht="21.75" customHeight="1">
      <c r="A22" s="7" t="s">
        <v>11</v>
      </c>
      <c r="B22" s="40">
        <v>0</v>
      </c>
      <c r="C22" s="40">
        <v>0</v>
      </c>
      <c r="D22" s="53">
        <v>486</v>
      </c>
      <c r="E22" s="53">
        <v>47633</v>
      </c>
      <c r="F22" s="53">
        <v>8519</v>
      </c>
      <c r="G22" s="53">
        <v>92508</v>
      </c>
      <c r="H22" s="44">
        <v>324080</v>
      </c>
      <c r="I22" s="44">
        <v>11282083</v>
      </c>
      <c r="J22" s="57"/>
      <c r="K22" s="57"/>
    </row>
    <row r="23" spans="1:11" ht="21.75" customHeight="1">
      <c r="A23" s="8" t="s">
        <v>12</v>
      </c>
      <c r="B23" s="41">
        <v>0</v>
      </c>
      <c r="C23" s="41">
        <v>0</v>
      </c>
      <c r="D23" s="54">
        <v>112</v>
      </c>
      <c r="E23" s="54">
        <v>13196</v>
      </c>
      <c r="F23" s="54">
        <v>5565</v>
      </c>
      <c r="G23" s="54">
        <v>74895</v>
      </c>
      <c r="H23" s="9">
        <v>249315</v>
      </c>
      <c r="I23" s="9">
        <v>10064256</v>
      </c>
      <c r="J23" s="57"/>
      <c r="K23" s="57"/>
    </row>
    <row r="24" spans="1:11" ht="21.75" customHeight="1">
      <c r="A24" s="8" t="s">
        <v>24</v>
      </c>
      <c r="B24" s="41">
        <v>0</v>
      </c>
      <c r="C24" s="41">
        <v>0</v>
      </c>
      <c r="D24" s="54">
        <v>52</v>
      </c>
      <c r="E24" s="54">
        <v>4503</v>
      </c>
      <c r="F24" s="54">
        <v>3547</v>
      </c>
      <c r="G24" s="54">
        <v>40997</v>
      </c>
      <c r="H24" s="9">
        <v>129664</v>
      </c>
      <c r="I24" s="9">
        <v>4826821</v>
      </c>
      <c r="J24" s="57"/>
      <c r="K24" s="57"/>
    </row>
    <row r="25" spans="1:11" ht="21.75" customHeight="1">
      <c r="A25" s="10" t="s">
        <v>13</v>
      </c>
      <c r="B25" s="42">
        <v>0</v>
      </c>
      <c r="C25" s="42">
        <v>0</v>
      </c>
      <c r="D25" s="55">
        <v>15</v>
      </c>
      <c r="E25" s="55">
        <v>1017</v>
      </c>
      <c r="F25" s="55">
        <v>385</v>
      </c>
      <c r="G25" s="55">
        <v>4496</v>
      </c>
      <c r="H25" s="11">
        <v>15804</v>
      </c>
      <c r="I25" s="11">
        <v>588506</v>
      </c>
      <c r="J25" s="57"/>
      <c r="K25" s="57"/>
    </row>
    <row r="26" spans="1:11" ht="21.75" customHeight="1">
      <c r="A26" s="5" t="s">
        <v>14</v>
      </c>
      <c r="B26" s="40">
        <v>0</v>
      </c>
      <c r="C26" s="40">
        <f aca="true" t="shared" si="2" ref="C26:I26">SUM(C22:C25)</f>
        <v>0</v>
      </c>
      <c r="D26" s="40">
        <f t="shared" si="2"/>
        <v>665</v>
      </c>
      <c r="E26" s="40">
        <f t="shared" si="2"/>
        <v>66349</v>
      </c>
      <c r="F26" s="40">
        <f t="shared" si="2"/>
        <v>18016</v>
      </c>
      <c r="G26" s="40">
        <f t="shared" si="2"/>
        <v>212896</v>
      </c>
      <c r="H26" s="12">
        <f>SUM(H22:H25)</f>
        <v>718863</v>
      </c>
      <c r="I26" s="12">
        <f t="shared" si="2"/>
        <v>26761666</v>
      </c>
      <c r="J26" s="57"/>
      <c r="K26" s="57"/>
    </row>
    <row r="27" spans="1:11" ht="21.75" customHeight="1">
      <c r="A27" s="6" t="s">
        <v>18</v>
      </c>
      <c r="B27" s="43">
        <v>0</v>
      </c>
      <c r="C27" s="43">
        <v>0</v>
      </c>
      <c r="D27" s="43">
        <v>2936</v>
      </c>
      <c r="E27" s="13">
        <v>250703</v>
      </c>
      <c r="F27" s="13">
        <v>91334</v>
      </c>
      <c r="G27" s="13">
        <v>1134542</v>
      </c>
      <c r="H27" s="13">
        <v>3420264</v>
      </c>
      <c r="I27" s="13">
        <v>132860646</v>
      </c>
      <c r="J27" s="57"/>
      <c r="K27" s="57"/>
    </row>
    <row r="28" spans="1:12" ht="21.75" customHeight="1">
      <c r="A28" s="59" t="s">
        <v>28</v>
      </c>
      <c r="B28" s="35"/>
      <c r="C28" s="35"/>
      <c r="D28" s="35"/>
      <c r="E28" s="35"/>
      <c r="F28" s="35"/>
      <c r="G28" s="35"/>
      <c r="H28" s="33"/>
      <c r="I28" s="58"/>
      <c r="J28" s="33"/>
      <c r="K28" s="33"/>
      <c r="L28" s="34"/>
    </row>
    <row r="29" spans="1:12" ht="21.75" customHeight="1">
      <c r="A29" s="59"/>
      <c r="B29" s="33"/>
      <c r="C29" s="33"/>
      <c r="D29" s="33"/>
      <c r="E29" s="33"/>
      <c r="F29" s="33"/>
      <c r="G29" s="33"/>
      <c r="H29" s="33"/>
      <c r="I29" s="58"/>
      <c r="J29" s="33"/>
      <c r="K29" s="33"/>
      <c r="L29" s="34"/>
    </row>
    <row r="30" spans="1:12" ht="21.7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21.7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</sheetData>
  <sheetProtection/>
  <mergeCells count="14">
    <mergeCell ref="A8:A10"/>
    <mergeCell ref="L8:M9"/>
    <mergeCell ref="B9:C9"/>
    <mergeCell ref="D9:E9"/>
    <mergeCell ref="F9:G9"/>
    <mergeCell ref="B8:G8"/>
    <mergeCell ref="H8:I9"/>
    <mergeCell ref="J8:K9"/>
    <mergeCell ref="A19:A21"/>
    <mergeCell ref="K19:K20"/>
    <mergeCell ref="B19:C20"/>
    <mergeCell ref="D19:E20"/>
    <mergeCell ref="F19:G20"/>
    <mergeCell ref="H19:I20"/>
  </mergeCells>
  <printOptions/>
  <pageMargins left="0.4724409448818898" right="0.2755905511811024" top="0.7874015748031497" bottom="1.1023622047244095" header="0.5118110236220472" footer="0.5118110236220472"/>
  <pageSetup firstPageNumber="80" useFirstPageNumber="1"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SheetLayoutView="40" zoomScalePageLayoutView="0" workbookViewId="0" topLeftCell="A1">
      <selection activeCell="C30" sqref="C30:C31"/>
    </sheetView>
  </sheetViews>
  <sheetFormatPr defaultColWidth="9.00390625" defaultRowHeight="13.5"/>
  <cols>
    <col min="1" max="1" width="9.25390625" style="2" customWidth="1"/>
    <col min="2" max="2" width="7.375" style="2" customWidth="1"/>
    <col min="3" max="3" width="8.375" style="2" customWidth="1"/>
    <col min="4" max="4" width="7.375" style="2" customWidth="1"/>
    <col min="5" max="5" width="8.125" style="2" customWidth="1"/>
    <col min="6" max="6" width="8.50390625" style="2" customWidth="1"/>
    <col min="7" max="7" width="7.50390625" style="2" customWidth="1"/>
    <col min="8" max="8" width="7.75390625" style="2" customWidth="1"/>
    <col min="9" max="9" width="8.25390625" style="2" customWidth="1"/>
    <col min="10" max="17" width="9.625" style="2" customWidth="1"/>
    <col min="18" max="22" width="9.875" style="2" customWidth="1"/>
    <col min="23" max="16384" width="9.00390625" style="2" customWidth="1"/>
  </cols>
  <sheetData>
    <row r="1" spans="1:22" ht="21.75" customHeight="1">
      <c r="A1" s="84" t="s">
        <v>46</v>
      </c>
      <c r="B1" s="39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.75" customHeight="1">
      <c r="A2" s="6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71" t="s">
        <v>47</v>
      </c>
    </row>
    <row r="3" spans="1:22" ht="21.75" customHeight="1">
      <c r="A3" s="14"/>
      <c r="B3" s="126" t="s">
        <v>32</v>
      </c>
      <c r="C3" s="127"/>
      <c r="D3" s="127"/>
      <c r="E3" s="129"/>
      <c r="F3" s="126" t="s">
        <v>34</v>
      </c>
      <c r="G3" s="127"/>
      <c r="H3" s="127"/>
      <c r="I3" s="128"/>
      <c r="J3" s="126" t="s">
        <v>35</v>
      </c>
      <c r="K3" s="127"/>
      <c r="L3" s="127"/>
      <c r="M3" s="129"/>
      <c r="N3" s="126" t="s">
        <v>19</v>
      </c>
      <c r="O3" s="127"/>
      <c r="P3" s="127"/>
      <c r="Q3" s="129"/>
      <c r="R3" s="126" t="s">
        <v>20</v>
      </c>
      <c r="S3" s="127"/>
      <c r="T3" s="127"/>
      <c r="U3" s="127"/>
      <c r="V3" s="129"/>
    </row>
    <row r="4" spans="1:22" ht="21.75" customHeight="1">
      <c r="A4" s="15" t="s">
        <v>26</v>
      </c>
      <c r="B4" s="114" t="s">
        <v>17</v>
      </c>
      <c r="C4" s="114" t="s">
        <v>15</v>
      </c>
      <c r="D4" s="114" t="s">
        <v>16</v>
      </c>
      <c r="E4" s="138" t="s">
        <v>40</v>
      </c>
      <c r="F4" s="114" t="s">
        <v>17</v>
      </c>
      <c r="G4" s="114" t="s">
        <v>15</v>
      </c>
      <c r="H4" s="114" t="s">
        <v>16</v>
      </c>
      <c r="I4" s="114" t="s">
        <v>40</v>
      </c>
      <c r="J4" s="114" t="s">
        <v>17</v>
      </c>
      <c r="K4" s="114" t="s">
        <v>15</v>
      </c>
      <c r="L4" s="114" t="s">
        <v>16</v>
      </c>
      <c r="M4" s="114" t="s">
        <v>40</v>
      </c>
      <c r="N4" s="114" t="s">
        <v>17</v>
      </c>
      <c r="O4" s="114" t="s">
        <v>15</v>
      </c>
      <c r="P4" s="114" t="s">
        <v>16</v>
      </c>
      <c r="Q4" s="114" t="s">
        <v>40</v>
      </c>
      <c r="R4" s="114" t="s">
        <v>17</v>
      </c>
      <c r="S4" s="114" t="s">
        <v>15</v>
      </c>
      <c r="T4" s="114" t="s">
        <v>16</v>
      </c>
      <c r="U4" s="114" t="s">
        <v>21</v>
      </c>
      <c r="V4" s="114" t="s">
        <v>22</v>
      </c>
    </row>
    <row r="5" spans="1:22" ht="21.75" customHeight="1">
      <c r="A5" s="16"/>
      <c r="B5" s="135"/>
      <c r="C5" s="130"/>
      <c r="D5" s="130"/>
      <c r="E5" s="139"/>
      <c r="F5" s="135"/>
      <c r="G5" s="130"/>
      <c r="H5" s="130"/>
      <c r="I5" s="130"/>
      <c r="J5" s="115"/>
      <c r="K5" s="115"/>
      <c r="L5" s="115"/>
      <c r="M5" s="115"/>
      <c r="N5" s="115"/>
      <c r="O5" s="115"/>
      <c r="P5" s="115"/>
      <c r="Q5" s="115"/>
      <c r="R5" s="135"/>
      <c r="S5" s="130"/>
      <c r="T5" s="130"/>
      <c r="U5" s="130"/>
      <c r="V5" s="130"/>
    </row>
    <row r="6" spans="1:22" ht="21" customHeight="1">
      <c r="A6" s="14" t="s">
        <v>11</v>
      </c>
      <c r="B6" s="45">
        <f>'給付費'!D11/'諸率'!D18*100/11</f>
        <v>9.148587949444481</v>
      </c>
      <c r="C6" s="45">
        <f>'給付費'!F11/'諸率'!D18*100/11</f>
        <v>133.18048435821456</v>
      </c>
      <c r="D6" s="45">
        <f>'給付費'!H11/'諸率'!D18*100/11</f>
        <v>11.090202524892034</v>
      </c>
      <c r="E6" s="45">
        <f>('給付費'!B11+'給付費'!H11)/'諸率'!D18*100/11</f>
        <v>153.41927483255108</v>
      </c>
      <c r="F6" s="73">
        <v>2.9634364880584347</v>
      </c>
      <c r="G6" s="73">
        <v>1.93</v>
      </c>
      <c r="H6" s="73">
        <v>2.43</v>
      </c>
      <c r="I6" s="73">
        <v>2.9634364880584347</v>
      </c>
      <c r="J6" s="77">
        <f>'給付費'!E11/'給付費'!D11*1000</f>
        <v>446316.8098352904</v>
      </c>
      <c r="K6" s="77">
        <f>'給付費'!G11/'給付費'!F11*1000</f>
        <v>15457.189259419662</v>
      </c>
      <c r="L6" s="77">
        <f>'給付費'!I11/'給付費'!H11*1000</f>
        <v>17805.16187751918</v>
      </c>
      <c r="M6" s="77">
        <f>('給付費'!C11+'給付費'!I11)/('給付費'!B11+'給付費'!H11)*1000</f>
        <v>41319.62817976324</v>
      </c>
      <c r="N6" s="77">
        <v>24022</v>
      </c>
      <c r="O6" s="77">
        <v>8010</v>
      </c>
      <c r="P6" s="77">
        <v>7339</v>
      </c>
      <c r="Q6" s="77">
        <v>13967</v>
      </c>
      <c r="R6" s="46">
        <f>'給付費'!E11/'諸率'!D18*1000</f>
        <v>449148.5446903006</v>
      </c>
      <c r="S6" s="46">
        <f>'給付費'!G11/'諸率'!D18*1000</f>
        <v>226445.55476247126</v>
      </c>
      <c r="T6" s="46">
        <f>'給付費'!I11/'諸率'!D18*1000</f>
        <v>21720.9136331192</v>
      </c>
      <c r="U6" s="46">
        <f>('給付費'!C11+'給付費'!I11)/'諸率'!D18*1000</f>
        <v>697315.013085891</v>
      </c>
      <c r="V6" s="46">
        <f>'給付費'!I22/'諸率'!D18*1000</f>
        <v>894764.2953445951</v>
      </c>
    </row>
    <row r="7" spans="1:22" ht="21.75" customHeight="1">
      <c r="A7" s="17" t="s">
        <v>12</v>
      </c>
      <c r="B7" s="47">
        <f>'給付費'!D12/'諸率'!D19*100/11</f>
        <v>10.843799591929269</v>
      </c>
      <c r="C7" s="47">
        <f>'給付費'!F12/'諸率'!D19*100/11</f>
        <v>132.25572432554975</v>
      </c>
      <c r="D7" s="47">
        <f>'給付費'!H12/'諸率'!D19*100/11</f>
        <v>10.37950578100204</v>
      </c>
      <c r="E7" s="47">
        <f>('給付費'!B12+'給付費'!H12)/'諸率'!D19*100/11</f>
        <v>153.47902969848107</v>
      </c>
      <c r="F7" s="74">
        <v>3.35</v>
      </c>
      <c r="G7" s="74">
        <v>2.05</v>
      </c>
      <c r="H7" s="74">
        <v>2.32</v>
      </c>
      <c r="I7" s="74">
        <v>3.35</v>
      </c>
      <c r="J7" s="78">
        <f>'給付費'!E12/'給付費'!D12*1000</f>
        <v>447939.37113229634</v>
      </c>
      <c r="K7" s="78">
        <f>'給付費'!G12/'給付費'!F12*1000</f>
        <v>17128.040042510886</v>
      </c>
      <c r="L7" s="78">
        <f>'給付費'!I12/'給付費'!H12*1000</f>
        <v>16967.586929931855</v>
      </c>
      <c r="M7" s="78">
        <f>('給付費'!C12+'給付費'!I12)/('給付費'!B12+'給付費'!H12)*1000</f>
        <v>47555.430165023135</v>
      </c>
      <c r="N7" s="78">
        <v>22143</v>
      </c>
      <c r="O7" s="78">
        <v>8367</v>
      </c>
      <c r="P7" s="78">
        <v>7305</v>
      </c>
      <c r="Q7" s="78">
        <v>14194</v>
      </c>
      <c r="R7" s="48">
        <f>'給付費'!E12/'諸率'!D19*1000</f>
        <v>534310.1246882793</v>
      </c>
      <c r="S7" s="48">
        <f>'給付費'!G12/'諸率'!D19*1000</f>
        <v>249180.9476309227</v>
      </c>
      <c r="T7" s="48">
        <f>'給付費'!I12/'諸率'!D19*1000</f>
        <v>19372.668329177057</v>
      </c>
      <c r="U7" s="48">
        <f>('給付費'!C12+'給付費'!I12)/'諸率'!D19*1000</f>
        <v>802863.740648379</v>
      </c>
      <c r="V7" s="48">
        <f>'給付費'!I23/'諸率'!D19*1000</f>
        <v>1003915.8104738154</v>
      </c>
    </row>
    <row r="8" spans="1:22" ht="21.75" customHeight="1">
      <c r="A8" s="15" t="s">
        <v>24</v>
      </c>
      <c r="B8" s="47">
        <f>'給付費'!D13/'諸率'!D20*100/11</f>
        <v>9.933595582662674</v>
      </c>
      <c r="C8" s="47">
        <f>'給付費'!F13/'諸率'!D20*100/11</f>
        <v>142.42303944566746</v>
      </c>
      <c r="D8" s="47">
        <f>'給付費'!H13/'諸率'!D20*100/11</f>
        <v>10.823198238839367</v>
      </c>
      <c r="E8" s="47">
        <f>('給付費'!B13+'給付費'!H13)/'諸率'!D20*100/11</f>
        <v>163.1798332671695</v>
      </c>
      <c r="F8" s="74">
        <v>3.06</v>
      </c>
      <c r="G8" s="74">
        <v>1.95</v>
      </c>
      <c r="H8" s="74">
        <v>2.42</v>
      </c>
      <c r="I8" s="74">
        <v>3.06</v>
      </c>
      <c r="J8" s="78">
        <f>'給付費'!E13/'給付費'!D13*1000</f>
        <v>481539.1462306994</v>
      </c>
      <c r="K8" s="78">
        <f>'給付費'!G13/'給付費'!F13*1000</f>
        <v>15086.62325157105</v>
      </c>
      <c r="L8" s="78">
        <f>'給付費'!I13/'給付費'!H13*1000</f>
        <v>16604.36812270757</v>
      </c>
      <c r="M8" s="78">
        <f>('給付費'!C13+'給付費'!I13)/('給付費'!B13+'給付費'!H13)*1000</f>
        <v>43582.654178323806</v>
      </c>
      <c r="N8" s="78">
        <v>24544</v>
      </c>
      <c r="O8" s="78">
        <v>7735</v>
      </c>
      <c r="P8" s="78">
        <v>6850</v>
      </c>
      <c r="Q8" s="78">
        <v>14255</v>
      </c>
      <c r="R8" s="48">
        <f>'給付費'!E13/'諸率'!D20*1000</f>
        <v>526175.6649464073</v>
      </c>
      <c r="S8" s="48">
        <f>'給付費'!G13/'諸率'!D20*1000</f>
        <v>236355.10123064707</v>
      </c>
      <c r="T8" s="48">
        <f>'給付費'!I13/'諸率'!D20*1000</f>
        <v>19768.360460500196</v>
      </c>
      <c r="U8" s="48">
        <f>('給付費'!C13+'給付費'!I13)/'諸率'!D20*1000</f>
        <v>782299.1266375545</v>
      </c>
      <c r="V8" s="48">
        <f>'給付費'!I24/'諸率'!D20*1000</f>
        <v>958082.7709408496</v>
      </c>
    </row>
    <row r="9" spans="1:22" ht="23.25" customHeight="1">
      <c r="A9" s="36" t="s">
        <v>13</v>
      </c>
      <c r="B9" s="49">
        <f>'給付費'!D14/'諸率'!D21*100/11</f>
        <v>10.58592570220477</v>
      </c>
      <c r="C9" s="49">
        <f>'給付費'!F14/'諸率'!D21*100/11</f>
        <v>133.01117487163998</v>
      </c>
      <c r="D9" s="49">
        <f>'給付費'!H14/'諸率'!D21*100/11</f>
        <v>9.71005738447599</v>
      </c>
      <c r="E9" s="49">
        <f>('給付費'!B14+'給付費'!H14)/'諸率'!D21*100/11</f>
        <v>153.30715795832074</v>
      </c>
      <c r="F9" s="75">
        <v>3.14</v>
      </c>
      <c r="G9" s="75">
        <v>1.84</v>
      </c>
      <c r="H9" s="75">
        <v>2.42</v>
      </c>
      <c r="I9" s="75">
        <v>3.14</v>
      </c>
      <c r="J9" s="79">
        <f>'給付費'!E14/'給付費'!D14*1000</f>
        <v>466135.5206847361</v>
      </c>
      <c r="K9" s="79">
        <f>'給付費'!G14/'給付費'!F14*1000</f>
        <v>12875.68119891008</v>
      </c>
      <c r="L9" s="79">
        <f>'給付費'!I14/'給付費'!H14*1000</f>
        <v>17788.49144634526</v>
      </c>
      <c r="M9" s="79">
        <f>('給付費'!C14+'給付費'!I14)/('給付費'!B14+'給付費'!H14)*1000</f>
        <v>44484.633569739955</v>
      </c>
      <c r="N9" s="79">
        <v>23091</v>
      </c>
      <c r="O9" s="79">
        <v>7012</v>
      </c>
      <c r="P9" s="79">
        <v>7346</v>
      </c>
      <c r="Q9" s="79">
        <v>14165</v>
      </c>
      <c r="R9" s="50">
        <f>'給付費'!E14/'諸率'!D21*1000</f>
        <v>542792.3588039868</v>
      </c>
      <c r="S9" s="50">
        <f>'給付費'!G14/'諸率'!D21*1000</f>
        <v>188387.04318936876</v>
      </c>
      <c r="T9" s="50">
        <f>'給付費'!I14/'諸率'!D21*1000</f>
        <v>19000</v>
      </c>
      <c r="U9" s="50">
        <f>('給付費'!C14+'給付費'!I14)/'諸率'!D21*1000</f>
        <v>750179.4019933555</v>
      </c>
      <c r="V9" s="50">
        <f>'給付費'!I25/'諸率'!D21*1000</f>
        <v>977584.7176079734</v>
      </c>
    </row>
    <row r="10" spans="1:22" ht="21.75" customHeight="1">
      <c r="A10" s="18" t="s">
        <v>18</v>
      </c>
      <c r="B10" s="51">
        <v>9.76</v>
      </c>
      <c r="C10" s="51">
        <f>'給付費'!F16/'諸率'!D23*100/11</f>
        <v>136.86505497019172</v>
      </c>
      <c r="D10" s="51">
        <f>'給付費'!H16/'諸率'!D23*100/11</f>
        <v>9.976124780190716</v>
      </c>
      <c r="E10" s="51">
        <v>155.6</v>
      </c>
      <c r="F10" s="76">
        <v>3.05</v>
      </c>
      <c r="G10" s="76">
        <v>1.91</v>
      </c>
      <c r="H10" s="76">
        <v>2.41</v>
      </c>
      <c r="I10" s="76">
        <v>3.05</v>
      </c>
      <c r="J10" s="80">
        <v>467522</v>
      </c>
      <c r="K10" s="80">
        <f>'給付費'!G16/'給付費'!F16*1000</f>
        <v>16841.33380434029</v>
      </c>
      <c r="L10" s="80">
        <f>'給付費'!I16/'給付費'!H16*1000</f>
        <v>17334.414653847154</v>
      </c>
      <c r="M10" s="80">
        <v>44964</v>
      </c>
      <c r="N10" s="80">
        <v>23708</v>
      </c>
      <c r="O10" s="80">
        <v>8807</v>
      </c>
      <c r="P10" s="80">
        <v>7179</v>
      </c>
      <c r="Q10" s="80">
        <v>14722</v>
      </c>
      <c r="R10" s="52">
        <f>'給付費'!E16/'諸率'!D23*1000</f>
        <v>501994.62450140825</v>
      </c>
      <c r="S10" s="52">
        <f>'給付費'!G16/'諸率'!D23*1000</f>
        <v>253548.90845926202</v>
      </c>
      <c r="T10" s="52">
        <f>'給付費'!I16/'諸率'!D23*1000</f>
        <v>19022.331193618025</v>
      </c>
      <c r="U10" s="52">
        <f>('給付費'!C16+'給付費'!I16)/'諸率'!D23*1000</f>
        <v>774565.8641542882</v>
      </c>
      <c r="V10" s="52">
        <f>'給付費'!I27/'諸率'!D23*1000</f>
        <v>949723.6907944586</v>
      </c>
    </row>
    <row r="11" spans="1:22" ht="21.75" customHeight="1">
      <c r="A11" s="66"/>
      <c r="B11" s="67"/>
      <c r="C11" s="67"/>
      <c r="D11" s="67"/>
      <c r="E11" s="67"/>
      <c r="F11" s="68"/>
      <c r="G11" s="68"/>
      <c r="H11" s="68"/>
      <c r="I11" s="68"/>
      <c r="J11" s="67"/>
      <c r="K11" s="67"/>
      <c r="L11" s="67"/>
      <c r="M11" s="67"/>
      <c r="N11" s="68"/>
      <c r="O11" s="68"/>
      <c r="P11" s="68"/>
      <c r="Q11" s="68"/>
      <c r="R11" s="68"/>
      <c r="S11" s="68"/>
      <c r="T11" s="68"/>
      <c r="U11" s="68"/>
      <c r="V11" s="69"/>
    </row>
    <row r="12" spans="1:22" ht="21.75" customHeight="1">
      <c r="A12" s="66"/>
      <c r="B12" s="67"/>
      <c r="C12" s="67"/>
      <c r="D12" s="67"/>
      <c r="E12" s="67"/>
      <c r="F12" s="68"/>
      <c r="G12" s="68"/>
      <c r="H12" s="68"/>
      <c r="I12" s="68"/>
      <c r="J12" s="67"/>
      <c r="K12" s="67"/>
      <c r="L12" s="67"/>
      <c r="M12" s="67"/>
      <c r="N12" s="68"/>
      <c r="O12" s="68"/>
      <c r="P12" s="68"/>
      <c r="Q12" s="68"/>
      <c r="R12" s="68"/>
      <c r="S12" s="68"/>
      <c r="T12" s="68"/>
      <c r="U12" s="68"/>
      <c r="V12" s="69"/>
    </row>
    <row r="13" spans="2:22" ht="21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1.75" customHeight="1">
      <c r="A14" s="85" t="s">
        <v>43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7" ht="17.25" customHeight="1">
      <c r="A15" s="37"/>
      <c r="B15" s="25"/>
      <c r="C15" s="25"/>
      <c r="D15" s="25"/>
      <c r="E15" s="25"/>
      <c r="F15" s="25"/>
      <c r="G15" s="26" t="s">
        <v>44</v>
      </c>
    </row>
    <row r="16" spans="1:11" ht="21.75" customHeight="1">
      <c r="A16" s="136" t="s">
        <v>36</v>
      </c>
      <c r="B16" s="96" t="s">
        <v>38</v>
      </c>
      <c r="C16" s="93"/>
      <c r="D16" s="92" t="s">
        <v>37</v>
      </c>
      <c r="E16" s="93"/>
      <c r="F16" s="96" t="s">
        <v>39</v>
      </c>
      <c r="G16" s="131"/>
      <c r="J16" s="134"/>
      <c r="K16" s="61"/>
    </row>
    <row r="17" spans="1:11" ht="21.75" customHeight="1">
      <c r="A17" s="137"/>
      <c r="B17" s="94"/>
      <c r="C17" s="95"/>
      <c r="D17" s="94"/>
      <c r="E17" s="95"/>
      <c r="F17" s="132"/>
      <c r="G17" s="133"/>
      <c r="J17" s="134"/>
      <c r="K17" s="61"/>
    </row>
    <row r="18" spans="1:11" ht="21.75" customHeight="1">
      <c r="A18" s="27" t="s">
        <v>11</v>
      </c>
      <c r="B18" s="116">
        <v>108779</v>
      </c>
      <c r="C18" s="117"/>
      <c r="D18" s="102">
        <v>12609</v>
      </c>
      <c r="E18" s="103"/>
      <c r="F18" s="104">
        <f aca="true" t="shared" si="0" ref="F18:F23">D18/B18</f>
        <v>0.11591391720828469</v>
      </c>
      <c r="G18" s="105"/>
      <c r="H18" s="63"/>
      <c r="I18" s="64"/>
      <c r="J18" s="134"/>
      <c r="K18" s="62"/>
    </row>
    <row r="19" spans="1:11" ht="21.75" customHeight="1">
      <c r="A19" s="28" t="s">
        <v>12</v>
      </c>
      <c r="B19" s="118">
        <v>72635</v>
      </c>
      <c r="C19" s="119"/>
      <c r="D19" s="108">
        <v>10025</v>
      </c>
      <c r="E19" s="109"/>
      <c r="F19" s="106">
        <f t="shared" si="0"/>
        <v>0.13801886143043987</v>
      </c>
      <c r="G19" s="107"/>
      <c r="H19" s="63"/>
      <c r="I19" s="64"/>
      <c r="J19" s="61"/>
      <c r="K19" s="62"/>
    </row>
    <row r="20" spans="1:11" ht="21.75" customHeight="1">
      <c r="A20" s="28" t="s">
        <v>24</v>
      </c>
      <c r="B20" s="118">
        <v>48464</v>
      </c>
      <c r="C20" s="119"/>
      <c r="D20" s="108">
        <v>5038</v>
      </c>
      <c r="E20" s="109"/>
      <c r="F20" s="106">
        <f t="shared" si="0"/>
        <v>0.1039534499834929</v>
      </c>
      <c r="G20" s="107"/>
      <c r="H20" s="63"/>
      <c r="I20" s="64"/>
      <c r="J20" s="61"/>
      <c r="K20" s="62"/>
    </row>
    <row r="21" spans="1:11" ht="21.75" customHeight="1">
      <c r="A21" s="29" t="s">
        <v>13</v>
      </c>
      <c r="B21" s="120">
        <v>6085</v>
      </c>
      <c r="C21" s="121"/>
      <c r="D21" s="110">
        <v>602</v>
      </c>
      <c r="E21" s="111"/>
      <c r="F21" s="122">
        <f t="shared" si="0"/>
        <v>0.09893179950698439</v>
      </c>
      <c r="G21" s="123"/>
      <c r="H21" s="63"/>
      <c r="I21" s="64"/>
      <c r="J21" s="61"/>
      <c r="K21" s="62"/>
    </row>
    <row r="22" spans="1:11" ht="21.75" customHeight="1">
      <c r="A22" s="30" t="s">
        <v>14</v>
      </c>
      <c r="B22" s="100">
        <f>SUM(B18:C21)</f>
        <v>235963</v>
      </c>
      <c r="C22" s="101"/>
      <c r="D22" s="112">
        <f>SUM(D18:E21)</f>
        <v>28274</v>
      </c>
      <c r="E22" s="113"/>
      <c r="F22" s="124">
        <f t="shared" si="0"/>
        <v>0.11982387069159148</v>
      </c>
      <c r="G22" s="125"/>
      <c r="J22" s="61"/>
      <c r="K22" s="61"/>
    </row>
    <row r="23" spans="1:11" ht="21.75" customHeight="1">
      <c r="A23" s="30" t="s">
        <v>18</v>
      </c>
      <c r="B23" s="100">
        <v>1169167</v>
      </c>
      <c r="C23" s="101"/>
      <c r="D23" s="112">
        <v>139894</v>
      </c>
      <c r="E23" s="113"/>
      <c r="F23" s="124">
        <f t="shared" si="0"/>
        <v>0.11965271000635495</v>
      </c>
      <c r="G23" s="125"/>
      <c r="I23" s="60"/>
      <c r="J23" s="62"/>
      <c r="K23" s="61"/>
    </row>
    <row r="24" spans="1:11" s="64" customFormat="1" ht="21.75" customHeight="1">
      <c r="A24" s="81" t="s">
        <v>49</v>
      </c>
      <c r="B24" s="81"/>
      <c r="C24" s="81"/>
      <c r="D24" s="81"/>
      <c r="E24" s="81"/>
      <c r="F24" s="81"/>
      <c r="G24" s="81"/>
      <c r="J24" s="82"/>
      <c r="K24" s="82"/>
    </row>
    <row r="25" ht="16.5" customHeight="1">
      <c r="A25" s="19" t="s">
        <v>48</v>
      </c>
    </row>
  </sheetData>
  <sheetProtection/>
  <mergeCells count="49">
    <mergeCell ref="B3:E3"/>
    <mergeCell ref="L4:L5"/>
    <mergeCell ref="N4:N5"/>
    <mergeCell ref="O4:O5"/>
    <mergeCell ref="B4:B5"/>
    <mergeCell ref="A16:A17"/>
    <mergeCell ref="B16:C17"/>
    <mergeCell ref="D16:E17"/>
    <mergeCell ref="E4:E5"/>
    <mergeCell ref="C4:C5"/>
    <mergeCell ref="V4:V5"/>
    <mergeCell ref="U4:U5"/>
    <mergeCell ref="F16:G17"/>
    <mergeCell ref="J16:J18"/>
    <mergeCell ref="I4:I5"/>
    <mergeCell ref="M4:M5"/>
    <mergeCell ref="S4:S5"/>
    <mergeCell ref="T4:T5"/>
    <mergeCell ref="F4:F5"/>
    <mergeCell ref="R4:R5"/>
    <mergeCell ref="F23:G23"/>
    <mergeCell ref="F3:I3"/>
    <mergeCell ref="J3:M3"/>
    <mergeCell ref="N3:Q3"/>
    <mergeCell ref="R3:V3"/>
    <mergeCell ref="G4:G5"/>
    <mergeCell ref="H4:H5"/>
    <mergeCell ref="J4:J5"/>
    <mergeCell ref="K4:K5"/>
    <mergeCell ref="P4:P5"/>
    <mergeCell ref="Q4:Q5"/>
    <mergeCell ref="B18:C18"/>
    <mergeCell ref="B19:C19"/>
    <mergeCell ref="B20:C20"/>
    <mergeCell ref="B21:C21"/>
    <mergeCell ref="B22:C22"/>
    <mergeCell ref="F21:G21"/>
    <mergeCell ref="F22:G22"/>
    <mergeCell ref="D4:D5"/>
    <mergeCell ref="B23:C23"/>
    <mergeCell ref="D18:E18"/>
    <mergeCell ref="F18:G18"/>
    <mergeCell ref="F19:G19"/>
    <mergeCell ref="F20:G20"/>
    <mergeCell ref="D19:E19"/>
    <mergeCell ref="D20:E20"/>
    <mergeCell ref="D21:E21"/>
    <mergeCell ref="D22:E22"/>
    <mergeCell ref="D23:E23"/>
  </mergeCells>
  <printOptions/>
  <pageMargins left="0.35433070866141736" right="0.2755905511811024" top="0.6692913385826772" bottom="0.31496062992125984" header="0.3937007874015748" footer="0.2755905511811024"/>
  <pageSetup horizontalDpi="600" verticalDpi="600" orientation="landscape" paperSize="9" scale="72" r:id="rId1"/>
  <headerFooter alignWithMargins="0">
    <oddFooter>&amp;R81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tanaka-a</cp:lastModifiedBy>
  <cp:lastPrinted>2011-09-26T01:36:42Z</cp:lastPrinted>
  <dcterms:created xsi:type="dcterms:W3CDTF">2004-02-25T04:54:15Z</dcterms:created>
  <dcterms:modified xsi:type="dcterms:W3CDTF">2011-09-26T01:36:46Z</dcterms:modified>
  <cp:category/>
  <cp:version/>
  <cp:contentType/>
  <cp:contentStatus/>
</cp:coreProperties>
</file>