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高校男子）" sheetId="1" r:id="rId1"/>
    <sheet name="変化（ｸﾞﾗﾌ）" sheetId="2" r:id="rId2"/>
    <sheet name="持久走選択" sheetId="3" r:id="rId3"/>
    <sheet name="20mｼｬﾄﾙﾗﾝ選択）" sheetId="4" r:id="rId4"/>
    <sheet name="得点表" sheetId="5" r:id="rId5"/>
  </sheets>
  <definedNames/>
  <calcPr fullCalcOnLoad="1"/>
</workbook>
</file>

<file path=xl/sharedStrings.xml><?xml version="1.0" encoding="utf-8"?>
<sst xmlns="http://schemas.openxmlformats.org/spreadsheetml/2006/main" count="183" uniqueCount="97">
  <si>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</si>
  <si>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</si>
  <si>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</si>
  <si>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</si>
  <si>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</si>
  <si>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</si>
  <si>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</si>
  <si>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</si>
  <si>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</si>
  <si>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</si>
  <si>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</si>
  <si>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</si>
  <si>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</si>
  <si>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</si>
  <si>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</si>
  <si>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</si>
  <si>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</si>
  <si>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</si>
  <si>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</si>
  <si>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</si>
  <si>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</si>
  <si>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</si>
  <si>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</si>
  <si>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組</t>
  </si>
  <si>
    <t>名前</t>
  </si>
  <si>
    <t>点</t>
  </si>
  <si>
    <t>目標</t>
  </si>
  <si>
    <t>　　　例　　右１１㎏、左１０㎏の場合</t>
  </si>
  <si>
    <t>番</t>
  </si>
  <si>
    <t>◆体格の記録</t>
  </si>
  <si>
    <t>◆体力・運動能力の記録</t>
  </si>
  <si>
    <t>※入力上の注意</t>
  </si>
  <si>
    <t>　　　　　　　　（１１＋１０）÷２＝１０．５　→　１キログラム未満を四捨五入して　１１㎏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</si>
  <si>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</si>
  <si>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</si>
  <si>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</si>
  <si>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</si>
  <si>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</si>
  <si>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</si>
  <si>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</si>
  <si>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</si>
  <si>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</si>
  <si>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上体起こし：男子</t>
  </si>
  <si>
    <t>５０ｍ走：男子</t>
  </si>
  <si>
    <t>５０ｍ走：女子</t>
  </si>
  <si>
    <t>長座体前屈：男子</t>
  </si>
  <si>
    <t>長座体前屈：女子</t>
  </si>
  <si>
    <t>立ち幅とび：男子</t>
  </si>
  <si>
    <t>立ち幅とび：女子</t>
  </si>
  <si>
    <t>C</t>
  </si>
  <si>
    <t>B</t>
  </si>
  <si>
    <t>A</t>
  </si>
  <si>
    <t>反復横とび：男子</t>
  </si>
  <si>
    <t>反復横とび：女子</t>
  </si>
  <si>
    <t>ボール投げ：男子</t>
  </si>
  <si>
    <t>ボール投げ：女子</t>
  </si>
  <si>
    <t>E</t>
  </si>
  <si>
    <t>D</t>
  </si>
  <si>
    <t>C</t>
  </si>
  <si>
    <t>B</t>
  </si>
  <si>
    <t>A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</si>
  <si>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</si>
  <si>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</si>
  <si>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１年</t>
  </si>
  <si>
    <t>２年</t>
  </si>
  <si>
    <t>３年</t>
  </si>
  <si>
    <t>１年生</t>
  </si>
  <si>
    <t>２年生</t>
  </si>
  <si>
    <t>３年生</t>
  </si>
  <si>
    <t>持久走</t>
  </si>
  <si>
    <t>持久走：男子</t>
  </si>
  <si>
    <t>持久走：女子</t>
  </si>
  <si>
    <t>E</t>
  </si>
  <si>
    <t>D</t>
  </si>
  <si>
    <t>C</t>
  </si>
  <si>
    <t>B</t>
  </si>
  <si>
    <t>A</t>
  </si>
  <si>
    <t>例　　６分２０秒の場合　→　６０×６＋２０＝３８０</t>
  </si>
  <si>
    <r>
      <t>①記録は、</t>
    </r>
    <r>
      <rPr>
        <sz val="11"/>
        <color indexed="10"/>
        <rFont val="ＭＳ Ｐゴシック"/>
        <family val="3"/>
      </rPr>
      <t>半角の英数文字</t>
    </r>
    <r>
      <rPr>
        <sz val="11"/>
        <rFont val="ＭＳ Ｐゴシック"/>
        <family val="3"/>
      </rPr>
      <t>で入力する。（体格と５０ｍ走をのぞいて、すべて整数）</t>
    </r>
  </si>
  <si>
    <r>
      <t>③持久走は、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</t>
    </r>
  </si>
  <si>
    <r>
      <t>②握力は、</t>
    </r>
    <r>
      <rPr>
        <sz val="11"/>
        <color indexed="10"/>
        <rFont val="ＭＳ Ｐゴシック"/>
        <family val="3"/>
      </rPr>
      <t>左右の平均値</t>
    </r>
    <r>
      <rPr>
        <sz val="11"/>
        <rFont val="ＭＳ Ｐゴシック"/>
        <family val="3"/>
      </rPr>
      <t>を入力する。（</t>
    </r>
    <r>
      <rPr>
        <sz val="11"/>
        <color indexed="10"/>
        <rFont val="ＭＳ Ｐゴシック"/>
        <family val="3"/>
      </rPr>
      <t>１キログラム未満は四捨五入</t>
    </r>
    <r>
      <rPr>
        <sz val="11"/>
        <rFont val="ＭＳ Ｐゴシック"/>
        <family val="3"/>
      </rPr>
      <t>）</t>
    </r>
  </si>
  <si>
    <r>
      <t>④５０ｍ走は、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で入力する。(</t>
    </r>
    <r>
      <rPr>
        <sz val="11"/>
        <color indexed="10"/>
        <rFont val="ＭＳ Ｐゴシック"/>
        <family val="3"/>
      </rPr>
      <t>1/10秒未満は切り上げ</t>
    </r>
    <r>
      <rPr>
        <sz val="11"/>
        <rFont val="ＭＳ Ｐゴシック"/>
        <family val="3"/>
      </rPr>
      <t>）</t>
    </r>
  </si>
  <si>
    <r>
      <t>⑤持久走とシャトルランは、</t>
    </r>
    <r>
      <rPr>
        <sz val="11"/>
        <color indexed="10"/>
        <rFont val="ＭＳ Ｐゴシック"/>
        <family val="3"/>
      </rPr>
      <t>どちらか一方だけを入力</t>
    </r>
    <r>
      <rPr>
        <sz val="11"/>
        <rFont val="ＭＳ Ｐゴシック"/>
        <family val="3"/>
      </rPr>
      <t>する（</t>
    </r>
    <r>
      <rPr>
        <sz val="11"/>
        <color indexed="10"/>
        <rFont val="ＭＳ Ｐゴシック"/>
        <family val="3"/>
      </rPr>
      <t>２つとも入力しない</t>
    </r>
    <r>
      <rPr>
        <sz val="11"/>
        <rFont val="ＭＳ Ｐゴシック"/>
        <family val="3"/>
      </rPr>
      <t>）</t>
    </r>
  </si>
  <si>
    <t>１年生のとき</t>
  </si>
  <si>
    <t>３年生のとき</t>
  </si>
  <si>
    <t>２年生のとき</t>
  </si>
  <si>
    <t>１年生のとき</t>
  </si>
  <si>
    <t>２年生のとき</t>
  </si>
  <si>
    <t>３年生のとき</t>
  </si>
  <si>
    <t>20mｼｬﾄﾙﾗﾝ</t>
  </si>
  <si>
    <t xml:space="preserve">
１　　入力後、Sheet2で体力・運動能力の変化の様子をグラフで見ることができます。
２　　持久走実施の場合はSheet3で、20mｼｬﾄﾙﾗﾝ実施の場合はSheet4で、次の記録を入力すると、
　　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</si>
  <si>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持久走、２０ｍシャトルランは、そのいずれかを入力する。（両方入力しない）</t>
  </si>
  <si>
    <t>１５歳</t>
  </si>
  <si>
    <t>１６歳</t>
  </si>
  <si>
    <t>１７歳</t>
  </si>
  <si>
    <t>高等学校</t>
  </si>
  <si>
    <t>男子用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</si>
</sst>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176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1" fontId="9" fillId="2" borderId="11" xfId="0" applyNumberFormat="1" applyFont="1" applyFill="1" applyBorder="1" applyAlignment="1" applyProtection="1">
      <alignment vertical="center"/>
      <protection locked="0"/>
    </xf>
    <xf numFmtId="181" fontId="9" fillId="3" borderId="12" xfId="0" applyNumberFormat="1" applyFont="1" applyFill="1" applyBorder="1" applyAlignment="1" applyProtection="1">
      <alignment vertical="center"/>
      <protection locked="0"/>
    </xf>
    <xf numFmtId="181" fontId="9" fillId="2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horizontal="righ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81" fontId="13" fillId="2" borderId="20" xfId="0" applyNumberFormat="1" applyFont="1" applyFill="1" applyBorder="1" applyAlignment="1" applyProtection="1">
      <alignment vertical="center"/>
      <protection/>
    </xf>
    <xf numFmtId="181" fontId="13" fillId="2" borderId="21" xfId="0" applyNumberFormat="1" applyFont="1" applyFill="1" applyBorder="1" applyAlignment="1" applyProtection="1">
      <alignment vertical="center"/>
      <protection/>
    </xf>
    <xf numFmtId="181" fontId="13" fillId="2" borderId="22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81" fontId="13" fillId="3" borderId="20" xfId="0" applyNumberFormat="1" applyFont="1" applyFill="1" applyBorder="1" applyAlignment="1" applyProtection="1">
      <alignment vertical="center"/>
      <protection/>
    </xf>
    <xf numFmtId="181" fontId="13" fillId="3" borderId="23" xfId="0" applyNumberFormat="1" applyFont="1" applyFill="1" applyBorder="1" applyAlignment="1" applyProtection="1">
      <alignment vertical="center"/>
      <protection/>
    </xf>
    <xf numFmtId="181" fontId="13" fillId="3" borderId="24" xfId="0" applyNumberFormat="1" applyFont="1" applyFill="1" applyBorder="1" applyAlignment="1" applyProtection="1">
      <alignment vertical="center"/>
      <protection/>
    </xf>
    <xf numFmtId="181" fontId="13" fillId="3" borderId="25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81" fontId="13" fillId="2" borderId="23" xfId="0" applyNumberFormat="1" applyFont="1" applyFill="1" applyBorder="1" applyAlignment="1" applyProtection="1">
      <alignment vertical="center"/>
      <protection/>
    </xf>
    <xf numFmtId="181" fontId="13" fillId="2" borderId="24" xfId="0" applyNumberFormat="1" applyFont="1" applyFill="1" applyBorder="1" applyAlignment="1" applyProtection="1">
      <alignment vertical="center"/>
      <protection/>
    </xf>
    <xf numFmtId="181" fontId="13" fillId="2" borderId="25" xfId="0" applyNumberFormat="1" applyFont="1" applyFill="1" applyBorder="1" applyAlignment="1" applyProtection="1">
      <alignment vertical="center"/>
      <protection/>
    </xf>
    <xf numFmtId="181" fontId="13" fillId="6" borderId="26" xfId="0" applyNumberFormat="1" applyFont="1" applyFill="1" applyBorder="1" applyAlignment="1" applyProtection="1">
      <alignment vertical="center"/>
      <protection/>
    </xf>
    <xf numFmtId="181" fontId="13" fillId="6" borderId="27" xfId="0" applyNumberFormat="1" applyFont="1" applyFill="1" applyBorder="1" applyAlignment="1" applyProtection="1">
      <alignment vertical="center"/>
      <protection/>
    </xf>
    <xf numFmtId="181" fontId="13" fillId="6" borderId="28" xfId="0" applyNumberFormat="1" applyFont="1" applyFill="1" applyBorder="1" applyAlignment="1" applyProtection="1">
      <alignment horizontal="center" vertical="center"/>
      <protection/>
    </xf>
    <xf numFmtId="181" fontId="13" fillId="6" borderId="29" xfId="0" applyNumberFormat="1" applyFont="1" applyFill="1" applyBorder="1" applyAlignment="1" applyProtection="1">
      <alignment horizontal="center" vertical="center"/>
      <protection/>
    </xf>
    <xf numFmtId="181" fontId="13" fillId="6" borderId="30" xfId="0" applyNumberFormat="1" applyFont="1" applyFill="1" applyBorder="1" applyAlignment="1" applyProtection="1">
      <alignment horizontal="center" vertical="center"/>
      <protection/>
    </xf>
    <xf numFmtId="181" fontId="13" fillId="6" borderId="31" xfId="0" applyNumberFormat="1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/>
      <protection locked="0"/>
    </xf>
    <xf numFmtId="182" fontId="0" fillId="3" borderId="33" xfId="0" applyNumberFormat="1" applyFill="1" applyBorder="1" applyAlignment="1" applyProtection="1">
      <alignment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5" xfId="0" applyNumberFormat="1" applyFill="1" applyBorder="1" applyAlignment="1" applyProtection="1">
      <alignment/>
      <protection/>
    </xf>
    <xf numFmtId="177" fontId="0" fillId="7" borderId="5" xfId="0" applyNumberFormat="1" applyFill="1" applyBorder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9" fontId="9" fillId="2" borderId="3" xfId="0" applyNumberFormat="1" applyFont="1" applyFill="1" applyBorder="1" applyAlignment="1" applyProtection="1">
      <alignment vertical="center"/>
      <protection locked="0"/>
    </xf>
    <xf numFmtId="179" fontId="9" fillId="2" borderId="4" xfId="0" applyNumberFormat="1" applyFont="1" applyFill="1" applyBorder="1" applyAlignment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81" fontId="9" fillId="2" borderId="15" xfId="0" applyNumberFormat="1" applyFont="1" applyFill="1" applyBorder="1" applyAlignment="1" applyProtection="1">
      <alignment vertical="center"/>
      <protection locked="0"/>
    </xf>
    <xf numFmtId="181" fontId="9" fillId="2" borderId="36" xfId="0" applyNumberFormat="1" applyFont="1" applyFill="1" applyBorder="1" applyAlignment="1" applyProtection="1">
      <alignment vertical="center"/>
      <protection locked="0"/>
    </xf>
    <xf numFmtId="181" fontId="13" fillId="2" borderId="29" xfId="0" applyNumberFormat="1" applyFont="1" applyFill="1" applyBorder="1" applyAlignment="1" applyProtection="1">
      <alignment vertical="center"/>
      <protection/>
    </xf>
    <xf numFmtId="181" fontId="13" fillId="2" borderId="30" xfId="0" applyNumberFormat="1" applyFont="1" applyFill="1" applyBorder="1" applyAlignment="1" applyProtection="1">
      <alignment vertical="center"/>
      <protection/>
    </xf>
    <xf numFmtId="181" fontId="9" fillId="2" borderId="16" xfId="0" applyNumberFormat="1" applyFont="1" applyFill="1" applyBorder="1" applyAlignment="1" applyProtection="1">
      <alignment vertical="center"/>
      <protection locked="0"/>
    </xf>
    <xf numFmtId="181" fontId="13" fillId="2" borderId="31" xfId="0" applyNumberFormat="1" applyFont="1" applyFill="1" applyBorder="1" applyAlignment="1" applyProtection="1">
      <alignment vertical="center"/>
      <protection/>
    </xf>
    <xf numFmtId="20" fontId="14" fillId="0" borderId="0" xfId="0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7" fontId="9" fillId="5" borderId="37" xfId="0" applyNumberFormat="1" applyFont="1" applyFill="1" applyBorder="1" applyAlignment="1" applyProtection="1">
      <alignment horizontal="center" vertical="center"/>
      <protection locked="0"/>
    </xf>
    <xf numFmtId="181" fontId="9" fillId="6" borderId="38" xfId="0" applyNumberFormat="1" applyFont="1" applyFill="1" applyBorder="1" applyAlignment="1" applyProtection="1">
      <alignment vertical="center"/>
      <protection/>
    </xf>
    <xf numFmtId="181" fontId="9" fillId="6" borderId="39" xfId="0" applyNumberFormat="1" applyFont="1" applyFill="1" applyBorder="1" applyAlignment="1" applyProtection="1">
      <alignment vertical="center"/>
      <protection/>
    </xf>
    <xf numFmtId="181" fontId="9" fillId="6" borderId="40" xfId="0" applyNumberFormat="1" applyFont="1" applyFill="1" applyBorder="1" applyAlignment="1" applyProtection="1">
      <alignment vertical="center"/>
      <protection/>
    </xf>
    <xf numFmtId="181" fontId="9" fillId="6" borderId="41" xfId="0" applyNumberFormat="1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177" fontId="9" fillId="5" borderId="42" xfId="0" applyNumberFormat="1" applyFont="1" applyFill="1" applyBorder="1" applyAlignment="1" applyProtection="1">
      <alignment horizontal="center" vertical="center"/>
      <protection locked="0"/>
    </xf>
    <xf numFmtId="177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6" borderId="47" xfId="0" applyFont="1" applyFill="1" applyBorder="1" applyAlignment="1" applyProtection="1">
      <alignment horizontal="center" vertical="center"/>
      <protection locked="0"/>
    </xf>
    <xf numFmtId="0" fontId="8" fillId="6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4" fillId="4" borderId="55" xfId="0" applyFont="1" applyFill="1" applyBorder="1" applyAlignment="1" applyProtection="1">
      <alignment vertical="center"/>
      <protection/>
    </xf>
    <xf numFmtId="0" fontId="0" fillId="6" borderId="46" xfId="0" applyFont="1" applyFill="1" applyBorder="1" applyAlignment="1" applyProtection="1">
      <alignment horizontal="right"/>
      <protection locked="0"/>
    </xf>
    <xf numFmtId="0" fontId="0" fillId="6" borderId="48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0" fillId="0" borderId="5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8" borderId="64" xfId="0" applyFont="1" applyFill="1" applyBorder="1" applyAlignment="1" applyProtection="1">
      <alignment vertical="center" wrapText="1"/>
      <protection locked="0"/>
    </xf>
    <xf numFmtId="0" fontId="3" fillId="8" borderId="65" xfId="0" applyFont="1" applyFill="1" applyBorder="1" applyAlignment="1" applyProtection="1">
      <alignment vertical="center" wrapText="1"/>
      <protection locked="0"/>
    </xf>
    <xf numFmtId="0" fontId="3" fillId="8" borderId="66" xfId="0" applyFont="1" applyFill="1" applyBorder="1" applyAlignment="1" applyProtection="1">
      <alignment vertical="center" wrapText="1"/>
      <protection locked="0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7" borderId="57" xfId="0" applyFill="1" applyBorder="1" applyAlignment="1" applyProtection="1">
      <alignment horizontal="center" vertical="center"/>
      <protection locked="0"/>
    </xf>
    <xf numFmtId="0" fontId="0" fillId="7" borderId="56" xfId="0" applyFill="1" applyBorder="1" applyAlignment="1" applyProtection="1">
      <alignment horizontal="center" vertical="center"/>
      <protection locked="0"/>
    </xf>
    <xf numFmtId="0" fontId="0" fillId="7" borderId="58" xfId="0" applyFill="1" applyBorder="1" applyAlignment="1" applyProtection="1">
      <alignment horizontal="center" vertical="center"/>
      <protection locked="0"/>
    </xf>
    <xf numFmtId="0" fontId="0" fillId="7" borderId="61" xfId="0" applyFill="1" applyBorder="1" applyAlignment="1" applyProtection="1">
      <alignment horizontal="center" vertical="center"/>
      <protection locked="0"/>
    </xf>
    <xf numFmtId="0" fontId="0" fillId="7" borderId="62" xfId="0" applyFill="1" applyBorder="1" applyAlignment="1" applyProtection="1">
      <alignment horizontal="center" vertical="center"/>
      <protection locked="0"/>
    </xf>
    <xf numFmtId="0" fontId="0" fillId="7" borderId="63" xfId="0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 shrinkToFit="1"/>
    </xf>
    <xf numFmtId="0" fontId="0" fillId="7" borderId="57" xfId="0" applyFill="1" applyBorder="1" applyAlignment="1" applyProtection="1">
      <alignment horizontal="right" vertical="center"/>
      <protection locked="0"/>
    </xf>
    <xf numFmtId="0" fontId="0" fillId="7" borderId="56" xfId="0" applyFill="1" applyBorder="1" applyAlignment="1" applyProtection="1">
      <alignment horizontal="right" vertical="center"/>
      <protection locked="0"/>
    </xf>
    <xf numFmtId="0" fontId="0" fillId="7" borderId="58" xfId="0" applyFill="1" applyBorder="1" applyAlignment="1" applyProtection="1">
      <alignment horizontal="right" vertical="center"/>
      <protection locked="0"/>
    </xf>
    <xf numFmtId="0" fontId="0" fillId="7" borderId="61" xfId="0" applyFill="1" applyBorder="1" applyAlignment="1" applyProtection="1">
      <alignment horizontal="right" vertical="center"/>
      <protection locked="0"/>
    </xf>
    <xf numFmtId="0" fontId="0" fillId="7" borderId="62" xfId="0" applyFill="1" applyBorder="1" applyAlignment="1" applyProtection="1">
      <alignment horizontal="right" vertical="center"/>
      <protection locked="0"/>
    </xf>
    <xf numFmtId="0" fontId="0" fillId="7" borderId="63" xfId="0" applyFill="1" applyBorder="1" applyAlignment="1" applyProtection="1">
      <alignment horizontal="right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('記録表（高校男子）'!$D$18,'記録表（高校男子）'!$F$18,'記録表（高校男子）'!$H$18,'記録表（高校男子）'!$J$18,'記録表（高校男子）'!$L$18,'記録表（高校男子）'!$N$18)</c:f>
              <c:numCache>
                <c:ptCount val="6"/>
              </c:numCache>
            </c:numRef>
          </c:val>
        </c:ser>
        <c:axId val="26430090"/>
        <c:axId val="36544219"/>
      </c:bar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44219"/>
        <c:crosses val="autoZero"/>
        <c:auto val="1"/>
        <c:lblOffset val="100"/>
        <c:noMultiLvlLbl val="0"/>
      </c:catAx>
      <c:valAx>
        <c:axId val="365442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643009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572804"/>
        <c:axId val="10046373"/>
      </c:radarChart>
      <c:catAx>
        <c:axId val="857280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0046373"/>
        <c:crosses val="autoZero"/>
        <c:auto val="1"/>
        <c:lblOffset val="100"/>
        <c:noMultiLvlLbl val="0"/>
      </c:catAx>
      <c:valAx>
        <c:axId val="10046373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28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308494"/>
        <c:axId val="8449855"/>
      </c:radarChart>
      <c:catAx>
        <c:axId val="2330849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8449855"/>
        <c:crosses val="autoZero"/>
        <c:auto val="1"/>
        <c:lblOffset val="100"/>
        <c:noMultiLvlLbl val="0"/>
      </c:catAx>
      <c:valAx>
        <c:axId val="8449855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084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939832"/>
        <c:axId val="13349625"/>
      </c:radarChart>
      <c:catAx>
        <c:axId val="893983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983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'20mｼｬﾄﾙﾗﾝ選択）'!$B$6:$B$13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'20mｼｬﾄﾙﾗﾝ選択）'!$F$6:$F$13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037762"/>
        <c:axId val="7577811"/>
      </c:radarChart>
      <c:catAx>
        <c:axId val="5303776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7577811"/>
        <c:crosses val="autoZero"/>
        <c:auto val="1"/>
        <c:lblOffset val="100"/>
        <c:noMultiLvlLbl val="0"/>
      </c:catAx>
      <c:valAx>
        <c:axId val="757781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77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'20mｼｬﾄﾙﾗﾝ選択）'!$B$6:$B$13</c:f>
              <c:strCache/>
            </c:strRef>
          </c:cat>
          <c:val>
            <c:numRef>
              <c:f>'20mｼｬﾄﾙﾗﾝ選択）'!$I$6:$I$13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91436"/>
        <c:axId val="9822925"/>
      </c:radarChart>
      <c:catAx>
        <c:axId val="1091436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143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'20mｼｬﾄﾙﾗﾝ選択）'!$B$6:$B$13</c:f>
              <c:strCache/>
            </c:strRef>
          </c:cat>
          <c:val>
            <c:numRef>
              <c:f>'20mｼｬﾄﾙﾗﾝ選択）'!$L$6:$L$13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297462"/>
        <c:axId val="57459431"/>
      </c:radarChart>
      <c:catAx>
        <c:axId val="2129746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74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('記録表（高校男子）'!$D$19,'記録表（高校男子）'!$F$19,'記録表（高校男子）'!$H$19,'記録表（高校男子）'!$J$19,'記録表（高校男子）'!$L$19,'記録表（高校男子）'!$N$19)</c:f>
              <c:numCache>
                <c:ptCount val="6"/>
              </c:numCache>
            </c:numRef>
          </c:val>
        </c:ser>
        <c:axId val="60462516"/>
        <c:axId val="7291733"/>
      </c:barChart>
      <c:catAx>
        <c:axId val="60462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91733"/>
        <c:crosses val="autoZero"/>
        <c:auto val="1"/>
        <c:lblOffset val="100"/>
        <c:noMultiLvlLbl val="0"/>
      </c:catAx>
      <c:valAx>
        <c:axId val="7291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04625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('記録表（高校男子）'!$D$20,'記録表（高校男子）'!$F$20,'記録表（高校男子）'!$H$20,'記録表（高校男子）'!$J$20,'記録表（高校男子）'!$L$20,'記録表（高校男子）'!$N$20)</c:f>
              <c:numCache>
                <c:ptCount val="6"/>
              </c:numCache>
            </c:numRef>
          </c:val>
        </c:ser>
        <c:axId val="65625598"/>
        <c:axId val="53759471"/>
      </c:bar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59471"/>
        <c:crosses val="autoZero"/>
        <c:auto val="1"/>
        <c:lblOffset val="100"/>
        <c:noMultiLvlLbl val="0"/>
      </c:catAx>
      <c:valAx>
        <c:axId val="5375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562559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('記録表（高校男子）'!$D$21,'記録表（高校男子）'!$F$21,'記録表（高校男子）'!$H$21,'記録表（高校男子）'!$J$21,'記録表（高校男子）'!$L$21,'記録表（高校男子）'!$N$21)</c:f>
              <c:numCache>
                <c:ptCount val="6"/>
              </c:numCache>
            </c:numRef>
          </c:val>
        </c:ser>
        <c:axId val="14073192"/>
        <c:axId val="59549865"/>
      </c:bar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549865"/>
        <c:crosses val="autoZero"/>
        <c:auto val="1"/>
        <c:lblOffset val="100"/>
        <c:noMultiLvlLbl val="0"/>
      </c:catAx>
      <c:valAx>
        <c:axId val="59549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40731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持久走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'記録表（高校男子）'!$B$22</c:f>
              <c:strCache>
                <c:ptCount val="1"/>
                <c:pt idx="0">
                  <c:v>持久走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('記録表（高校男子）'!$D$22,'記録表（高校男子）'!$F$22,'記録表（高校男子）'!$H$22,'記録表（高校男子）'!$J$22,'記録表（高校男子）'!$L$22,'記録表（高校男子）'!$N$22)</c:f>
              <c:numCache>
                <c:ptCount val="6"/>
              </c:numCache>
            </c:numRef>
          </c:val>
        </c:ser>
        <c:axId val="66186738"/>
        <c:axId val="58809731"/>
      </c:bar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09731"/>
        <c:crosses val="autoZero"/>
        <c:auto val="1"/>
        <c:lblOffset val="100"/>
        <c:noMultiLvlLbl val="0"/>
      </c:catAx>
      <c:valAx>
        <c:axId val="58809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618673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'記録表（高校男子）'!$B$24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('記録表（高校男子）'!$D$24,'記録表（高校男子）'!$F$24,'記録表（高校男子）'!$H$24,'記録表（高校男子）'!$J$24,'記録表（高校男子）'!$L$24,'記録表（高校男子）'!$N$24)</c:f>
              <c:numCache>
                <c:ptCount val="6"/>
              </c:numCache>
            </c:numRef>
          </c:val>
        </c:ser>
        <c:axId val="59525532"/>
        <c:axId val="65967741"/>
      </c:barChart>
      <c:catAx>
        <c:axId val="59525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67741"/>
        <c:crosses val="autoZero"/>
        <c:auto val="1"/>
        <c:lblOffset val="100"/>
        <c:noMultiLvlLbl val="0"/>
      </c:catAx>
      <c:valAx>
        <c:axId val="65967741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59525532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'記録表（高校男子）'!$B$25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('記録表（高校男子）'!$D$25,'記録表（高校男子）'!$F$25,'記録表（高校男子）'!$H$25,'記録表（高校男子）'!$J$25,'記録表（高校男子）'!$L$25,'記録表（高校男子）'!$N$25)</c:f>
              <c:numCache>
                <c:ptCount val="6"/>
              </c:numCache>
            </c:numRef>
          </c:val>
        </c:ser>
        <c:axId val="56838758"/>
        <c:axId val="41786775"/>
      </c:bar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86775"/>
        <c:crosses val="autoZero"/>
        <c:auto val="1"/>
        <c:lblOffset val="100"/>
        <c:noMultiLvlLbl val="0"/>
      </c:catAx>
      <c:valAx>
        <c:axId val="41786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68387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ボール投げ（ハンドボール）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'記録表（高校男子）'!$B$28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('記録表（高校男子）'!$D$26,'記録表（高校男子）'!$F$26,'記録表（高校男子）'!$H$26,'記録表（高校男子）'!$J$26,'記録表（高校男子）'!$L$26,'記録表（高校男子）'!$N$26)</c:f>
              <c:numCache>
                <c:ptCount val="6"/>
              </c:numCache>
            </c:numRef>
          </c:val>
        </c:ser>
        <c:axId val="40536656"/>
        <c:axId val="29285585"/>
      </c:bar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85585"/>
        <c:crosses val="autoZero"/>
        <c:auto val="1"/>
        <c:lblOffset val="100"/>
        <c:noMultiLvlLbl val="0"/>
      </c:catAx>
      <c:valAx>
        <c:axId val="29285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05366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5"/>
          <c:w val="0.960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'記録表（高校男子）'!$B$23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('記録表（高校男子）'!$D$16,'記録表（高校男子）'!$F$14,'記録表（高校男子）'!$H$16,'記録表（高校男子）'!$J$14,'記録表（高校男子）'!$L$16,'記録表（高校男子）'!$N$14)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('記録表（高校男子）'!$D$23,'記録表（高校男子）'!$F$23,'記録表（高校男子）'!$H$23,'記録表（高校男子）'!$J$23,'記録表（高校男子）'!$L$23,'記録表（高校男子）'!$N$23)</c:f>
              <c:numCache>
                <c:ptCount val="6"/>
              </c:numCache>
            </c:numRef>
          </c:val>
        </c:ser>
        <c:axId val="62243674"/>
        <c:axId val="23322155"/>
      </c:bar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22155"/>
        <c:crosses val="autoZero"/>
        <c:auto val="1"/>
        <c:lblOffset val="100"/>
        <c:noMultiLvlLbl val="0"/>
      </c:catAx>
      <c:valAx>
        <c:axId val="23322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22436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15</xdr:row>
      <xdr:rowOff>161925</xdr:rowOff>
    </xdr:from>
    <xdr:to>
      <xdr:col>4</xdr:col>
      <xdr:colOff>266700</xdr:colOff>
      <xdr:row>27</xdr:row>
      <xdr:rowOff>0</xdr:rowOff>
    </xdr:to>
    <xdr:graphicFrame>
      <xdr:nvGraphicFramePr>
        <xdr:cNvPr id="3" name="Chart 6"/>
        <xdr:cNvGraphicFramePr/>
      </xdr:nvGraphicFramePr>
      <xdr:xfrm>
        <a:off x="266700" y="29146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16</xdr:row>
      <xdr:rowOff>9525</xdr:rowOff>
    </xdr:from>
    <xdr:to>
      <xdr:col>9</xdr:col>
      <xdr:colOff>419100</xdr:colOff>
      <xdr:row>27</xdr:row>
      <xdr:rowOff>0</xdr:rowOff>
    </xdr:to>
    <xdr:graphicFrame>
      <xdr:nvGraphicFramePr>
        <xdr:cNvPr id="4" name="Chart 7"/>
        <xdr:cNvGraphicFramePr/>
      </xdr:nvGraphicFramePr>
      <xdr:xfrm>
        <a:off x="3848100" y="29337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4</xdr:col>
      <xdr:colOff>257175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57175" y="5153025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4</xdr:col>
      <xdr:colOff>285750</xdr:colOff>
      <xdr:row>53</xdr:row>
      <xdr:rowOff>0</xdr:rowOff>
    </xdr:to>
    <xdr:graphicFrame>
      <xdr:nvGraphicFramePr>
        <xdr:cNvPr id="6" name="Chart 10"/>
        <xdr:cNvGraphicFramePr/>
      </xdr:nvGraphicFramePr>
      <xdr:xfrm>
        <a:off x="285750" y="73818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419100</xdr:colOff>
      <xdr:row>42</xdr:row>
      <xdr:rowOff>0</xdr:rowOff>
    </xdr:from>
    <xdr:to>
      <xdr:col>9</xdr:col>
      <xdr:colOff>419100</xdr:colOff>
      <xdr:row>53</xdr:row>
      <xdr:rowOff>0</xdr:rowOff>
    </xdr:to>
    <xdr:graphicFrame>
      <xdr:nvGraphicFramePr>
        <xdr:cNvPr id="7" name="Chart 11"/>
        <xdr:cNvGraphicFramePr/>
      </xdr:nvGraphicFramePr>
      <xdr:xfrm>
        <a:off x="3848100" y="73818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295275</xdr:colOff>
      <xdr:row>66</xdr:row>
      <xdr:rowOff>0</xdr:rowOff>
    </xdr:to>
    <xdr:graphicFrame>
      <xdr:nvGraphicFramePr>
        <xdr:cNvPr id="8" name="Chart 12"/>
        <xdr:cNvGraphicFramePr/>
      </xdr:nvGraphicFramePr>
      <xdr:xfrm>
        <a:off x="295275" y="96202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390525</xdr:colOff>
      <xdr:row>29</xdr:row>
      <xdr:rowOff>9525</xdr:rowOff>
    </xdr:from>
    <xdr:to>
      <xdr:col>9</xdr:col>
      <xdr:colOff>400050</xdr:colOff>
      <xdr:row>40</xdr:row>
      <xdr:rowOff>28575</xdr:rowOff>
    </xdr:to>
    <xdr:graphicFrame>
      <xdr:nvGraphicFramePr>
        <xdr:cNvPr id="9" name="Chart 14"/>
        <xdr:cNvGraphicFramePr/>
      </xdr:nvGraphicFramePr>
      <xdr:xfrm>
        <a:off x="3819525" y="516255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3" customWidth="1"/>
    <col min="2" max="2" width="14.25390625" style="43" customWidth="1"/>
    <col min="3" max="3" width="4.875" style="43" customWidth="1"/>
    <col min="4" max="4" width="7.125" style="43" customWidth="1"/>
    <col min="5" max="5" width="4.50390625" style="43" customWidth="1"/>
    <col min="6" max="6" width="7.125" style="43" customWidth="1"/>
    <col min="7" max="7" width="4.50390625" style="43" customWidth="1"/>
    <col min="8" max="8" width="7.125" style="43" customWidth="1"/>
    <col min="9" max="9" width="4.50390625" style="43" customWidth="1"/>
    <col min="10" max="10" width="7.125" style="43" customWidth="1"/>
    <col min="11" max="11" width="4.50390625" style="43" customWidth="1"/>
    <col min="12" max="12" width="7.125" style="43" customWidth="1"/>
    <col min="13" max="13" width="4.50390625" style="43" customWidth="1"/>
    <col min="14" max="14" width="6.875" style="43" customWidth="1"/>
    <col min="15" max="15" width="4.50390625" style="43" bestFit="1" customWidth="1"/>
    <col min="16" max="16384" width="9.00390625" style="43" customWidth="1"/>
  </cols>
  <sheetData>
    <row r="1" spans="1:15" ht="21.75" thickBot="1">
      <c r="A1" s="42" t="s">
        <v>19</v>
      </c>
      <c r="H1" s="44" t="s">
        <v>24</v>
      </c>
      <c r="I1" s="44"/>
      <c r="J1" s="118"/>
      <c r="K1" s="119"/>
      <c r="L1" s="119"/>
      <c r="M1" s="119"/>
      <c r="N1" s="119"/>
      <c r="O1" s="120"/>
    </row>
    <row r="2" spans="1:15" ht="20.25" customHeight="1" thickBot="1">
      <c r="A2" s="128"/>
      <c r="B2" s="129"/>
      <c r="C2" s="45" t="s">
        <v>95</v>
      </c>
      <c r="O2" s="107" t="s">
        <v>96</v>
      </c>
    </row>
    <row r="3" spans="4:11" ht="13.5">
      <c r="D3" s="130" t="s">
        <v>63</v>
      </c>
      <c r="E3" s="130"/>
      <c r="F3" s="133"/>
      <c r="G3" s="133"/>
      <c r="H3" s="90" t="s">
        <v>23</v>
      </c>
      <c r="I3" s="133"/>
      <c r="J3" s="133"/>
      <c r="K3" s="43" t="s">
        <v>28</v>
      </c>
    </row>
    <row r="4" spans="4:11" ht="13.5">
      <c r="D4" s="130" t="s">
        <v>64</v>
      </c>
      <c r="E4" s="130"/>
      <c r="F4" s="133"/>
      <c r="G4" s="133"/>
      <c r="H4" s="90" t="s">
        <v>23</v>
      </c>
      <c r="I4" s="133"/>
      <c r="J4" s="133"/>
      <c r="K4" s="43" t="s">
        <v>28</v>
      </c>
    </row>
    <row r="5" spans="4:11" ht="13.5">
      <c r="D5" s="130" t="s">
        <v>65</v>
      </c>
      <c r="E5" s="130"/>
      <c r="F5" s="133"/>
      <c r="G5" s="133"/>
      <c r="H5" s="90" t="s">
        <v>23</v>
      </c>
      <c r="I5" s="133"/>
      <c r="J5" s="133"/>
      <c r="K5" s="43" t="s">
        <v>28</v>
      </c>
    </row>
    <row r="6" ht="15.75" customHeight="1"/>
    <row r="7" ht="14.25">
      <c r="A7" s="46" t="s">
        <v>29</v>
      </c>
    </row>
    <row r="8" ht="6.75" customHeight="1">
      <c r="A8" s="46"/>
    </row>
    <row r="9" spans="2:11" ht="13.5">
      <c r="B9" s="47" t="s">
        <v>21</v>
      </c>
      <c r="C9" s="48" t="s">
        <v>20</v>
      </c>
      <c r="D9" s="113" t="s">
        <v>66</v>
      </c>
      <c r="E9" s="113"/>
      <c r="F9" s="113" t="s">
        <v>67</v>
      </c>
      <c r="G9" s="113"/>
      <c r="H9" s="113" t="s">
        <v>68</v>
      </c>
      <c r="I9" s="113"/>
      <c r="J9" s="49"/>
      <c r="K9" s="50"/>
    </row>
    <row r="10" spans="2:11" ht="16.5" customHeight="1">
      <c r="B10" s="51" t="s">
        <v>0</v>
      </c>
      <c r="C10" s="52" t="s">
        <v>14</v>
      </c>
      <c r="D10" s="114"/>
      <c r="E10" s="114"/>
      <c r="F10" s="114"/>
      <c r="G10" s="114"/>
      <c r="H10" s="114"/>
      <c r="I10" s="114"/>
      <c r="J10" s="53"/>
      <c r="K10" s="54"/>
    </row>
    <row r="11" spans="2:11" ht="16.5" customHeight="1">
      <c r="B11" s="55" t="s">
        <v>1</v>
      </c>
      <c r="C11" s="56" t="s">
        <v>15</v>
      </c>
      <c r="D11" s="115"/>
      <c r="E11" s="115"/>
      <c r="F11" s="115"/>
      <c r="G11" s="115"/>
      <c r="H11" s="115"/>
      <c r="I11" s="115"/>
      <c r="J11" s="53"/>
      <c r="K11" s="54"/>
    </row>
    <row r="12" spans="2:11" ht="16.5" customHeight="1">
      <c r="B12" s="57" t="s">
        <v>2</v>
      </c>
      <c r="C12" s="58" t="s">
        <v>14</v>
      </c>
      <c r="D12" s="108"/>
      <c r="E12" s="108"/>
      <c r="F12" s="108"/>
      <c r="G12" s="108"/>
      <c r="H12" s="108"/>
      <c r="I12" s="108"/>
      <c r="J12" s="53"/>
      <c r="K12" s="54"/>
    </row>
    <row r="13" spans="3:14" ht="13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4.25">
      <c r="A14" s="46" t="s">
        <v>30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7.5" customHeight="1">
      <c r="A15" s="4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5" ht="13.5">
      <c r="B16" s="124" t="s">
        <v>22</v>
      </c>
      <c r="C16" s="126" t="s">
        <v>20</v>
      </c>
      <c r="D16" s="121" t="s">
        <v>66</v>
      </c>
      <c r="E16" s="122"/>
      <c r="F16" s="122"/>
      <c r="G16" s="123"/>
      <c r="H16" s="121" t="s">
        <v>67</v>
      </c>
      <c r="I16" s="122"/>
      <c r="J16" s="122"/>
      <c r="K16" s="123"/>
      <c r="L16" s="121" t="s">
        <v>68</v>
      </c>
      <c r="M16" s="122"/>
      <c r="N16" s="122"/>
      <c r="O16" s="123"/>
    </row>
    <row r="17" spans="2:15" ht="13.5">
      <c r="B17" s="125"/>
      <c r="C17" s="127"/>
      <c r="D17" s="60" t="s">
        <v>33</v>
      </c>
      <c r="E17" s="61" t="s">
        <v>35</v>
      </c>
      <c r="F17" s="62" t="s">
        <v>34</v>
      </c>
      <c r="G17" s="61" t="s">
        <v>35</v>
      </c>
      <c r="H17" s="60" t="s">
        <v>33</v>
      </c>
      <c r="I17" s="61" t="s">
        <v>35</v>
      </c>
      <c r="J17" s="62" t="s">
        <v>34</v>
      </c>
      <c r="K17" s="61" t="s">
        <v>35</v>
      </c>
      <c r="L17" s="60" t="s">
        <v>33</v>
      </c>
      <c r="M17" s="61" t="s">
        <v>35</v>
      </c>
      <c r="N17" s="62" t="s">
        <v>34</v>
      </c>
      <c r="O17" s="63" t="s">
        <v>35</v>
      </c>
    </row>
    <row r="18" spans="2:15" ht="16.5" customHeight="1">
      <c r="B18" s="64" t="s">
        <v>3</v>
      </c>
      <c r="C18" s="65" t="s">
        <v>15</v>
      </c>
      <c r="D18" s="20"/>
      <c r="E18" s="66">
        <f>IF(D18="","",(VLOOKUP(D18,'得点表'!$B$2:$C$11,2)))</f>
      </c>
      <c r="F18" s="21"/>
      <c r="G18" s="66">
        <f>IF(F18="","",(VLOOKUP(F18,'得点表'!$B$2:$C$11,2)))</f>
      </c>
      <c r="H18" s="20"/>
      <c r="I18" s="66">
        <f>IF(H18="","",(VLOOKUP(H18,'得点表'!$B$2:$C$11,2)))</f>
      </c>
      <c r="J18" s="21"/>
      <c r="K18" s="66">
        <f>IF(J18="","",(VLOOKUP(J18,'得点表'!$B$2:$C$11,2)))</f>
      </c>
      <c r="L18" s="20"/>
      <c r="M18" s="67">
        <f>IF(L18="","",(VLOOKUP(L18,'得点表'!$B$2:$C$11,2)))</f>
      </c>
      <c r="N18" s="35"/>
      <c r="O18" s="68">
        <f>IF(N18="","",(VLOOKUP(N18,'得点表'!$B$2:$C$11,2)))</f>
      </c>
    </row>
    <row r="19" spans="2:15" ht="16.5" customHeight="1">
      <c r="B19" s="69" t="s">
        <v>4</v>
      </c>
      <c r="C19" s="70" t="s">
        <v>16</v>
      </c>
      <c r="D19" s="22"/>
      <c r="E19" s="71">
        <f>IF(D19="","",(VLOOKUP(D19,'得点表'!$B$14:$C$23,2)))</f>
      </c>
      <c r="F19" s="23"/>
      <c r="G19" s="72">
        <f>IF(F19="","",(VLOOKUP(F19,'得点表'!$B$14:$C$23,2)))</f>
      </c>
      <c r="H19" s="22"/>
      <c r="I19" s="72">
        <f>IF(H19="","",(VLOOKUP(H19,'得点表'!$B$14:$C$23,2)))</f>
      </c>
      <c r="J19" s="23"/>
      <c r="K19" s="72">
        <f>IF(J19="","",(VLOOKUP(J19,'得点表'!$B$14:$C$23,2)))</f>
      </c>
      <c r="L19" s="22"/>
      <c r="M19" s="73">
        <f>IF(L19="","",(VLOOKUP(L19,'得点表'!$B$14:$C$23,2)))</f>
      </c>
      <c r="N19" s="36"/>
      <c r="O19" s="74">
        <f>IF(N19="","",(VLOOKUP(N19,'得点表'!$B$14:$C$23,2)))</f>
      </c>
    </row>
    <row r="20" spans="2:15" ht="16.5" customHeight="1">
      <c r="B20" s="75" t="s">
        <v>5</v>
      </c>
      <c r="C20" s="76" t="s">
        <v>14</v>
      </c>
      <c r="D20" s="24"/>
      <c r="E20" s="66">
        <f>IF(D20="","",(VLOOKUP(D20,'得点表'!$B$26:$C$35,2)))</f>
      </c>
      <c r="F20" s="25"/>
      <c r="G20" s="77">
        <f>IF(F20="","",(VLOOKUP(F20,'得点表'!$B$26:$C$35,2)))</f>
      </c>
      <c r="H20" s="24"/>
      <c r="I20" s="77">
        <f>IF(H20="","",(VLOOKUP(H20,'得点表'!$B$26:$C$35,2)))</f>
      </c>
      <c r="J20" s="25"/>
      <c r="K20" s="77">
        <f>IF(J20="","",(VLOOKUP(J20,'得点表'!$B$26:$C$35,2)))</f>
      </c>
      <c r="L20" s="24"/>
      <c r="M20" s="78">
        <f>IF(L20="","",(VLOOKUP(L20,'得点表'!$B$26:$C$35,2)))</f>
      </c>
      <c r="N20" s="37"/>
      <c r="O20" s="79">
        <f>IF(N20="","",(VLOOKUP(N20,'得点表'!$B$26:$C$35,2)))</f>
      </c>
    </row>
    <row r="21" spans="2:15" ht="16.5" customHeight="1">
      <c r="B21" s="69" t="s">
        <v>6</v>
      </c>
      <c r="C21" s="70" t="s">
        <v>25</v>
      </c>
      <c r="D21" s="22"/>
      <c r="E21" s="71">
        <f>IF(D21="","",(VLOOKUP(D21,'得点表'!$B$38:$C$47,2)))</f>
      </c>
      <c r="F21" s="23"/>
      <c r="G21" s="72">
        <f>IF(F21="","",(VLOOKUP(F21,'得点表'!$B$38:$C$47,2)))</f>
      </c>
      <c r="H21" s="22"/>
      <c r="I21" s="72">
        <f>IF(H21="","",(VLOOKUP(H21,'得点表'!$B$38:$C$47,2)))</f>
      </c>
      <c r="J21" s="23"/>
      <c r="K21" s="72">
        <f>IF(J21="","",(VLOOKUP(J21,'得点表'!$B$38:$C$47,2)))</f>
      </c>
      <c r="L21" s="22"/>
      <c r="M21" s="73">
        <f>IF(L21="","",(VLOOKUP(L21,'得点表'!$B$38:$C$47,2)))</f>
      </c>
      <c r="N21" s="36"/>
      <c r="O21" s="74">
        <f>IF(N21="","",(VLOOKUP(N21,'得点表'!$B$38:$C$47,2)))</f>
      </c>
    </row>
    <row r="22" spans="2:15" ht="16.5" customHeight="1">
      <c r="B22" s="75" t="s">
        <v>69</v>
      </c>
      <c r="C22" s="76" t="s">
        <v>17</v>
      </c>
      <c r="D22" s="24"/>
      <c r="E22" s="66">
        <f>IF(D22="","",(VLOOKUP(D22,'得点表'!$H$2:$I$11,2)))</f>
      </c>
      <c r="F22" s="25"/>
      <c r="G22" s="77">
        <f>IF(F22="","",(VLOOKUP(F22,'得点表'!$H$2:$I$11,2)))</f>
      </c>
      <c r="H22" s="24"/>
      <c r="I22" s="77">
        <f>IF(H22="","",(VLOOKUP(H22,'得点表'!$H$2:$I$11,2)))</f>
      </c>
      <c r="J22" s="25"/>
      <c r="K22" s="77">
        <f>IF(J22="","",(VLOOKUP(J22,'得点表'!$H$2:$I$11,2)))</f>
      </c>
      <c r="L22" s="24"/>
      <c r="M22" s="78">
        <f>IF(L22="","",(VLOOKUP(L22,'得点表'!$H$2:$I$11,2)))</f>
      </c>
      <c r="N22" s="37"/>
      <c r="O22" s="79">
        <f>IF(N22="","",(VLOOKUP(N22,'得点表'!$H$2:$I$11,2)))</f>
      </c>
    </row>
    <row r="23" spans="2:15" ht="16.5" customHeight="1">
      <c r="B23" s="69" t="s">
        <v>7</v>
      </c>
      <c r="C23" s="70" t="s">
        <v>16</v>
      </c>
      <c r="D23" s="22"/>
      <c r="E23" s="71">
        <f>IF(D23="","",(VLOOKUP(D23,'得点表'!$H$14:$I$23,2)))</f>
      </c>
      <c r="F23" s="23"/>
      <c r="G23" s="72">
        <f>IF(F23="","",(VLOOKUP(F23,'得点表'!$H$14:$I$23,2)))</f>
      </c>
      <c r="H23" s="22"/>
      <c r="I23" s="72">
        <f>IF(H23="","",(VLOOKUP(H23,'得点表'!$H$14:$I$23,2)))</f>
      </c>
      <c r="J23" s="23"/>
      <c r="K23" s="72">
        <f>IF(J23="","",(VLOOKUP(J23,'得点表'!$H$14:$I$23,2)))</f>
      </c>
      <c r="L23" s="22"/>
      <c r="M23" s="73">
        <f>IF(L23="","",(VLOOKUP(L23,'得点表'!$H$14:$I$23,2)))</f>
      </c>
      <c r="N23" s="36"/>
      <c r="O23" s="74">
        <f>IF(N23="","",(VLOOKUP(N23,'得点表'!$H$14:$I$23,2)))</f>
      </c>
    </row>
    <row r="24" spans="2:15" ht="16.5" customHeight="1">
      <c r="B24" s="75" t="s">
        <v>8</v>
      </c>
      <c r="C24" s="76" t="s">
        <v>17</v>
      </c>
      <c r="D24" s="94"/>
      <c r="E24" s="66">
        <f>IF(D24="","",(VLOOKUP(D24,'得点表'!$H$26:$I$35,2)))</f>
      </c>
      <c r="F24" s="95"/>
      <c r="G24" s="77">
        <f>IF(F24="","",(VLOOKUP(F24,'得点表'!$H$26:$I$35,2)))</f>
      </c>
      <c r="H24" s="94"/>
      <c r="I24" s="77">
        <f>IF(H24="","",(VLOOKUP(H24,'得点表'!$H$26:$I$35,2)))</f>
      </c>
      <c r="J24" s="95"/>
      <c r="K24" s="77">
        <f>IF(J24="","",(VLOOKUP(J24,'得点表'!$H$26:$I$35,2)))</f>
      </c>
      <c r="L24" s="94"/>
      <c r="M24" s="78">
        <f>IF(L24="","",(VLOOKUP(L24,'得点表'!$H$26:$I$35,2)))</f>
      </c>
      <c r="N24" s="96"/>
      <c r="O24" s="79">
        <f>IF(N24="","",(VLOOKUP(N24,'得点表'!$H$26:$I$35,2)))</f>
      </c>
    </row>
    <row r="25" spans="2:15" ht="16.5" customHeight="1">
      <c r="B25" s="69" t="s">
        <v>9</v>
      </c>
      <c r="C25" s="70" t="s">
        <v>14</v>
      </c>
      <c r="D25" s="22"/>
      <c r="E25" s="71">
        <f>IF(D25="","",(VLOOKUP(D25,'得点表'!$H$38:$I$47,2)))</f>
      </c>
      <c r="F25" s="23"/>
      <c r="G25" s="72">
        <f>IF(F25="","",(VLOOKUP(F25,'得点表'!$H$38:$I$47,2)))</f>
      </c>
      <c r="H25" s="22"/>
      <c r="I25" s="72">
        <f>IF(H25="","",(VLOOKUP(H25,'得点表'!$H$38:$I$47,2)))</f>
      </c>
      <c r="J25" s="23"/>
      <c r="K25" s="72">
        <f>IF(J25="","",(VLOOKUP(J25,'得点表'!$H$38:$I$47,2)))</f>
      </c>
      <c r="L25" s="22"/>
      <c r="M25" s="73">
        <f>IF(L25="","",(VLOOKUP(L25,'得点表'!$H$38:$I$47,2)))</f>
      </c>
      <c r="N25" s="36"/>
      <c r="O25" s="74">
        <f>IF(N25="","",(VLOOKUP(N25,'得点表'!$H$38:$I$47,2)))</f>
      </c>
    </row>
    <row r="26" spans="2:15" ht="16.5" customHeight="1">
      <c r="B26" s="97" t="s">
        <v>10</v>
      </c>
      <c r="C26" s="98" t="s">
        <v>18</v>
      </c>
      <c r="D26" s="99"/>
      <c r="E26" s="66">
        <f>IF(D26="","",(VLOOKUP(D26,'得点表'!$H$50:$I$59,2)))</f>
      </c>
      <c r="F26" s="100"/>
      <c r="G26" s="101">
        <f>IF(F26="","",(VLOOKUP(F26,'得点表'!$H$50:$I$59,2)))</f>
      </c>
      <c r="H26" s="99"/>
      <c r="I26" s="101">
        <f>IF(H26="","",(VLOOKUP(H26,'得点表'!$H$50:$I$59,2)))</f>
      </c>
      <c r="J26" s="100"/>
      <c r="K26" s="101">
        <f>IF(J26="","",(VLOOKUP(J26,'得点表'!$H$50:$I$59,2)))</f>
      </c>
      <c r="L26" s="99"/>
      <c r="M26" s="102">
        <f>IF(L26="","",(VLOOKUP(L26,'得点表'!$H$50:$I$59,2)))</f>
      </c>
      <c r="N26" s="103"/>
      <c r="O26" s="104">
        <f>IF(N26="","",(VLOOKUP(N26,'得点表'!$H$50:$I$59,2)))</f>
      </c>
    </row>
    <row r="27" spans="2:15" ht="16.5" customHeight="1">
      <c r="B27" s="116" t="s">
        <v>36</v>
      </c>
      <c r="C27" s="117"/>
      <c r="D27" s="111"/>
      <c r="E27" s="80">
        <f>SUM(E18:E26)</f>
        <v>0</v>
      </c>
      <c r="F27" s="109"/>
      <c r="G27" s="81">
        <f>SUM(G18:G26)</f>
        <v>0</v>
      </c>
      <c r="H27" s="111"/>
      <c r="I27" s="80">
        <f>SUM(I18:I26)</f>
        <v>0</v>
      </c>
      <c r="J27" s="109"/>
      <c r="K27" s="81">
        <f>SUM(K18:K26)</f>
        <v>0</v>
      </c>
      <c r="L27" s="111"/>
      <c r="M27" s="80">
        <f>SUM(M18:M26)</f>
        <v>0</v>
      </c>
      <c r="N27" s="109"/>
      <c r="O27" s="81">
        <f>SUM(O18:O26)</f>
        <v>0</v>
      </c>
    </row>
    <row r="28" spans="2:15" ht="16.5" customHeight="1">
      <c r="B28" s="134" t="s">
        <v>37</v>
      </c>
      <c r="C28" s="135"/>
      <c r="D28" s="112"/>
      <c r="E28" s="82">
        <f>IF(COUNTA(D18:D26)=8,(VLOOKUP(E27,'得点表'!$N$23:$O$27,2)),"")</f>
      </c>
      <c r="F28" s="110"/>
      <c r="G28" s="82">
        <f>IF(COUNTA(F18:F26)=8,(VLOOKUP(G27,'得点表'!$N$23:$O$27,2)),"")</f>
      </c>
      <c r="H28" s="112"/>
      <c r="I28" s="83">
        <f>IF(COUNTA(H18:H26)=8,(VLOOKUP(I27,'得点表'!$N$30:$O$34,2)),"")</f>
      </c>
      <c r="J28" s="110"/>
      <c r="K28" s="83">
        <f>IF(COUNTA(J18:J26)=8,(VLOOKUP(K27,'得点表'!$N$30:$O$34,2)),"")</f>
      </c>
      <c r="L28" s="112"/>
      <c r="M28" s="84">
        <f>IF(COUNTA(L18:L26)=8,(VLOOKUP(M27,'得点表'!$N$37:$O$41,2)),"")</f>
      </c>
      <c r="N28" s="110"/>
      <c r="O28" s="85">
        <f>IF(COUNTA(N18:N26)=8,(VLOOKUP(O27,'得点表'!$N$37:$O$41,2)),"")</f>
      </c>
    </row>
    <row r="29" ht="13.5">
      <c r="D29" s="106" t="s">
        <v>91</v>
      </c>
    </row>
    <row r="30" ht="13.5">
      <c r="A30" s="43" t="s">
        <v>31</v>
      </c>
    </row>
    <row r="31" ht="7.5" customHeight="1"/>
    <row r="32" ht="13.5">
      <c r="B32" s="43" t="s">
        <v>78</v>
      </c>
    </row>
    <row r="33" ht="7.5" customHeight="1"/>
    <row r="34" ht="13.5">
      <c r="B34" s="43" t="s">
        <v>80</v>
      </c>
    </row>
    <row r="35" ht="13.5">
      <c r="B35" s="43" t="s">
        <v>27</v>
      </c>
    </row>
    <row r="36" ht="13.5">
      <c r="B36" s="43" t="s">
        <v>32</v>
      </c>
    </row>
    <row r="37" ht="7.5" customHeight="1"/>
    <row r="38" spans="2:3" ht="13.5" customHeight="1">
      <c r="B38" t="s">
        <v>79</v>
      </c>
      <c r="C38"/>
    </row>
    <row r="39" spans="2:3" ht="13.5" customHeight="1">
      <c r="B39"/>
      <c r="C39" t="s">
        <v>77</v>
      </c>
    </row>
    <row r="40" ht="7.5" customHeight="1"/>
    <row r="41" ht="13.5">
      <c r="B41" s="43" t="s">
        <v>81</v>
      </c>
    </row>
    <row r="42" ht="13.5">
      <c r="B42" s="43" t="s">
        <v>61</v>
      </c>
    </row>
    <row r="43" ht="7.5" customHeight="1"/>
    <row r="44" ht="13.5">
      <c r="B44" s="43" t="s">
        <v>82</v>
      </c>
    </row>
    <row r="45" ht="14.25" thickBot="1"/>
    <row r="46" spans="2:15" ht="18.75" customHeight="1">
      <c r="B46" s="131" t="s">
        <v>90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18.75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8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8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18.75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18.7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8.7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8.75" customHeigh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3.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</sheetData>
  <sheetProtection sheet="1" objects="1" scenarios="1"/>
  <mergeCells count="37">
    <mergeCell ref="B46:O55"/>
    <mergeCell ref="I3:J3"/>
    <mergeCell ref="I4:J4"/>
    <mergeCell ref="I5:J5"/>
    <mergeCell ref="D4:E4"/>
    <mergeCell ref="D5:E5"/>
    <mergeCell ref="F3:G3"/>
    <mergeCell ref="F4:G4"/>
    <mergeCell ref="F5:G5"/>
    <mergeCell ref="B28:C28"/>
    <mergeCell ref="J1:O1"/>
    <mergeCell ref="L16:O16"/>
    <mergeCell ref="B16:B17"/>
    <mergeCell ref="C16:C17"/>
    <mergeCell ref="D16:G16"/>
    <mergeCell ref="H16:K16"/>
    <mergeCell ref="A2:B2"/>
    <mergeCell ref="D3:E3"/>
    <mergeCell ref="F12:G12"/>
    <mergeCell ref="H9:I9"/>
    <mergeCell ref="B27:C27"/>
    <mergeCell ref="D27:D28"/>
    <mergeCell ref="F27:F28"/>
    <mergeCell ref="H27:H28"/>
    <mergeCell ref="F9:G9"/>
    <mergeCell ref="F10:G10"/>
    <mergeCell ref="F11:G11"/>
    <mergeCell ref="H10:I10"/>
    <mergeCell ref="H11:I11"/>
    <mergeCell ref="D9:E9"/>
    <mergeCell ref="D10:E10"/>
    <mergeCell ref="D11:E11"/>
    <mergeCell ref="D12:E12"/>
    <mergeCell ref="H12:I12"/>
    <mergeCell ref="J27:J28"/>
    <mergeCell ref="L27:L28"/>
    <mergeCell ref="N27:N28"/>
  </mergeCells>
  <printOptions/>
  <pageMargins left="0.71" right="0.39" top="0.88" bottom="0.65" header="0.512" footer="0.512"/>
  <pageSetup orientation="portrait" paperSize="9" r:id="rId1"/>
  <headerFooter alignWithMargins="0">
    <oddHeader>&amp;R中学校男子用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J1"/>
    </sheetView>
  </sheetViews>
  <sheetFormatPr defaultColWidth="9.00390625" defaultRowHeight="13.5"/>
  <sheetData>
    <row r="1" spans="1:10" ht="17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'記録表（高校男子）'!$A$2</f>
        <v>0</v>
      </c>
      <c r="B1" s="165"/>
      <c r="C1" s="165"/>
      <c r="D1" s="166"/>
      <c r="E1" s="163" t="s">
        <v>95</v>
      </c>
      <c r="G1" s="156" t="s">
        <v>24</v>
      </c>
      <c r="H1" s="157">
        <f>'記録表（高校男子）'!$J$1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83</v>
      </c>
      <c r="E4" s="155"/>
      <c r="F4" s="155"/>
      <c r="G4" s="155" t="s">
        <v>85</v>
      </c>
      <c r="H4" s="155"/>
      <c r="I4" s="155"/>
      <c r="J4" s="155" t="s">
        <v>84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'記録表（高校男子）'!D18</f>
        <v>0</v>
      </c>
      <c r="E6" s="87"/>
      <c r="F6" s="29" t="e">
        <f>D6/E6*50</f>
        <v>#DIV/0!</v>
      </c>
      <c r="G6" s="91">
        <f>'記録表（高校男子）'!H18</f>
        <v>0</v>
      </c>
      <c r="H6" s="87"/>
      <c r="I6" s="29" t="e">
        <f>G6/H6*50</f>
        <v>#DIV/0!</v>
      </c>
      <c r="J6" s="91">
        <f>'記録表（高校男子）'!L18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'記録表（高校男子）'!D19</f>
        <v>0</v>
      </c>
      <c r="E7" s="88"/>
      <c r="F7" s="29" t="e">
        <f aca="true" t="shared" si="0" ref="F7:F13">D7/E7*50</f>
        <v>#DIV/0!</v>
      </c>
      <c r="G7" s="91">
        <f>'記録表（高校男子）'!H19</f>
        <v>0</v>
      </c>
      <c r="H7" s="88"/>
      <c r="I7" s="29" t="e">
        <f aca="true" t="shared" si="1" ref="I7:I13">G7/H7*50</f>
        <v>#DIV/0!</v>
      </c>
      <c r="J7" s="91">
        <f>'記録表（高校男子）'!L19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'記録表（高校男子）'!D20</f>
        <v>0</v>
      </c>
      <c r="E8" s="88"/>
      <c r="F8" s="29" t="e">
        <f t="shared" si="0"/>
        <v>#DIV/0!</v>
      </c>
      <c r="G8" s="91">
        <f>'記録表（高校男子）'!H20</f>
        <v>0</v>
      </c>
      <c r="H8" s="88"/>
      <c r="I8" s="29" t="e">
        <f t="shared" si="1"/>
        <v>#DIV/0!</v>
      </c>
      <c r="J8" s="91">
        <f>'記録表（高校男子）'!L20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'記録表（高校男子）'!D21</f>
        <v>0</v>
      </c>
      <c r="E9" s="88"/>
      <c r="F9" s="29" t="e">
        <f t="shared" si="0"/>
        <v>#DIV/0!</v>
      </c>
      <c r="G9" s="91">
        <f>'記録表（高校男子）'!H21</f>
        <v>0</v>
      </c>
      <c r="H9" s="88"/>
      <c r="I9" s="29" t="e">
        <f t="shared" si="1"/>
        <v>#DIV/0!</v>
      </c>
      <c r="J9" s="91">
        <f>'記録表（高校男子）'!L21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69</v>
      </c>
      <c r="C10" s="27" t="s">
        <v>17</v>
      </c>
      <c r="D10" s="91">
        <f>'記録表（高校男子）'!D22</f>
        <v>0</v>
      </c>
      <c r="E10" s="88"/>
      <c r="F10" s="29" t="e">
        <f>E10/D10*50</f>
        <v>#DIV/0!</v>
      </c>
      <c r="G10" s="91">
        <f>'記録表（高校男子）'!H22</f>
        <v>0</v>
      </c>
      <c r="H10" s="88"/>
      <c r="I10" s="29" t="e">
        <f>H10/G10*50</f>
        <v>#DIV/0!</v>
      </c>
      <c r="J10" s="91">
        <f>'記録表（高校男子）'!L22</f>
        <v>0</v>
      </c>
      <c r="K10" s="88"/>
      <c r="L10" s="29" t="e">
        <f>K10/J10*50</f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'記録表（高校男子）'!D24</f>
        <v>0</v>
      </c>
      <c r="E11" s="88"/>
      <c r="F11" s="29" t="e">
        <f>E11/D11*50</f>
        <v>#DIV/0!</v>
      </c>
      <c r="G11" s="92">
        <f>'記録表（高校男子）'!H24</f>
        <v>0</v>
      </c>
      <c r="H11" s="88"/>
      <c r="I11" s="29" t="e">
        <f>H11/G11*50</f>
        <v>#DIV/0!</v>
      </c>
      <c r="J11" s="92">
        <f>'記録表（高校男子）'!L24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'記録表（高校男子）'!D25</f>
        <v>0</v>
      </c>
      <c r="E12" s="88"/>
      <c r="F12" s="29" t="e">
        <f t="shared" si="0"/>
        <v>#DIV/0!</v>
      </c>
      <c r="G12" s="91">
        <f>'記録表（高校男子）'!H25</f>
        <v>0</v>
      </c>
      <c r="H12" s="88"/>
      <c r="I12" s="29" t="e">
        <f t="shared" si="1"/>
        <v>#DIV/0!</v>
      </c>
      <c r="J12" s="91">
        <f>'記録表（高校男子）'!L25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'記録表（高校男子）'!D26</f>
        <v>0</v>
      </c>
      <c r="E13" s="89"/>
      <c r="F13" s="33" t="e">
        <f t="shared" si="0"/>
        <v>#DIV/0!</v>
      </c>
      <c r="G13" s="93">
        <f>'記録表（高校男子）'!H26</f>
        <v>0</v>
      </c>
      <c r="H13" s="89"/>
      <c r="I13" s="33" t="e">
        <f t="shared" si="1"/>
        <v>#DIV/0!</v>
      </c>
      <c r="J13" s="93">
        <f>'記録表（高校男子）'!L26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86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87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88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D4:F4"/>
    <mergeCell ref="G4:I4"/>
    <mergeCell ref="J4:L4"/>
    <mergeCell ref="G1:G2"/>
    <mergeCell ref="H1:L2"/>
    <mergeCell ref="E1:E2"/>
    <mergeCell ref="A1:D2"/>
    <mergeCell ref="A4:B5"/>
    <mergeCell ref="C4:C5"/>
    <mergeCell ref="O11:R27"/>
    <mergeCell ref="H17:L28"/>
    <mergeCell ref="H33:L44"/>
    <mergeCell ref="H49:L60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A1" sqref="A1:D2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'記録表（高校男子）'!$A$2</f>
        <v>0</v>
      </c>
      <c r="B1" s="165"/>
      <c r="C1" s="165"/>
      <c r="D1" s="166"/>
      <c r="E1" s="163" t="s">
        <v>95</v>
      </c>
      <c r="G1" s="156" t="s">
        <v>24</v>
      </c>
      <c r="H1" s="157">
        <f>'記録表（高校男子）'!$J$1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83</v>
      </c>
      <c r="E4" s="155"/>
      <c r="F4" s="155"/>
      <c r="G4" s="155" t="s">
        <v>85</v>
      </c>
      <c r="H4" s="155"/>
      <c r="I4" s="155"/>
      <c r="J4" s="155" t="s">
        <v>84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'記録表（高校男子）'!D18</f>
        <v>0</v>
      </c>
      <c r="E6" s="87"/>
      <c r="F6" s="29" t="e">
        <f>D6/E6*50</f>
        <v>#DIV/0!</v>
      </c>
      <c r="G6" s="91">
        <f>'記録表（高校男子）'!H18</f>
        <v>0</v>
      </c>
      <c r="H6" s="87"/>
      <c r="I6" s="29" t="e">
        <f>G6/H6*50</f>
        <v>#DIV/0!</v>
      </c>
      <c r="J6" s="91">
        <f>'記録表（高校男子）'!L18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'記録表（高校男子）'!D19</f>
        <v>0</v>
      </c>
      <c r="E7" s="88"/>
      <c r="F7" s="29" t="e">
        <f aca="true" t="shared" si="0" ref="F7:F13">D7/E7*50</f>
        <v>#DIV/0!</v>
      </c>
      <c r="G7" s="91">
        <f>'記録表（高校男子）'!H19</f>
        <v>0</v>
      </c>
      <c r="H7" s="88"/>
      <c r="I7" s="29" t="e">
        <f aca="true" t="shared" si="1" ref="I7:I13">G7/H7*50</f>
        <v>#DIV/0!</v>
      </c>
      <c r="J7" s="91">
        <f>'記録表（高校男子）'!L19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'記録表（高校男子）'!D20</f>
        <v>0</v>
      </c>
      <c r="E8" s="88"/>
      <c r="F8" s="29" t="e">
        <f t="shared" si="0"/>
        <v>#DIV/0!</v>
      </c>
      <c r="G8" s="91">
        <f>'記録表（高校男子）'!H20</f>
        <v>0</v>
      </c>
      <c r="H8" s="88"/>
      <c r="I8" s="29" t="e">
        <f t="shared" si="1"/>
        <v>#DIV/0!</v>
      </c>
      <c r="J8" s="91">
        <f>'記録表（高校男子）'!L20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'記録表（高校男子）'!D21</f>
        <v>0</v>
      </c>
      <c r="E9" s="88"/>
      <c r="F9" s="29" t="e">
        <f t="shared" si="0"/>
        <v>#DIV/0!</v>
      </c>
      <c r="G9" s="91">
        <f>'記録表（高校男子）'!H21</f>
        <v>0</v>
      </c>
      <c r="H9" s="88"/>
      <c r="I9" s="29" t="e">
        <f t="shared" si="1"/>
        <v>#DIV/0!</v>
      </c>
      <c r="J9" s="91">
        <f>'記録表（高校男子）'!L21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89</v>
      </c>
      <c r="C10" s="27" t="s">
        <v>16</v>
      </c>
      <c r="D10" s="91">
        <f>'記録表（高校男子）'!D23</f>
        <v>0</v>
      </c>
      <c r="E10" s="88"/>
      <c r="F10" s="29" t="e">
        <f t="shared" si="0"/>
        <v>#DIV/0!</v>
      </c>
      <c r="G10" s="91">
        <f>'記録表（高校男子）'!H23</f>
        <v>0</v>
      </c>
      <c r="H10" s="88"/>
      <c r="I10" s="29" t="e">
        <f t="shared" si="1"/>
        <v>#DIV/0!</v>
      </c>
      <c r="J10" s="91">
        <f>'記録表（高校男子）'!L23</f>
        <v>0</v>
      </c>
      <c r="K10" s="88"/>
      <c r="L10" s="29" t="e">
        <f t="shared" si="2"/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'記録表（高校男子）'!D24</f>
        <v>0</v>
      </c>
      <c r="E11" s="88"/>
      <c r="F11" s="29" t="e">
        <f>E11/D11*50</f>
        <v>#DIV/0!</v>
      </c>
      <c r="G11" s="92">
        <f>'記録表（高校男子）'!H24</f>
        <v>0</v>
      </c>
      <c r="H11" s="88"/>
      <c r="I11" s="29" t="e">
        <f>H11/G11*50</f>
        <v>#DIV/0!</v>
      </c>
      <c r="J11" s="92">
        <f>'記録表（高校男子）'!L24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'記録表（高校男子）'!D25</f>
        <v>0</v>
      </c>
      <c r="E12" s="88"/>
      <c r="F12" s="29" t="e">
        <f t="shared" si="0"/>
        <v>#DIV/0!</v>
      </c>
      <c r="G12" s="91">
        <f>'記録表（高校男子）'!H25</f>
        <v>0</v>
      </c>
      <c r="H12" s="88"/>
      <c r="I12" s="29" t="e">
        <f t="shared" si="1"/>
        <v>#DIV/0!</v>
      </c>
      <c r="J12" s="91">
        <f>'記録表（高校男子）'!L25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'記録表（高校男子）'!D26</f>
        <v>0</v>
      </c>
      <c r="E13" s="89"/>
      <c r="F13" s="33" t="e">
        <f t="shared" si="0"/>
        <v>#DIV/0!</v>
      </c>
      <c r="G13" s="93">
        <f>'記録表（高校男子）'!H26</f>
        <v>0</v>
      </c>
      <c r="H13" s="89"/>
      <c r="I13" s="33" t="e">
        <f t="shared" si="1"/>
        <v>#DIV/0!</v>
      </c>
      <c r="J13" s="93">
        <f>'記録表（高校男子）'!L26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86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87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88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H49:L60"/>
    <mergeCell ref="J4:L4"/>
    <mergeCell ref="O11:R27"/>
    <mergeCell ref="H17:L28"/>
    <mergeCell ref="H33:L44"/>
    <mergeCell ref="A4:B5"/>
    <mergeCell ref="C4:C5"/>
    <mergeCell ref="D4:F4"/>
    <mergeCell ref="G4:I4"/>
    <mergeCell ref="A1:D2"/>
    <mergeCell ref="E1:E2"/>
    <mergeCell ref="G1:G2"/>
    <mergeCell ref="H1:L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E1">
      <selection activeCell="N45" sqref="N45"/>
    </sheetView>
  </sheetViews>
  <sheetFormatPr defaultColWidth="9.00390625" defaultRowHeight="10.5" customHeight="1"/>
  <cols>
    <col min="1" max="1" width="9.00390625" style="38" customWidth="1"/>
    <col min="2" max="6" width="6.25390625" style="38" customWidth="1"/>
    <col min="7" max="9" width="9.00390625" style="38" customWidth="1"/>
    <col min="10" max="10" width="5.875" style="38" customWidth="1"/>
    <col min="11" max="13" width="9.00390625" style="38" customWidth="1"/>
    <col min="14" max="17" width="4.875" style="38" customWidth="1"/>
    <col min="18" max="16384" width="9.00390625" style="38" customWidth="1"/>
  </cols>
  <sheetData>
    <row r="1" spans="2:17" ht="10.5" customHeight="1">
      <c r="B1" s="38" t="s">
        <v>38</v>
      </c>
      <c r="E1" s="38" t="s">
        <v>39</v>
      </c>
      <c r="H1" s="38" t="s">
        <v>70</v>
      </c>
      <c r="K1" s="38" t="s">
        <v>71</v>
      </c>
      <c r="N1" s="176"/>
      <c r="O1" s="176"/>
      <c r="P1" s="39"/>
      <c r="Q1" s="39"/>
    </row>
    <row r="2" spans="2:13" ht="10.5" customHeight="1">
      <c r="B2" s="40">
        <v>0</v>
      </c>
      <c r="C2" s="38">
        <v>1</v>
      </c>
      <c r="E2" s="40">
        <v>0</v>
      </c>
      <c r="F2" s="38">
        <v>1</v>
      </c>
      <c r="H2" s="40">
        <v>0</v>
      </c>
      <c r="I2" s="38">
        <v>10</v>
      </c>
      <c r="K2" s="40">
        <v>0</v>
      </c>
      <c r="L2" s="38">
        <v>10</v>
      </c>
      <c r="M2" s="105"/>
    </row>
    <row r="3" spans="2:13" ht="10.5" customHeight="1">
      <c r="B3" s="40">
        <v>17.5</v>
      </c>
      <c r="C3" s="38">
        <v>2</v>
      </c>
      <c r="E3" s="40">
        <v>13.5</v>
      </c>
      <c r="F3" s="38">
        <v>2</v>
      </c>
      <c r="H3" s="40">
        <v>300</v>
      </c>
      <c r="I3" s="38">
        <v>9</v>
      </c>
      <c r="K3" s="40">
        <v>230</v>
      </c>
      <c r="L3" s="38">
        <v>9</v>
      </c>
      <c r="M3" s="105"/>
    </row>
    <row r="4" spans="2:13" ht="10.5" customHeight="1">
      <c r="B4" s="40">
        <v>22.5</v>
      </c>
      <c r="C4" s="38">
        <v>3</v>
      </c>
      <c r="E4" s="40">
        <v>16.5</v>
      </c>
      <c r="F4" s="38">
        <v>3</v>
      </c>
      <c r="H4" s="40">
        <v>317</v>
      </c>
      <c r="I4" s="38">
        <v>8</v>
      </c>
      <c r="K4" s="40">
        <v>243</v>
      </c>
      <c r="L4" s="38">
        <v>8</v>
      </c>
      <c r="M4" s="105"/>
    </row>
    <row r="5" spans="2:13" ht="10.5" customHeight="1">
      <c r="B5" s="40">
        <v>27.5</v>
      </c>
      <c r="C5" s="38">
        <v>4</v>
      </c>
      <c r="E5" s="40">
        <v>19.5</v>
      </c>
      <c r="F5" s="38">
        <v>4</v>
      </c>
      <c r="H5" s="40">
        <v>334</v>
      </c>
      <c r="I5" s="38">
        <v>7</v>
      </c>
      <c r="K5" s="40">
        <v>260</v>
      </c>
      <c r="L5" s="38">
        <v>7</v>
      </c>
      <c r="M5" s="105"/>
    </row>
    <row r="6" spans="2:13" ht="10.5" customHeight="1">
      <c r="B6" s="40">
        <v>32.5</v>
      </c>
      <c r="C6" s="38">
        <v>5</v>
      </c>
      <c r="E6" s="40">
        <v>22.5</v>
      </c>
      <c r="F6" s="38">
        <v>5</v>
      </c>
      <c r="H6" s="40">
        <v>356</v>
      </c>
      <c r="I6" s="38">
        <v>6</v>
      </c>
      <c r="K6" s="40">
        <v>278</v>
      </c>
      <c r="L6" s="38">
        <v>6</v>
      </c>
      <c r="M6" s="105"/>
    </row>
    <row r="7" spans="2:13" ht="10.5" customHeight="1">
      <c r="B7" s="40">
        <v>37.5</v>
      </c>
      <c r="C7" s="38">
        <v>6</v>
      </c>
      <c r="E7" s="40">
        <v>24.5</v>
      </c>
      <c r="F7" s="38">
        <v>6</v>
      </c>
      <c r="H7" s="40">
        <v>383</v>
      </c>
      <c r="I7" s="38">
        <v>5</v>
      </c>
      <c r="K7" s="40">
        <v>297</v>
      </c>
      <c r="L7" s="38">
        <v>5</v>
      </c>
      <c r="M7" s="105"/>
    </row>
    <row r="8" spans="2:15" ht="10.5" customHeight="1">
      <c r="B8" s="40">
        <v>42.5</v>
      </c>
      <c r="C8" s="38">
        <v>7</v>
      </c>
      <c r="E8" s="40">
        <v>27.5</v>
      </c>
      <c r="F8" s="38">
        <v>7</v>
      </c>
      <c r="H8" s="40">
        <v>411</v>
      </c>
      <c r="I8" s="38">
        <v>4</v>
      </c>
      <c r="K8" s="40">
        <v>319</v>
      </c>
      <c r="L8" s="38">
        <v>4</v>
      </c>
      <c r="M8" s="105"/>
      <c r="N8" s="176"/>
      <c r="O8" s="176"/>
    </row>
    <row r="9" spans="2:13" ht="10.5" customHeight="1">
      <c r="B9" s="40">
        <v>46.5</v>
      </c>
      <c r="C9" s="38">
        <v>8</v>
      </c>
      <c r="E9" s="40">
        <v>29.5</v>
      </c>
      <c r="F9" s="38">
        <v>8</v>
      </c>
      <c r="H9" s="40">
        <v>451</v>
      </c>
      <c r="I9" s="38">
        <v>3</v>
      </c>
      <c r="K9" s="40">
        <v>343</v>
      </c>
      <c r="L9" s="38">
        <v>3</v>
      </c>
      <c r="M9" s="105"/>
    </row>
    <row r="10" spans="2:13" ht="10.5" customHeight="1">
      <c r="B10" s="40">
        <v>50.5</v>
      </c>
      <c r="C10" s="38">
        <v>9</v>
      </c>
      <c r="E10" s="40">
        <v>32.5</v>
      </c>
      <c r="F10" s="38">
        <v>9</v>
      </c>
      <c r="H10" s="40">
        <v>500</v>
      </c>
      <c r="I10" s="38">
        <v>2</v>
      </c>
      <c r="K10" s="40">
        <v>375</v>
      </c>
      <c r="L10" s="38">
        <v>2</v>
      </c>
      <c r="M10" s="105"/>
    </row>
    <row r="11" spans="2:13" ht="10.5" customHeight="1">
      <c r="B11" s="40">
        <v>55.5</v>
      </c>
      <c r="C11" s="38">
        <v>10</v>
      </c>
      <c r="E11" s="40">
        <v>35.5</v>
      </c>
      <c r="F11" s="38">
        <v>10</v>
      </c>
      <c r="H11" s="40">
        <v>561</v>
      </c>
      <c r="I11" s="38">
        <v>1</v>
      </c>
      <c r="K11" s="40">
        <v>418</v>
      </c>
      <c r="L11" s="38">
        <v>1</v>
      </c>
      <c r="M11" s="105"/>
    </row>
    <row r="13" spans="2:11" ht="10.5" customHeight="1">
      <c r="B13" s="38" t="s">
        <v>42</v>
      </c>
      <c r="H13" s="38" t="s">
        <v>40</v>
      </c>
      <c r="K13" s="38" t="s">
        <v>41</v>
      </c>
    </row>
    <row r="14" spans="2:12" ht="10.5" customHeight="1">
      <c r="B14" s="38">
        <v>0</v>
      </c>
      <c r="C14" s="38">
        <v>1</v>
      </c>
      <c r="E14" s="38">
        <v>0</v>
      </c>
      <c r="F14" s="38">
        <v>1</v>
      </c>
      <c r="H14" s="38">
        <v>0</v>
      </c>
      <c r="I14" s="38">
        <v>1</v>
      </c>
      <c r="K14" s="38">
        <v>0</v>
      </c>
      <c r="L14" s="38">
        <v>1</v>
      </c>
    </row>
    <row r="15" spans="2:15" ht="10.5" customHeight="1">
      <c r="B15" s="38">
        <v>13</v>
      </c>
      <c r="C15" s="38">
        <v>2</v>
      </c>
      <c r="E15" s="38">
        <v>8</v>
      </c>
      <c r="F15" s="38">
        <v>2</v>
      </c>
      <c r="H15" s="38">
        <v>26</v>
      </c>
      <c r="I15" s="38">
        <v>2</v>
      </c>
      <c r="K15" s="38">
        <v>15</v>
      </c>
      <c r="L15" s="38">
        <v>2</v>
      </c>
      <c r="N15" s="176"/>
      <c r="O15" s="176"/>
    </row>
    <row r="16" spans="2:12" ht="10.5" customHeight="1">
      <c r="B16" s="38">
        <v>16</v>
      </c>
      <c r="C16" s="38">
        <v>3</v>
      </c>
      <c r="E16" s="38">
        <v>11</v>
      </c>
      <c r="F16" s="38">
        <v>3</v>
      </c>
      <c r="H16" s="38">
        <v>37</v>
      </c>
      <c r="I16" s="38">
        <v>3</v>
      </c>
      <c r="K16" s="38">
        <v>21</v>
      </c>
      <c r="L16" s="38">
        <v>3</v>
      </c>
    </row>
    <row r="17" spans="2:12" ht="10.5" customHeight="1">
      <c r="B17" s="38">
        <v>19</v>
      </c>
      <c r="C17" s="38">
        <v>4</v>
      </c>
      <c r="E17" s="38">
        <v>13</v>
      </c>
      <c r="F17" s="38">
        <v>4</v>
      </c>
      <c r="H17" s="38">
        <v>51</v>
      </c>
      <c r="I17" s="38">
        <v>4</v>
      </c>
      <c r="K17" s="38">
        <v>27</v>
      </c>
      <c r="L17" s="38">
        <v>4</v>
      </c>
    </row>
    <row r="18" spans="2:12" ht="10.5" customHeight="1">
      <c r="B18" s="38">
        <v>22</v>
      </c>
      <c r="C18" s="38">
        <v>5</v>
      </c>
      <c r="E18" s="38">
        <v>15</v>
      </c>
      <c r="F18" s="38">
        <v>5</v>
      </c>
      <c r="H18" s="38">
        <v>63</v>
      </c>
      <c r="I18" s="38">
        <v>5</v>
      </c>
      <c r="K18" s="38">
        <v>35</v>
      </c>
      <c r="L18" s="38">
        <v>5</v>
      </c>
    </row>
    <row r="19" spans="2:12" ht="10.5" customHeight="1">
      <c r="B19" s="38">
        <v>25</v>
      </c>
      <c r="C19" s="38">
        <v>6</v>
      </c>
      <c r="E19" s="38">
        <v>18</v>
      </c>
      <c r="F19" s="38">
        <v>6</v>
      </c>
      <c r="H19" s="38">
        <v>76</v>
      </c>
      <c r="I19" s="38">
        <v>6</v>
      </c>
      <c r="K19" s="38">
        <v>44</v>
      </c>
      <c r="L19" s="38">
        <v>6</v>
      </c>
    </row>
    <row r="20" spans="2:12" ht="10.5" customHeight="1">
      <c r="B20" s="38">
        <v>27</v>
      </c>
      <c r="C20" s="38">
        <v>7</v>
      </c>
      <c r="E20" s="38">
        <v>20</v>
      </c>
      <c r="F20" s="38">
        <v>7</v>
      </c>
      <c r="H20" s="38">
        <v>90</v>
      </c>
      <c r="I20" s="38">
        <v>7</v>
      </c>
      <c r="K20" s="38">
        <v>54</v>
      </c>
      <c r="L20" s="38">
        <v>7</v>
      </c>
    </row>
    <row r="21" spans="2:12" ht="10.5" customHeight="1">
      <c r="B21" s="38">
        <v>30</v>
      </c>
      <c r="C21" s="38">
        <v>8</v>
      </c>
      <c r="E21" s="38">
        <v>23</v>
      </c>
      <c r="F21" s="38">
        <v>8</v>
      </c>
      <c r="H21" s="38">
        <v>102</v>
      </c>
      <c r="I21" s="38">
        <v>8</v>
      </c>
      <c r="K21" s="38">
        <v>64</v>
      </c>
      <c r="L21" s="38">
        <v>8</v>
      </c>
    </row>
    <row r="22" spans="2:15" ht="10.5" customHeight="1">
      <c r="B22" s="38">
        <v>33</v>
      </c>
      <c r="C22" s="38">
        <v>9</v>
      </c>
      <c r="E22" s="38">
        <v>26</v>
      </c>
      <c r="F22" s="38">
        <v>9</v>
      </c>
      <c r="H22" s="38">
        <v>113</v>
      </c>
      <c r="I22" s="38">
        <v>9</v>
      </c>
      <c r="K22" s="38">
        <v>76</v>
      </c>
      <c r="L22" s="38">
        <v>9</v>
      </c>
      <c r="N22" s="176" t="s">
        <v>92</v>
      </c>
      <c r="O22" s="176"/>
    </row>
    <row r="23" spans="2:15" ht="10.5" customHeight="1">
      <c r="B23" s="38">
        <v>35</v>
      </c>
      <c r="C23" s="38">
        <v>10</v>
      </c>
      <c r="E23" s="38">
        <v>29</v>
      </c>
      <c r="F23" s="38">
        <v>10</v>
      </c>
      <c r="H23" s="38">
        <v>125</v>
      </c>
      <c r="I23" s="38">
        <v>10</v>
      </c>
      <c r="K23" s="38">
        <v>88</v>
      </c>
      <c r="L23" s="38">
        <v>10</v>
      </c>
      <c r="N23" s="38">
        <v>0</v>
      </c>
      <c r="O23" s="38" t="s">
        <v>72</v>
      </c>
    </row>
    <row r="24" spans="14:15" ht="10.5" customHeight="1">
      <c r="N24" s="38">
        <v>31</v>
      </c>
      <c r="O24" s="38" t="s">
        <v>73</v>
      </c>
    </row>
    <row r="25" spans="2:15" ht="10.5" customHeight="1">
      <c r="B25" s="38" t="s">
        <v>45</v>
      </c>
      <c r="E25" s="38" t="s">
        <v>46</v>
      </c>
      <c r="H25" s="38" t="s">
        <v>43</v>
      </c>
      <c r="K25" s="38" t="s">
        <v>44</v>
      </c>
      <c r="N25" s="38">
        <v>41</v>
      </c>
      <c r="O25" s="38" t="s">
        <v>49</v>
      </c>
    </row>
    <row r="26" spans="2:15" ht="10.5" customHeight="1">
      <c r="B26" s="38">
        <v>0</v>
      </c>
      <c r="C26" s="38">
        <v>1</v>
      </c>
      <c r="E26" s="38">
        <v>0</v>
      </c>
      <c r="F26" s="38">
        <v>1</v>
      </c>
      <c r="H26" s="41">
        <v>0</v>
      </c>
      <c r="I26" s="38">
        <v>10</v>
      </c>
      <c r="K26" s="41">
        <v>0</v>
      </c>
      <c r="L26" s="38">
        <v>10</v>
      </c>
      <c r="N26" s="38">
        <v>52</v>
      </c>
      <c r="O26" s="38" t="s">
        <v>50</v>
      </c>
    </row>
    <row r="27" spans="2:15" ht="10.5" customHeight="1">
      <c r="B27" s="38">
        <v>21</v>
      </c>
      <c r="C27" s="38">
        <v>2</v>
      </c>
      <c r="E27" s="38">
        <v>23</v>
      </c>
      <c r="F27" s="38">
        <v>2</v>
      </c>
      <c r="H27" s="41">
        <v>6.7</v>
      </c>
      <c r="I27" s="38">
        <v>9</v>
      </c>
      <c r="K27" s="41">
        <v>7.8</v>
      </c>
      <c r="L27" s="38">
        <v>9</v>
      </c>
      <c r="N27" s="38">
        <v>61</v>
      </c>
      <c r="O27" s="38" t="s">
        <v>51</v>
      </c>
    </row>
    <row r="28" spans="2:12" ht="10.5" customHeight="1">
      <c r="B28" s="38">
        <v>28</v>
      </c>
      <c r="C28" s="38">
        <v>3</v>
      </c>
      <c r="E28" s="38">
        <v>30</v>
      </c>
      <c r="F28" s="38">
        <v>3</v>
      </c>
      <c r="H28" s="41">
        <v>6.9</v>
      </c>
      <c r="I28" s="38">
        <v>8</v>
      </c>
      <c r="K28" s="41">
        <v>8.1</v>
      </c>
      <c r="L28" s="38">
        <v>8</v>
      </c>
    </row>
    <row r="29" spans="2:15" ht="10.5" customHeight="1">
      <c r="B29" s="38">
        <v>33</v>
      </c>
      <c r="C29" s="38">
        <v>4</v>
      </c>
      <c r="E29" s="38">
        <v>35</v>
      </c>
      <c r="F29" s="38">
        <v>4</v>
      </c>
      <c r="H29" s="41">
        <v>7.1</v>
      </c>
      <c r="I29" s="38">
        <v>7</v>
      </c>
      <c r="K29" s="41">
        <v>8.4</v>
      </c>
      <c r="L29" s="38">
        <v>7</v>
      </c>
      <c r="N29" s="176" t="s">
        <v>93</v>
      </c>
      <c r="O29" s="176"/>
    </row>
    <row r="30" spans="2:15" ht="10.5" customHeight="1">
      <c r="B30" s="38">
        <v>39</v>
      </c>
      <c r="C30" s="38">
        <v>5</v>
      </c>
      <c r="E30" s="38">
        <v>40</v>
      </c>
      <c r="F30" s="38">
        <v>5</v>
      </c>
      <c r="H30" s="41">
        <v>7.3</v>
      </c>
      <c r="I30" s="38">
        <v>6</v>
      </c>
      <c r="K30" s="41">
        <v>8.7</v>
      </c>
      <c r="L30" s="38">
        <v>6</v>
      </c>
      <c r="N30" s="38">
        <v>0</v>
      </c>
      <c r="O30" s="38" t="s">
        <v>72</v>
      </c>
    </row>
    <row r="31" spans="2:15" ht="10.5" customHeight="1">
      <c r="B31" s="38">
        <v>44</v>
      </c>
      <c r="C31" s="38">
        <v>6</v>
      </c>
      <c r="E31" s="38">
        <v>45</v>
      </c>
      <c r="F31" s="38">
        <v>6</v>
      </c>
      <c r="H31" s="41">
        <v>7.6</v>
      </c>
      <c r="I31" s="38">
        <v>5</v>
      </c>
      <c r="K31" s="41">
        <v>9</v>
      </c>
      <c r="L31" s="38">
        <v>5</v>
      </c>
      <c r="N31" s="38">
        <v>31</v>
      </c>
      <c r="O31" s="38" t="s">
        <v>73</v>
      </c>
    </row>
    <row r="32" spans="2:15" ht="10.5" customHeight="1">
      <c r="B32" s="38">
        <v>49</v>
      </c>
      <c r="C32" s="38">
        <v>7</v>
      </c>
      <c r="E32" s="38">
        <v>50</v>
      </c>
      <c r="F32" s="38">
        <v>7</v>
      </c>
      <c r="H32" s="41">
        <v>8</v>
      </c>
      <c r="I32" s="38">
        <v>4</v>
      </c>
      <c r="K32" s="41">
        <v>9.4</v>
      </c>
      <c r="L32" s="38">
        <v>4</v>
      </c>
      <c r="N32" s="38">
        <v>42</v>
      </c>
      <c r="O32" s="38" t="s">
        <v>74</v>
      </c>
    </row>
    <row r="33" spans="2:15" ht="10.5" customHeight="1">
      <c r="B33" s="38">
        <v>53</v>
      </c>
      <c r="C33" s="38">
        <v>8</v>
      </c>
      <c r="E33" s="38">
        <v>54</v>
      </c>
      <c r="F33" s="38">
        <v>8</v>
      </c>
      <c r="H33" s="41">
        <v>8.5</v>
      </c>
      <c r="I33" s="38">
        <v>3</v>
      </c>
      <c r="K33" s="41">
        <v>9.9</v>
      </c>
      <c r="L33" s="38">
        <v>3</v>
      </c>
      <c r="N33" s="38">
        <v>53</v>
      </c>
      <c r="O33" s="38" t="s">
        <v>75</v>
      </c>
    </row>
    <row r="34" spans="2:15" ht="10.5" customHeight="1">
      <c r="B34" s="38">
        <v>58</v>
      </c>
      <c r="C34" s="38">
        <v>9</v>
      </c>
      <c r="E34" s="38">
        <v>58</v>
      </c>
      <c r="F34" s="38">
        <v>9</v>
      </c>
      <c r="H34" s="41">
        <v>9.1</v>
      </c>
      <c r="I34" s="38">
        <v>2</v>
      </c>
      <c r="K34" s="41">
        <v>10.4</v>
      </c>
      <c r="L34" s="38">
        <v>2</v>
      </c>
      <c r="N34" s="38">
        <v>63</v>
      </c>
      <c r="O34" s="38" t="s">
        <v>76</v>
      </c>
    </row>
    <row r="35" spans="2:12" ht="10.5" customHeight="1">
      <c r="B35" s="38">
        <v>64</v>
      </c>
      <c r="C35" s="38">
        <v>10</v>
      </c>
      <c r="E35" s="38">
        <v>63</v>
      </c>
      <c r="F35" s="38">
        <v>10</v>
      </c>
      <c r="H35" s="41">
        <v>9.8</v>
      </c>
      <c r="I35" s="38">
        <v>1</v>
      </c>
      <c r="K35" s="41">
        <v>11.3</v>
      </c>
      <c r="L35" s="38">
        <v>1</v>
      </c>
    </row>
    <row r="36" spans="14:15" ht="10.5" customHeight="1">
      <c r="N36" s="176" t="s">
        <v>94</v>
      </c>
      <c r="O36" s="176"/>
    </row>
    <row r="37" spans="2:15" ht="10.5" customHeight="1">
      <c r="B37" s="38" t="s">
        <v>52</v>
      </c>
      <c r="E37" s="38" t="s">
        <v>53</v>
      </c>
      <c r="H37" s="38" t="s">
        <v>47</v>
      </c>
      <c r="K37" s="38" t="s">
        <v>48</v>
      </c>
      <c r="N37" s="38">
        <v>0</v>
      </c>
      <c r="O37" s="38" t="s">
        <v>56</v>
      </c>
    </row>
    <row r="38" spans="2:15" ht="10.5" customHeight="1">
      <c r="B38" s="38">
        <v>0</v>
      </c>
      <c r="C38" s="38">
        <v>1</v>
      </c>
      <c r="E38" s="38">
        <v>0</v>
      </c>
      <c r="F38" s="38">
        <v>1</v>
      </c>
      <c r="H38" s="38">
        <v>0</v>
      </c>
      <c r="I38" s="38">
        <v>1</v>
      </c>
      <c r="K38" s="38">
        <v>0</v>
      </c>
      <c r="L38" s="38">
        <v>1</v>
      </c>
      <c r="N38" s="38">
        <v>31</v>
      </c>
      <c r="O38" s="38" t="s">
        <v>57</v>
      </c>
    </row>
    <row r="39" spans="2:15" ht="10.5" customHeight="1">
      <c r="B39" s="38">
        <v>30</v>
      </c>
      <c r="C39" s="38">
        <v>2</v>
      </c>
      <c r="E39" s="38">
        <v>27</v>
      </c>
      <c r="F39" s="38">
        <v>2</v>
      </c>
      <c r="H39" s="38">
        <v>150</v>
      </c>
      <c r="I39" s="38">
        <v>2</v>
      </c>
      <c r="K39" s="38">
        <v>118</v>
      </c>
      <c r="L39" s="38">
        <v>2</v>
      </c>
      <c r="N39" s="38">
        <v>43</v>
      </c>
      <c r="O39" s="38" t="s">
        <v>58</v>
      </c>
    </row>
    <row r="40" spans="2:15" ht="10.5" customHeight="1">
      <c r="B40" s="38">
        <v>37</v>
      </c>
      <c r="C40" s="38">
        <v>3</v>
      </c>
      <c r="E40" s="38">
        <v>32</v>
      </c>
      <c r="F40" s="38">
        <v>3</v>
      </c>
      <c r="H40" s="38">
        <v>170</v>
      </c>
      <c r="I40" s="38">
        <v>3</v>
      </c>
      <c r="K40" s="38">
        <v>132</v>
      </c>
      <c r="L40" s="38">
        <v>3</v>
      </c>
      <c r="N40" s="38">
        <v>54</v>
      </c>
      <c r="O40" s="38" t="s">
        <v>59</v>
      </c>
    </row>
    <row r="41" spans="2:15" ht="10.5" customHeight="1">
      <c r="B41" s="38">
        <v>41</v>
      </c>
      <c r="C41" s="38">
        <v>4</v>
      </c>
      <c r="E41" s="38">
        <v>36</v>
      </c>
      <c r="F41" s="38">
        <v>4</v>
      </c>
      <c r="H41" s="38">
        <v>188</v>
      </c>
      <c r="I41" s="38">
        <v>4</v>
      </c>
      <c r="K41" s="38">
        <v>145</v>
      </c>
      <c r="L41" s="38">
        <v>4</v>
      </c>
      <c r="N41" s="38">
        <v>65</v>
      </c>
      <c r="O41" s="38" t="s">
        <v>60</v>
      </c>
    </row>
    <row r="42" spans="2:12" ht="10.5" customHeight="1">
      <c r="B42" s="38">
        <v>45</v>
      </c>
      <c r="C42" s="38">
        <v>5</v>
      </c>
      <c r="E42" s="38">
        <v>39</v>
      </c>
      <c r="F42" s="38">
        <v>5</v>
      </c>
      <c r="H42" s="38">
        <v>203</v>
      </c>
      <c r="I42" s="38">
        <v>5</v>
      </c>
      <c r="K42" s="38">
        <v>157</v>
      </c>
      <c r="L42" s="38">
        <v>5</v>
      </c>
    </row>
    <row r="43" spans="2:12" ht="10.5" customHeight="1">
      <c r="B43" s="38">
        <v>49</v>
      </c>
      <c r="C43" s="38">
        <v>6</v>
      </c>
      <c r="E43" s="38">
        <v>42</v>
      </c>
      <c r="F43" s="38">
        <v>6</v>
      </c>
      <c r="H43" s="38">
        <v>218</v>
      </c>
      <c r="I43" s="38">
        <v>6</v>
      </c>
      <c r="K43" s="38">
        <v>168</v>
      </c>
      <c r="L43" s="38">
        <v>6</v>
      </c>
    </row>
    <row r="44" spans="2:12" ht="10.5" customHeight="1">
      <c r="B44" s="38">
        <v>53</v>
      </c>
      <c r="C44" s="38">
        <v>7</v>
      </c>
      <c r="E44" s="38">
        <v>45</v>
      </c>
      <c r="F44" s="38">
        <v>7</v>
      </c>
      <c r="H44" s="38">
        <v>230</v>
      </c>
      <c r="I44" s="38">
        <v>7</v>
      </c>
      <c r="K44" s="38">
        <v>179</v>
      </c>
      <c r="L44" s="38">
        <v>7</v>
      </c>
    </row>
    <row r="45" spans="2:12" ht="10.5" customHeight="1">
      <c r="B45" s="38">
        <v>56</v>
      </c>
      <c r="C45" s="38">
        <v>8</v>
      </c>
      <c r="E45" s="38">
        <v>48</v>
      </c>
      <c r="F45" s="38">
        <v>8</v>
      </c>
      <c r="H45" s="38">
        <v>242</v>
      </c>
      <c r="I45" s="38">
        <v>8</v>
      </c>
      <c r="K45" s="38">
        <v>190</v>
      </c>
      <c r="L45" s="38">
        <v>8</v>
      </c>
    </row>
    <row r="46" spans="2:12" ht="10.5" customHeight="1">
      <c r="B46" s="38">
        <v>60</v>
      </c>
      <c r="C46" s="38">
        <v>9</v>
      </c>
      <c r="E46" s="38">
        <v>50</v>
      </c>
      <c r="F46" s="38">
        <v>9</v>
      </c>
      <c r="H46" s="38">
        <v>254</v>
      </c>
      <c r="I46" s="38">
        <v>9</v>
      </c>
      <c r="K46" s="38">
        <v>200</v>
      </c>
      <c r="L46" s="38">
        <v>9</v>
      </c>
    </row>
    <row r="47" spans="2:12" ht="10.5" customHeight="1">
      <c r="B47" s="38">
        <v>63</v>
      </c>
      <c r="C47" s="38">
        <v>10</v>
      </c>
      <c r="E47" s="38">
        <v>53</v>
      </c>
      <c r="F47" s="38">
        <v>10</v>
      </c>
      <c r="H47" s="38">
        <v>265</v>
      </c>
      <c r="I47" s="38">
        <v>10</v>
      </c>
      <c r="K47" s="38">
        <v>210</v>
      </c>
      <c r="L47" s="38">
        <v>10</v>
      </c>
    </row>
    <row r="49" spans="8:11" ht="10.5" customHeight="1">
      <c r="H49" s="38" t="s">
        <v>54</v>
      </c>
      <c r="K49" s="38" t="s">
        <v>55</v>
      </c>
    </row>
    <row r="50" spans="8:12" ht="10.5" customHeight="1">
      <c r="H50" s="38">
        <v>0</v>
      </c>
      <c r="I50" s="38">
        <v>1</v>
      </c>
      <c r="K50" s="38">
        <v>0</v>
      </c>
      <c r="L50" s="38">
        <v>1</v>
      </c>
    </row>
    <row r="51" spans="8:12" ht="10.5" customHeight="1">
      <c r="H51" s="38">
        <v>13</v>
      </c>
      <c r="I51" s="38">
        <v>2</v>
      </c>
      <c r="K51" s="38">
        <v>8</v>
      </c>
      <c r="L51" s="38">
        <v>2</v>
      </c>
    </row>
    <row r="52" spans="8:12" ht="10.5" customHeight="1">
      <c r="H52" s="38">
        <v>16</v>
      </c>
      <c r="I52" s="38">
        <v>3</v>
      </c>
      <c r="K52" s="38">
        <v>10</v>
      </c>
      <c r="L52" s="38">
        <v>3</v>
      </c>
    </row>
    <row r="53" spans="8:12" ht="10.5" customHeight="1">
      <c r="H53" s="38">
        <v>19</v>
      </c>
      <c r="I53" s="38">
        <v>4</v>
      </c>
      <c r="K53" s="38">
        <v>11</v>
      </c>
      <c r="L53" s="38">
        <v>4</v>
      </c>
    </row>
    <row r="54" spans="8:12" ht="10.5" customHeight="1">
      <c r="H54" s="38">
        <v>22</v>
      </c>
      <c r="I54" s="38">
        <v>5</v>
      </c>
      <c r="K54" s="38">
        <v>12</v>
      </c>
      <c r="L54" s="38">
        <v>5</v>
      </c>
    </row>
    <row r="55" spans="8:12" ht="10.5" customHeight="1">
      <c r="H55" s="38">
        <v>25</v>
      </c>
      <c r="I55" s="38">
        <v>6</v>
      </c>
      <c r="K55" s="38">
        <v>14</v>
      </c>
      <c r="L55" s="38">
        <v>6</v>
      </c>
    </row>
    <row r="56" spans="8:12" ht="10.5" customHeight="1">
      <c r="H56" s="38">
        <v>28</v>
      </c>
      <c r="I56" s="38">
        <v>7</v>
      </c>
      <c r="K56" s="38">
        <v>16</v>
      </c>
      <c r="L56" s="38">
        <v>7</v>
      </c>
    </row>
    <row r="57" spans="8:12" ht="10.5" customHeight="1">
      <c r="H57" s="38">
        <v>31</v>
      </c>
      <c r="I57" s="38">
        <v>8</v>
      </c>
      <c r="K57" s="38">
        <v>18</v>
      </c>
      <c r="L57" s="38">
        <v>8</v>
      </c>
    </row>
    <row r="58" spans="8:12" ht="10.5" customHeight="1">
      <c r="H58" s="38">
        <v>34</v>
      </c>
      <c r="I58" s="38">
        <v>9</v>
      </c>
      <c r="K58" s="38">
        <v>20</v>
      </c>
      <c r="L58" s="38">
        <v>9</v>
      </c>
    </row>
    <row r="59" spans="8:12" ht="10.5" customHeight="1">
      <c r="H59" s="38">
        <v>37</v>
      </c>
      <c r="I59" s="38">
        <v>10</v>
      </c>
      <c r="K59" s="38">
        <v>23</v>
      </c>
      <c r="L59" s="38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2005-03-10T06:30:10Z</cp:lastPrinted>
  <dcterms:created xsi:type="dcterms:W3CDTF">2004-01-16T00:04:38Z</dcterms:created>
  <dcterms:modified xsi:type="dcterms:W3CDTF">2011-03-14T08:49:39Z</dcterms:modified>
  <cp:category/>
  <cp:version/>
  <cp:contentType/>
  <cp:contentStatus/>
</cp:coreProperties>
</file>