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6年度\★災害関係(R6.1能登地震)\05 営業再開支援補助金\01 公募要領・チラシ等\03 公募要領・申請書\"/>
    </mc:Choice>
  </mc:AlternateContent>
  <xr:revisionPtr revIDLastSave="0" documentId="13_ncr:1_{C15057C9-30F1-425B-B94B-3480F27C8342}" xr6:coauthVersionLast="47" xr6:coauthVersionMax="47" xr10:uidLastSave="{00000000-0000-0000-0000-000000000000}"/>
  <bookViews>
    <workbookView xWindow="-120" yWindow="-120" windowWidth="29040" windowHeight="15840" xr2:uid="{00000000-000D-0000-FFFF-FFFF00000000}"/>
  </bookViews>
  <sheets>
    <sheet name="1号-1" sheetId="1" r:id="rId1"/>
    <sheet name="1号-2" sheetId="2" r:id="rId2"/>
    <sheet name="1号-3" sheetId="4" r:id="rId3"/>
    <sheet name="別紙１_宣誓・同意書" sheetId="25" r:id="rId4"/>
    <sheet name="別紙2_役員等名簿" sheetId="14" r:id="rId5"/>
    <sheet name="別紙3_経費明細" sheetId="32" r:id="rId6"/>
    <sheet name="1号-4" sheetId="34" r:id="rId7"/>
    <sheet name="チェックリスト" sheetId="15" r:id="rId8"/>
    <sheet name="マスタ集計用" sheetId="21" r:id="rId9"/>
    <sheet name="警察照会用" sheetId="23" r:id="rId10"/>
    <sheet name="業種リスト" sheetId="12" r:id="rId11"/>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'1号-1'!$A$1:$K$38</definedName>
    <definedName name="_xlnm.Print_Area" localSheetId="1">'1号-2'!$A$1:$L$29</definedName>
    <definedName name="_xlnm.Print_Area" localSheetId="6">'1号-4'!$A$1:$L$44</definedName>
    <definedName name="_xlnm.Print_Area" localSheetId="7">チェックリスト!$A$1:$F$35</definedName>
    <definedName name="_xlnm.Print_Area" localSheetId="3">別紙１_宣誓・同意書!$A$1:$P$41</definedName>
    <definedName name="_xlnm.Print_Area" localSheetId="4">別紙2_役員等名簿!$A$1:$U$43</definedName>
    <definedName name="_xlnm.Print_Area" localSheetId="5">別紙3_経費明細!$A$1:$F$25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4" l="1"/>
  <c r="I32" i="34"/>
  <c r="I43" i="34"/>
  <c r="G12" i="34"/>
  <c r="G6" i="34"/>
  <c r="J12" i="34"/>
  <c r="J13" i="34" s="1"/>
  <c r="F28" i="32"/>
  <c r="AA6" i="21" s="1"/>
  <c r="F23" i="32"/>
  <c r="Z6" i="21" s="1"/>
  <c r="N15" i="23"/>
  <c r="J15" i="23" s="1"/>
  <c r="K15" i="23"/>
  <c r="H15" i="23"/>
  <c r="F15" i="23"/>
  <c r="E15" i="23"/>
  <c r="D15" i="23"/>
  <c r="C15" i="23"/>
  <c r="N14" i="23"/>
  <c r="G14" i="23" s="1"/>
  <c r="K14" i="23"/>
  <c r="J14" i="23"/>
  <c r="I14" i="23"/>
  <c r="H14" i="23"/>
  <c r="F14" i="23"/>
  <c r="E14" i="23"/>
  <c r="D14" i="23"/>
  <c r="C14" i="23"/>
  <c r="N13" i="23"/>
  <c r="J13" i="23" s="1"/>
  <c r="K13" i="23"/>
  <c r="H13" i="23"/>
  <c r="G13" i="23"/>
  <c r="F13" i="23"/>
  <c r="E13" i="23"/>
  <c r="D13" i="23"/>
  <c r="C13" i="23"/>
  <c r="N12" i="23"/>
  <c r="G12" i="23" s="1"/>
  <c r="K12" i="23"/>
  <c r="J12" i="23"/>
  <c r="I12" i="23"/>
  <c r="H12" i="23"/>
  <c r="F12" i="23"/>
  <c r="E12" i="23"/>
  <c r="D12" i="23"/>
  <c r="C12" i="23"/>
  <c r="N11" i="23"/>
  <c r="J11" i="23" s="1"/>
  <c r="K11" i="23"/>
  <c r="H11" i="23"/>
  <c r="G11" i="23"/>
  <c r="F11" i="23"/>
  <c r="E11" i="23"/>
  <c r="D11" i="23"/>
  <c r="C11" i="23"/>
  <c r="N10" i="23"/>
  <c r="G10" i="23" s="1"/>
  <c r="K10" i="23"/>
  <c r="J10" i="23"/>
  <c r="I10" i="23"/>
  <c r="H10" i="23"/>
  <c r="F10" i="23"/>
  <c r="E10" i="23"/>
  <c r="D10" i="23"/>
  <c r="C10" i="23"/>
  <c r="N9" i="23"/>
  <c r="J9" i="23" s="1"/>
  <c r="K9" i="23"/>
  <c r="H9" i="23"/>
  <c r="G9" i="23"/>
  <c r="F9" i="23"/>
  <c r="E9" i="23"/>
  <c r="D9" i="23"/>
  <c r="C9" i="23"/>
  <c r="N8" i="23"/>
  <c r="G8" i="23" s="1"/>
  <c r="K8" i="23"/>
  <c r="J8" i="23"/>
  <c r="I8" i="23"/>
  <c r="H8" i="23"/>
  <c r="F8" i="23"/>
  <c r="E8" i="23"/>
  <c r="D8" i="23"/>
  <c r="C8" i="23"/>
  <c r="N7" i="23"/>
  <c r="J7" i="23" s="1"/>
  <c r="K7" i="23"/>
  <c r="H7" i="23"/>
  <c r="G7" i="23"/>
  <c r="F7" i="23"/>
  <c r="E7" i="23"/>
  <c r="D7" i="23"/>
  <c r="C7" i="23"/>
  <c r="N6" i="23"/>
  <c r="G6" i="23" s="1"/>
  <c r="K6" i="23"/>
  <c r="H6" i="23"/>
  <c r="F6" i="23"/>
  <c r="E6" i="23"/>
  <c r="D6" i="23"/>
  <c r="C6" i="23"/>
  <c r="AD6" i="21"/>
  <c r="W6" i="21"/>
  <c r="V6" i="21"/>
  <c r="U6" i="21"/>
  <c r="T6" i="21"/>
  <c r="S6" i="21"/>
  <c r="R6" i="21"/>
  <c r="Q6" i="21"/>
  <c r="P6" i="21"/>
  <c r="O6" i="21"/>
  <c r="N6" i="21"/>
  <c r="M6" i="21"/>
  <c r="K6" i="21"/>
  <c r="J6" i="21"/>
  <c r="I6" i="21"/>
  <c r="H6" i="21"/>
  <c r="G6" i="21"/>
  <c r="F6" i="21"/>
  <c r="E6" i="21"/>
  <c r="C6" i="21"/>
  <c r="A6" i="21"/>
  <c r="F30" i="32"/>
  <c r="AC6" i="21" s="1"/>
  <c r="F29" i="32"/>
  <c r="AB6" i="21" s="1"/>
  <c r="C2" i="32"/>
  <c r="Q12" i="14"/>
  <c r="M12" i="14"/>
  <c r="M11" i="14"/>
  <c r="B8" i="23" s="1"/>
  <c r="M10" i="14"/>
  <c r="J6" i="34"/>
  <c r="D37" i="34" s="1"/>
  <c r="G37" i="34" s="1"/>
  <c r="J5" i="34"/>
  <c r="G5" i="34"/>
  <c r="J4" i="34"/>
  <c r="G4" i="34"/>
  <c r="D13" i="2"/>
  <c r="L6" i="21" s="1"/>
  <c r="F8" i="2"/>
  <c r="E6" i="2"/>
  <c r="D6" i="21" s="1"/>
  <c r="E5" i="2"/>
  <c r="B6" i="21" s="1"/>
  <c r="G15" i="23" l="1"/>
  <c r="I7" i="23"/>
  <c r="I9" i="23"/>
  <c r="I11" i="23"/>
  <c r="I13" i="23"/>
  <c r="I15" i="23"/>
  <c r="E33" i="34"/>
  <c r="I33" i="34" s="1"/>
  <c r="E32" i="34"/>
  <c r="G17" i="34"/>
  <c r="J7" i="34"/>
  <c r="X6" i="21" s="1"/>
  <c r="I6" i="23"/>
  <c r="J6" i="23"/>
  <c r="B6" i="23"/>
  <c r="B10" i="23"/>
  <c r="B14" i="23"/>
  <c r="B7" i="23"/>
  <c r="B11" i="23"/>
  <c r="B15" i="23"/>
  <c r="B9" i="23"/>
  <c r="B13" i="23"/>
  <c r="B12" i="23"/>
  <c r="L40" i="34" l="1"/>
  <c r="L29" i="34"/>
  <c r="E37" i="34"/>
  <c r="I37" i="34" s="1"/>
  <c r="I17" i="34"/>
  <c r="F24" i="34"/>
  <c r="G43" i="34" s="1"/>
  <c r="K43" i="34" l="1"/>
  <c r="I44" i="34" s="1"/>
  <c r="G32" i="34"/>
  <c r="G31" i="34"/>
  <c r="G42" i="34"/>
  <c r="G33" i="34"/>
  <c r="K33" i="34" l="1"/>
  <c r="K32" i="34" l="1"/>
  <c r="I34" i="34" s="1"/>
  <c r="A26" i="34" s="1"/>
  <c r="Y6" i="21" l="1"/>
  <c r="AM6" i="21" s="1"/>
</calcChain>
</file>

<file path=xl/sharedStrings.xml><?xml version="1.0" encoding="utf-8"?>
<sst xmlns="http://schemas.openxmlformats.org/spreadsheetml/2006/main" count="556" uniqueCount="401">
  <si>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</si>
  <si>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</si>
  <si>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</si>
  <si>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</si>
  <si>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</si>
  <si>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</si>
  <si>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</si>
  <si>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</si>
  <si>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</si>
  <si>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</si>
  <si>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</si>
  <si>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</si>
  <si>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</si>
  <si>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</si>
  <si>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</si>
  <si>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</si>
  <si>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</si>
  <si>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</si>
  <si>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</si>
  <si>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</si>
  <si>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</si>
  <si>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</si>
  <si>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</si>
  <si>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</si>
  <si>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</si>
  <si>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</si>
  <si>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</si>
  <si>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</si>
  <si>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</si>
  <si>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</si>
  <si>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</si>
  <si>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</si>
  <si>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</si>
  <si>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</si>
  <si>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</si>
  <si>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</si>
  <si>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</si>
  <si>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</si>
  <si>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</si>
  <si>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</si>
  <si>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</si>
  <si>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</si>
  <si>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</si>
  <si>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</si>
  <si>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</si>
  <si>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</si>
  <si>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</si>
  <si>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</si>
  <si>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</si>
  <si>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</si>
  <si>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</si>
  <si>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</si>
  <si>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</si>
  <si>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</si>
  <si>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</si>
  <si>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</si>
  <si>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</si>
  <si>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</si>
  <si>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</si>
  <si>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</si>
  <si>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</si>
  <si>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</si>
  <si>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</si>
  <si>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</si>
  <si>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</si>
  <si>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</si>
  <si>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</si>
  <si>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</si>
  <si>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</si>
  <si>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</si>
  <si>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</si>
  <si>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</si>
  <si>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</si>
  <si>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</si>
  <si>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</si>
  <si>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</si>
  <si>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</si>
  <si>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</si>
  <si>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</si>
  <si>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</si>
  <si>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</si>
  <si>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</si>
  <si>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</si>
  <si>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</si>
  <si>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</si>
  <si>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</si>
  <si>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</si>
  <si>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</si>
  <si>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</si>
  <si>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</si>
  <si>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</si>
  <si>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</si>
  <si>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</si>
  <si>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</si>
  <si>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</si>
  <si>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</si>
  <si>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</si>
  <si>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</si>
  <si>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</si>
  <si>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</si>
  <si>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</si>
  <si>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</si>
  <si>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</si>
  <si>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</si>
  <si>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</si>
  <si>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</si>
  <si>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</si>
  <si>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</si>
  <si>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</si>
  <si>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</si>
  <si>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</si>
  <si>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</si>
  <si>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</si>
  <si>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</si>
  <si>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</si>
  <si>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</si>
  <si>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</si>
  <si>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</si>
  <si>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</si>
  <si>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</si>
  <si>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</si>
  <si>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</si>
  <si>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</si>
  <si>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</si>
  <si>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</si>
  <si>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</si>
  <si>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</si>
  <si>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</si>
  <si>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</si>
  <si>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</si>
  <si>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</si>
  <si>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</si>
  <si>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</si>
  <si>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</si>
  <si>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</si>
  <si>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</si>
  <si>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</si>
  <si>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</si>
  <si>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</si>
  <si>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</si>
  <si>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</si>
  <si>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</si>
  <si>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</si>
  <si>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</si>
  <si>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</si>
  <si>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</si>
  <si>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</si>
  <si>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</si>
  <si>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</si>
  <si>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</si>
  <si>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</si>
  <si>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</si>
  <si>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</si>
  <si>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</si>
  <si>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</si>
  <si>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</si>
  <si>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</si>
  <si>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</si>
  <si>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</si>
  <si>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</si>
  <si>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</si>
  <si>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</si>
  <si>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</si>
  <si>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</si>
  <si>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</si>
  <si>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</si>
  <si>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</si>
  <si>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</si>
  <si>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</si>
  <si>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</si>
  <si>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</si>
  <si>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</si>
  <si>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</si>
  <si>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</si>
  <si>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</si>
  <si>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</si>
  <si>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</si>
  <si>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</si>
  <si>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</si>
  <si>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</si>
  <si>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</si>
  <si>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</si>
  <si>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</si>
  <si>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</si>
  <si>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</si>
  <si>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</si>
  <si>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</si>
  <si>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</si>
  <si>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</si>
  <si>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</si>
  <si>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</si>
  <si>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</si>
  <si>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</si>
  <si>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</si>
  <si>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</si>
  <si>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</si>
  <si>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</si>
  <si>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</si>
  <si>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</si>
  <si>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</si>
  <si>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</si>
  <si>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</si>
  <si>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</si>
  <si>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</si>
  <si>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</si>
  <si>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</si>
  <si>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申請者情報</t>
    <rPh sb="0" eb="2">
      <t>シンセイ</t>
    </rPh>
    <rPh sb="2" eb="3">
      <t>シャ</t>
    </rPh>
    <rPh sb="3" eb="5">
      <t>ジョウホウ</t>
    </rPh>
    <phoneticPr fontId="1"/>
  </si>
  <si>
    <t>企業名or屋号</t>
    <rPh sb="0" eb="2">
      <t>キギョウ</t>
    </rPh>
    <rPh sb="2" eb="3">
      <t>メイ</t>
    </rPh>
    <rPh sb="5" eb="7">
      <t>ヤゴウ</t>
    </rPh>
    <phoneticPr fontId="1"/>
  </si>
  <si>
    <t>フリガナ</t>
    <phoneticPr fontId="1"/>
  </si>
  <si>
    <t>代表者</t>
    <rPh sb="0" eb="3">
      <t>ダイヒョウシャ</t>
    </rPh>
    <phoneticPr fontId="1"/>
  </si>
  <si>
    <t>代表者名</t>
    <rPh sb="0" eb="3">
      <t>ダイヒョウシャ</t>
    </rPh>
    <rPh sb="3" eb="4">
      <t>メイ</t>
    </rPh>
    <phoneticPr fontId="1"/>
  </si>
  <si>
    <t>企業情報</t>
    <rPh sb="0" eb="2">
      <t>キギョウ</t>
    </rPh>
    <rPh sb="2" eb="4">
      <t>ジョウホウ</t>
    </rPh>
    <phoneticPr fontId="1"/>
  </si>
  <si>
    <t>従業員数</t>
    <rPh sb="0" eb="3">
      <t>ジュウギョウイン</t>
    </rPh>
    <rPh sb="3" eb="4">
      <t>スウ</t>
    </rPh>
    <phoneticPr fontId="1"/>
  </si>
  <si>
    <t>所在地</t>
    <rPh sb="0" eb="3">
      <t>ショザイチ</t>
    </rPh>
    <phoneticPr fontId="1"/>
  </si>
  <si>
    <t>担当者情報</t>
    <rPh sb="0" eb="3">
      <t>タントウシャ</t>
    </rPh>
    <rPh sb="3" eb="5">
      <t>ジョウホウ</t>
    </rPh>
    <phoneticPr fontId="1"/>
  </si>
  <si>
    <t>郵便番号</t>
    <rPh sb="0" eb="4">
      <t>ユウビンバンゴウ</t>
    </rPh>
    <phoneticPr fontId="1"/>
  </si>
  <si>
    <t>e-mail</t>
    <phoneticPr fontId="1"/>
  </si>
  <si>
    <t>ＴＥＬ</t>
    <phoneticPr fontId="1"/>
  </si>
  <si>
    <t>補助申請額　経費明細</t>
    <rPh sb="0" eb="2">
      <t>ホジョ</t>
    </rPh>
    <rPh sb="2" eb="4">
      <t>シンセイ</t>
    </rPh>
    <rPh sb="4" eb="5">
      <t>ガク</t>
    </rPh>
    <phoneticPr fontId="1"/>
  </si>
  <si>
    <t>対象経費総額</t>
    <rPh sb="0" eb="2">
      <t>タイショウ</t>
    </rPh>
    <rPh sb="2" eb="4">
      <t>ケイヒ</t>
    </rPh>
    <rPh sb="4" eb="6">
      <t>ソウガク</t>
    </rPh>
    <phoneticPr fontId="1"/>
  </si>
  <si>
    <t>1号-3</t>
    <rPh sb="1" eb="2">
      <t>ゴウ</t>
    </rPh>
    <phoneticPr fontId="1"/>
  </si>
  <si>
    <t>1号-2</t>
    <rPh sb="1" eb="2">
      <t>ゴウ</t>
    </rPh>
    <phoneticPr fontId="1"/>
  </si>
  <si>
    <t>1号-1</t>
    <rPh sb="1" eb="2">
      <t>ゴウ</t>
    </rPh>
    <phoneticPr fontId="1"/>
  </si>
  <si>
    <t>補助金申請額</t>
    <rPh sb="0" eb="3">
      <t>ホジョキン</t>
    </rPh>
    <rPh sb="3" eb="6">
      <t>シンセイガク</t>
    </rPh>
    <phoneticPr fontId="1"/>
  </si>
  <si>
    <t>経費明細</t>
    <rPh sb="0" eb="2">
      <t>ケイヒ</t>
    </rPh>
    <rPh sb="2" eb="4">
      <t>メイサイ</t>
    </rPh>
    <phoneticPr fontId="1"/>
  </si>
  <si>
    <t>別紙3</t>
    <rPh sb="0" eb="2">
      <t>ベッシ</t>
    </rPh>
    <phoneticPr fontId="1"/>
  </si>
  <si>
    <t>別紙</t>
    <rPh sb="0" eb="2">
      <t>ベッシ</t>
    </rPh>
    <phoneticPr fontId="9"/>
  </si>
  <si>
    <t>番号</t>
    <rPh sb="0" eb="2">
      <t>バンゴウ</t>
    </rPh>
    <phoneticPr fontId="9"/>
  </si>
  <si>
    <t>法人、商号、名称等
（法人・団体等のみ記載）</t>
    <phoneticPr fontId="9"/>
  </si>
  <si>
    <t>住所</t>
    <rPh sb="0" eb="2">
      <t>ジュウショ</t>
    </rPh>
    <phoneticPr fontId="9"/>
  </si>
  <si>
    <r>
      <t>役職名</t>
    </r>
    <r>
      <rPr>
        <sz val="9"/>
        <rFont val="ＭＳ 明朝"/>
        <family val="1"/>
        <charset val="128"/>
      </rPr>
      <t xml:space="preserve">
（法人・団体のみ記載）</t>
    </r>
    <rPh sb="0" eb="3">
      <t>ヤクショクメイ</t>
    </rPh>
    <rPh sb="5" eb="7">
      <t>ホウジン</t>
    </rPh>
    <rPh sb="8" eb="10">
      <t>ダンタイ</t>
    </rPh>
    <rPh sb="12" eb="14">
      <t>キサイ</t>
    </rPh>
    <phoneticPr fontId="9"/>
  </si>
  <si>
    <t>氏名</t>
    <rPh sb="0" eb="2">
      <t>シメイ</t>
    </rPh>
    <phoneticPr fontId="9"/>
  </si>
  <si>
    <t>フリガナ</t>
    <phoneticPr fontId="9"/>
  </si>
  <si>
    <t>生年月日</t>
    <rPh sb="0" eb="2">
      <t>セイネン</t>
    </rPh>
    <rPh sb="2" eb="4">
      <t>ガッピ</t>
    </rPh>
    <phoneticPr fontId="9"/>
  </si>
  <si>
    <t>性別</t>
    <rPh sb="0" eb="2">
      <t>セイベツ</t>
    </rPh>
    <phoneticPr fontId="9"/>
  </si>
  <si>
    <t>備考</t>
    <rPh sb="0" eb="2">
      <t>ビコウ</t>
    </rPh>
    <phoneticPr fontId="9"/>
  </si>
  <si>
    <t>元号</t>
    <rPh sb="0" eb="2">
      <t>ゲンゴウ</t>
    </rPh>
    <phoneticPr fontId="9"/>
  </si>
  <si>
    <t>年</t>
    <rPh sb="0" eb="1">
      <t>ネン</t>
    </rPh>
    <phoneticPr fontId="9"/>
  </si>
  <si>
    <t>月</t>
    <rPh sb="0" eb="1">
      <t>ツキ</t>
    </rPh>
    <phoneticPr fontId="9"/>
  </si>
  <si>
    <t>日</t>
    <rPh sb="0" eb="1">
      <t>ヒ</t>
    </rPh>
    <phoneticPr fontId="9"/>
  </si>
  <si>
    <t>資本金(千円)</t>
    <rPh sb="0" eb="3">
      <t>シホンキン</t>
    </rPh>
    <rPh sb="4" eb="6">
      <t>センエン</t>
    </rPh>
    <phoneticPr fontId="1"/>
  </si>
  <si>
    <t>直近1年間の売上高(千円)</t>
    <rPh sb="0" eb="2">
      <t>チョッキン</t>
    </rPh>
    <rPh sb="3" eb="4">
      <t>ネン</t>
    </rPh>
    <rPh sb="4" eb="5">
      <t>アイダ</t>
    </rPh>
    <rPh sb="6" eb="8">
      <t>ウリアゲ</t>
    </rPh>
    <rPh sb="8" eb="9">
      <t>タカ</t>
    </rPh>
    <rPh sb="10" eb="12">
      <t>センエン</t>
    </rPh>
    <phoneticPr fontId="1"/>
  </si>
  <si>
    <t>審査</t>
    <rPh sb="0" eb="2">
      <t>シンサ</t>
    </rPh>
    <phoneticPr fontId="1"/>
  </si>
  <si>
    <t>計画始期</t>
    <rPh sb="0" eb="2">
      <t>ケイカク</t>
    </rPh>
    <rPh sb="2" eb="4">
      <t>シキ</t>
    </rPh>
    <phoneticPr fontId="1"/>
  </si>
  <si>
    <t>計画終期</t>
    <rPh sb="0" eb="2">
      <t>ケイカク</t>
    </rPh>
    <rPh sb="2" eb="4">
      <t>シュウキ</t>
    </rPh>
    <phoneticPr fontId="1"/>
  </si>
  <si>
    <t>←1号-1に記載の内容が自動入力されます</t>
  </si>
  <si>
    <t>対象経費総額</t>
    <rPh sb="0" eb="2">
      <t>タイショウ</t>
    </rPh>
    <rPh sb="2" eb="4">
      <t>ケイヒ</t>
    </rPh>
    <rPh sb="4" eb="6">
      <t>ソウガク</t>
    </rPh>
    <phoneticPr fontId="1"/>
  </si>
  <si>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</si>
  <si>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</si>
  <si>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</si>
  <si>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</si>
  <si>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</si>
  <si>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</si>
  <si>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</si>
  <si>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</si>
  <si>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</si>
  <si>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</si>
  <si>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</si>
  <si>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</si>
  <si>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</si>
  <si>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</si>
  <si>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※適宜行を追加してください</t>
    <rPh sb="1" eb="3">
      <t>テキギ</t>
    </rPh>
    <rPh sb="3" eb="4">
      <t>ギョウ</t>
    </rPh>
    <rPh sb="5" eb="7">
      <t>ツイカ</t>
    </rPh>
    <phoneticPr fontId="1"/>
  </si>
  <si>
    <t>※各経費の根拠となる見積書等のコピーを添付してください</t>
    <rPh sb="1" eb="4">
      <t>カクケイヒ</t>
    </rPh>
    <rPh sb="5" eb="7">
      <t>コンキョ</t>
    </rPh>
    <rPh sb="10" eb="13">
      <t>ミツモリショ</t>
    </rPh>
    <rPh sb="13" eb="14">
      <t>トウ</t>
    </rPh>
    <rPh sb="19" eb="21">
      <t>テンプ</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</si>
  <si>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</si>
  <si>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</si>
  <si>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</si>
  <si>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</si>
  <si>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</si>
  <si>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</si>
  <si>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</si>
  <si>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</si>
  <si>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</si>
  <si>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</si>
  <si>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</si>
  <si>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</si>
  <si>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</si>
  <si>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</si>
  <si>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</si>
  <si>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</si>
  <si>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</si>
  <si>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</si>
  <si>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直近２期分の決算書類等を添付している</t>
    <rPh sb="6" eb="10">
      <t>ケッサンショルイ</t>
    </rPh>
    <rPh sb="10" eb="11">
      <t>トウ</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</si>
  <si>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</si>
  <si>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</si>
  <si>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</si>
  <si>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</si>
  <si>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</si>
  <si>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</si>
  <si>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</si>
  <si>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補助対象経費</t>
    <rPh sb="0" eb="6">
      <t>ホジョタイショウケイヒ</t>
    </rPh>
    <phoneticPr fontId="1"/>
  </si>
  <si>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</si>
  <si>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</si>
  <si>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</si>
  <si>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</si>
  <si>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</si>
  <si>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</si>
  <si>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車両購入費</t>
    <rPh sb="0" eb="2">
      <t>シャリョウ</t>
    </rPh>
    <rPh sb="2" eb="5">
      <t>コウニュウヒ</t>
    </rPh>
    <phoneticPr fontId="1"/>
  </si>
  <si>
    <r>
      <t>※経費の支払い方法は、</t>
    </r>
    <r>
      <rPr>
        <sz val="12"/>
        <color rgb="FFFF0000"/>
        <rFont val="ＭＳ ゴシック"/>
        <family val="3"/>
        <charset val="128"/>
      </rPr>
      <t>原則銀行振込</t>
    </r>
    <r>
      <rPr>
        <sz val="12"/>
        <color theme="1"/>
        <rFont val="ＭＳ ゴシック"/>
        <family val="3"/>
        <charset val="128"/>
      </rPr>
      <t>とします</t>
    </r>
    <rPh sb="1" eb="3">
      <t>ケイヒ</t>
    </rPh>
    <rPh sb="4" eb="6">
      <t>シハラ</t>
    </rPh>
    <rPh sb="7" eb="9">
      <t>ホウホウ</t>
    </rPh>
    <rPh sb="11" eb="13">
      <t>ゲンソク</t>
    </rPh>
    <rPh sb="13" eb="15">
      <t>ギンコウ</t>
    </rPh>
    <rPh sb="15" eb="17">
      <t>フリコミ</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</si>
  <si>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</si>
  <si>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</si>
  <si>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</si>
  <si>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被災の状況</t>
    <rPh sb="0" eb="2">
      <t>ヒサイ</t>
    </rPh>
    <rPh sb="3" eb="5">
      <t>ジョウキョウ</t>
    </rPh>
    <phoneticPr fontId="1"/>
  </si>
  <si>
    <t>特定非営利法人のみ</t>
    <rPh sb="0" eb="2">
      <t>トクテイ</t>
    </rPh>
    <rPh sb="2" eb="5">
      <t>ヒエイリ</t>
    </rPh>
    <rPh sb="5" eb="7">
      <t>ホウジン</t>
    </rPh>
    <phoneticPr fontId="1"/>
  </si>
  <si>
    <t>貸借対照表及び活動計画書（直近２期分）を添付している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</si>
  <si>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</si>
  <si>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法人税確定申告書（直近２期分）を添付している</t>
    <rPh sb="0" eb="3">
      <t>ホウジンゼイ</t>
    </rPh>
    <rPh sb="3" eb="5">
      <t>カクテイ</t>
    </rPh>
    <rPh sb="5" eb="8">
      <t>シンコクショ</t>
    </rPh>
    <rPh sb="9" eb="11">
      <t>チョッキン</t>
    </rPh>
    <rPh sb="12" eb="14">
      <t>キブン</t>
    </rPh>
    <rPh sb="16" eb="18">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</si>
  <si>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</si>
  <si>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</si>
  <si>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</si>
  <si>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</si>
  <si>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</si>
  <si>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</si>
  <si>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石川県営業再開支援補助金事務局　御中</t>
    <rPh sb="0" eb="3">
      <t>イシカワケン</t>
    </rPh>
    <rPh sb="3" eb="5">
      <t>エイギョウ</t>
    </rPh>
    <rPh sb="5" eb="7">
      <t>サイカイ</t>
    </rPh>
    <rPh sb="7" eb="9">
      <t>シエン</t>
    </rPh>
    <rPh sb="9" eb="12">
      <t>ホジョキン</t>
    </rPh>
    <rPh sb="12" eb="15">
      <t>ジムキョク</t>
    </rPh>
    <rPh sb="16" eb="18">
      <t>オンチュウ</t>
    </rPh>
    <phoneticPr fontId="1"/>
  </si>
  <si>
    <t>営業再開支援補助金　交付申請書</t>
    <rPh sb="0" eb="2">
      <t>エイギョウ</t>
    </rPh>
    <rPh sb="2" eb="4">
      <t>サイカイ</t>
    </rPh>
    <rPh sb="4" eb="6">
      <t>シエン</t>
    </rPh>
    <rPh sb="6" eb="9">
      <t>ホジョキン</t>
    </rPh>
    <rPh sb="10" eb="12">
      <t>コウフ</t>
    </rPh>
    <phoneticPr fontId="1"/>
  </si>
  <si>
    <t>　営業再開支援補助金の交付を受けたいので、公募要領の規定により、関係書類を添えて申請します。</t>
    <rPh sb="1" eb="3">
      <t>エイギョウ</t>
    </rPh>
    <rPh sb="3" eb="5">
      <t>サイカイ</t>
    </rPh>
    <rPh sb="5" eb="7">
      <t>シエン</t>
    </rPh>
    <rPh sb="7" eb="10">
      <t>ホジョキン</t>
    </rPh>
    <rPh sb="11" eb="13">
      <t>コウフ</t>
    </rPh>
    <rPh sb="14" eb="15">
      <t>ウ</t>
    </rPh>
    <rPh sb="21" eb="23">
      <t>コウボ</t>
    </rPh>
    <rPh sb="23" eb="25">
      <t>ヨウリョウ</t>
    </rPh>
    <rPh sb="26" eb="28">
      <t>キテイ</t>
    </rPh>
    <rPh sb="32" eb="34">
      <t>カンケイ</t>
    </rPh>
    <rPh sb="34" eb="36">
      <t>ショルイ</t>
    </rPh>
    <rPh sb="37" eb="38">
      <t>ソ</t>
    </rPh>
    <rPh sb="40" eb="42">
      <t>シンセイ</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</si>
  <si>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</si>
  <si>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</si>
  <si>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</si>
  <si>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施設等整備費</t>
    <rPh sb="0" eb="2">
      <t>シセツ</t>
    </rPh>
    <rPh sb="2" eb="3">
      <t>ナド</t>
    </rPh>
    <rPh sb="3" eb="6">
      <t>セイビヒ</t>
    </rPh>
    <phoneticPr fontId="1"/>
  </si>
  <si>
    <t>●×㈱</t>
    <phoneticPr fontId="1"/>
  </si>
  <si>
    <t>コンテナハウス購入費</t>
    <rPh sb="7" eb="10">
      <t>コウニュウヒ</t>
    </rPh>
    <phoneticPr fontId="1"/>
  </si>
  <si>
    <t>決算資料等</t>
    <rPh sb="0" eb="4">
      <t>ケッサンシリョウ</t>
    </rPh>
    <rPh sb="4" eb="5">
      <t>トウ</t>
    </rPh>
    <phoneticPr fontId="1"/>
  </si>
  <si>
    <t>（罹災証明・被災証明等)</t>
    <rPh sb="1" eb="3">
      <t>リサイ</t>
    </rPh>
    <rPh sb="3" eb="5">
      <t>ショウメイ</t>
    </rPh>
    <rPh sb="6" eb="8">
      <t>ヒサイ</t>
    </rPh>
    <rPh sb="8" eb="10">
      <t>ショウメイ</t>
    </rPh>
    <rPh sb="10" eb="11">
      <t>ナド</t>
    </rPh>
    <phoneticPr fontId="3"/>
  </si>
  <si>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</si>
  <si>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</si>
  <si>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</si>
  <si>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</si>
  <si>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</si>
  <si>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</si>
  <si>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２．事業再建計画</t>
    <rPh sb="2" eb="4">
      <t>ジギョウ</t>
    </rPh>
    <rPh sb="4" eb="6">
      <t>サイケン</t>
    </rPh>
    <rPh sb="6" eb="8">
      <t>ケイカク</t>
    </rPh>
    <phoneticPr fontId="1"/>
  </si>
  <si>
    <t>【将来的な本復旧計画】</t>
    <rPh sb="1" eb="4">
      <t>ショウライテキ</t>
    </rPh>
    <rPh sb="5" eb="8">
      <t>ホンフッキュウ</t>
    </rPh>
    <rPh sb="8" eb="10">
      <t>ケイカク</t>
    </rPh>
    <phoneticPr fontId="1"/>
  </si>
  <si>
    <t>施設等整備費</t>
    <phoneticPr fontId="1"/>
  </si>
  <si>
    <t>車両購入費</t>
    <phoneticPr fontId="1"/>
  </si>
  <si>
    <t>機械装置費確認</t>
    <rPh sb="0" eb="4">
      <t>キカイソウチ</t>
    </rPh>
    <rPh sb="4" eb="5">
      <t>ヒ</t>
    </rPh>
    <rPh sb="5" eb="7">
      <t>カクニン</t>
    </rPh>
    <phoneticPr fontId="1"/>
  </si>
  <si>
    <t>支出額（税抜）</t>
    <phoneticPr fontId="1"/>
  </si>
  <si>
    <t>1/2チェック</t>
    <phoneticPr fontId="1"/>
  </si>
  <si>
    <t>30万円チェック</t>
    <rPh sb="3" eb="4">
      <t>エン</t>
    </rPh>
    <phoneticPr fontId="1"/>
  </si>
  <si>
    <t>コメント</t>
    <phoneticPr fontId="1"/>
  </si>
  <si>
    <t>小規模事業者に該当しますか？</t>
    <rPh sb="0" eb="3">
      <t>ショウキボ</t>
    </rPh>
    <rPh sb="3" eb="5">
      <t>ジギョウ</t>
    </rPh>
    <rPh sb="5" eb="6">
      <t>モノ</t>
    </rPh>
    <rPh sb="7" eb="9">
      <t>ガイトウ</t>
    </rPh>
    <phoneticPr fontId="1"/>
  </si>
  <si>
    <t>はい</t>
    <phoneticPr fontId="1"/>
  </si>
  <si>
    <t>いいえ</t>
    <phoneticPr fontId="1"/>
  </si>
  <si>
    <t>（どちらかに〇）</t>
    <phoneticPr fontId="1"/>
  </si>
  <si>
    <t>※商工会及び商工会議所による小規模事業者の支援に関する法律</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</si>
  <si>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</si>
  <si>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</si>
  <si>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</si>
  <si>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</si>
  <si>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</si>
  <si>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</si>
  <si>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</si>
  <si>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</si>
  <si>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</si>
  <si>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機械装置費(汎用機器)</t>
    <rPh sb="0" eb="2">
      <t>キカイ</t>
    </rPh>
    <rPh sb="2" eb="5">
      <t>ソウチヒ</t>
    </rPh>
    <rPh sb="6" eb="10">
      <t>ハンヨウキキ</t>
    </rPh>
    <phoneticPr fontId="1"/>
  </si>
  <si>
    <t>機械装置費(汎用機器)</t>
    <rPh sb="6" eb="10">
      <t>ハンヨウキキ</t>
    </rPh>
    <phoneticPr fontId="1"/>
  </si>
  <si>
    <t>機械装置費(汎用機器)</t>
    <phoneticPr fontId="1"/>
  </si>
  <si>
    <t>機械装置費(汎用機器)</t>
    <rPh sb="0" eb="2">
      <t>キカイ</t>
    </rPh>
    <rPh sb="2" eb="5">
      <t>ソウチヒ</t>
    </rPh>
    <rPh sb="6" eb="8">
      <t>ハンヨウ</t>
    </rPh>
    <rPh sb="8" eb="10">
      <t>キキ</t>
    </rPh>
    <phoneticPr fontId="1"/>
  </si>
  <si>
    <t>1号-4</t>
    <rPh sb="1" eb="2">
      <t>ゴウ</t>
    </rPh>
    <phoneticPr fontId="1"/>
  </si>
  <si>
    <t>仮復旧
計画内容</t>
    <rPh sb="0" eb="1">
      <t>カリ</t>
    </rPh>
    <rPh sb="1" eb="3">
      <t>フッキュウ</t>
    </rPh>
    <rPh sb="4" eb="6">
      <t>ケイカク</t>
    </rPh>
    <rPh sb="6" eb="8">
      <t>ナイヨウ</t>
    </rPh>
    <phoneticPr fontId="1"/>
  </si>
  <si>
    <t>本復旧
計画内容</t>
    <rPh sb="0" eb="3">
      <t>ホンフッキュウ</t>
    </rPh>
    <rPh sb="4" eb="6">
      <t>ケイカク</t>
    </rPh>
    <rPh sb="6" eb="8">
      <t>ナイヨウ</t>
    </rPh>
    <phoneticPr fontId="1"/>
  </si>
  <si>
    <t>事業計画</t>
    <rPh sb="0" eb="4">
      <t>ジギョウケイカク</t>
    </rPh>
    <phoneticPr fontId="1"/>
  </si>
  <si>
    <t>機械装置費</t>
    <rPh sb="0" eb="2">
      <t>キカイ</t>
    </rPh>
    <rPh sb="2" eb="5">
      <t>ソウチヒ</t>
    </rPh>
    <phoneticPr fontId="1"/>
  </si>
  <si>
    <t>営業再開支援補助金の申請に関して、次のとおり同意します。</t>
    <rPh sb="0" eb="2">
      <t>エイギョウ</t>
    </rPh>
    <rPh sb="2" eb="4">
      <t>サイカイ</t>
    </rPh>
    <rPh sb="4" eb="6">
      <t>シエン</t>
    </rPh>
    <rPh sb="6" eb="9">
      <t>ホジョキン</t>
    </rPh>
    <rPh sb="10" eb="12">
      <t>シンセイ</t>
    </rPh>
    <rPh sb="13" eb="14">
      <t>カン</t>
    </rPh>
    <rPh sb="17" eb="18">
      <t>ツギ</t>
    </rPh>
    <rPh sb="22" eb="24">
      <t>ドウイ</t>
    </rPh>
    <phoneticPr fontId="1"/>
  </si>
  <si>
    <t>状況</t>
    <rPh sb="0" eb="2">
      <t>ジョウキョウ</t>
    </rPh>
    <phoneticPr fontId="1"/>
  </si>
  <si>
    <t>交付決定日</t>
    <rPh sb="0" eb="4">
      <t>コウフケッテイ</t>
    </rPh>
    <rPh sb="4" eb="5">
      <t>ヒ</t>
    </rPh>
    <phoneticPr fontId="1"/>
  </si>
  <si>
    <t>申請日</t>
    <rPh sb="0" eb="3">
      <t>シンセイビ</t>
    </rPh>
    <phoneticPr fontId="1"/>
  </si>
  <si>
    <t>実績報告</t>
    <rPh sb="0" eb="4">
      <t>ジッセキホウコク</t>
    </rPh>
    <phoneticPr fontId="1"/>
  </si>
  <si>
    <t>最終的な事業費</t>
    <rPh sb="0" eb="3">
      <t>サイシュウテキ</t>
    </rPh>
    <rPh sb="4" eb="7">
      <t>ジギョウヒ</t>
    </rPh>
    <phoneticPr fontId="1"/>
  </si>
  <si>
    <t>最終補助金額</t>
    <rPh sb="0" eb="2">
      <t>サイシュウ</t>
    </rPh>
    <rPh sb="2" eb="4">
      <t>ホジョ</t>
    </rPh>
    <rPh sb="4" eb="6">
      <t>キンガク</t>
    </rPh>
    <phoneticPr fontId="1"/>
  </si>
  <si>
    <t>事業完了日</t>
    <rPh sb="0" eb="5">
      <t>ジギョウカンリョウビ</t>
    </rPh>
    <phoneticPr fontId="1"/>
  </si>
  <si>
    <t>補助額ズレ</t>
    <rPh sb="0" eb="3">
      <t>ホジョガク</t>
    </rPh>
    <phoneticPr fontId="1"/>
  </si>
  <si>
    <t>実績報告</t>
    <rPh sb="0" eb="2">
      <t>ジッセキ</t>
    </rPh>
    <rPh sb="2" eb="4">
      <t>ホウコク</t>
    </rPh>
    <phoneticPr fontId="1"/>
  </si>
  <si>
    <t>小規模
or中小</t>
    <rPh sb="0" eb="3">
      <t>ショウキボ</t>
    </rPh>
    <rPh sb="6" eb="8">
      <t>チュウショウ</t>
    </rPh>
    <phoneticPr fontId="1"/>
  </si>
  <si>
    <t>←すべて、他様式に記載の内容が自動入力されます</t>
    <rPh sb="5" eb="8">
      <t>ホカヨウシキ</t>
    </rPh>
    <phoneticPr fontId="1"/>
  </si>
  <si>
    <t>←「補助対象経費が条件に合いません」と表示される場合は、機械装置費の金額が要件にあっていないので、見直しをしてください。</t>
    <rPh sb="2" eb="6">
      <t>ホジョタイショウ</t>
    </rPh>
    <rPh sb="6" eb="8">
      <t>ケイヒ</t>
    </rPh>
    <rPh sb="9" eb="11">
      <t>ジョウケン</t>
    </rPh>
    <rPh sb="12" eb="13">
      <t>ア</t>
    </rPh>
    <rPh sb="19" eb="21">
      <t>ヒョウジ</t>
    </rPh>
    <rPh sb="24" eb="26">
      <t>バアイ</t>
    </rPh>
    <rPh sb="28" eb="30">
      <t>キカイ</t>
    </rPh>
    <rPh sb="30" eb="33">
      <t>ソウチヒ</t>
    </rPh>
    <rPh sb="34" eb="36">
      <t>キンガク</t>
    </rPh>
    <rPh sb="37" eb="39">
      <t>ヨウケン</t>
    </rPh>
    <rPh sb="49" eb="51">
      <t>ミナオ</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</si>
  <si>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</si>
  <si>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</si>
  <si>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</si>
  <si>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</si>
  <si>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機械装置費(汎用機器)のみではない</t>
    <rPh sb="0" eb="2">
      <t>キカイ</t>
    </rPh>
    <rPh sb="2" eb="4">
      <t>ソウチ</t>
    </rPh>
    <rPh sb="4" eb="5">
      <t>ヒ</t>
    </rPh>
    <rPh sb="6" eb="8">
      <t>ハンヨウ</t>
    </rPh>
    <rPh sb="8" eb="10">
      <t>キキ</t>
    </rPh>
    <phoneticPr fontId="1"/>
  </si>
  <si>
    <t>機械装置費(汎用機器)が支出額合計の１／２以内となっている</t>
    <rPh sb="0" eb="2">
      <t>キカイ</t>
    </rPh>
    <rPh sb="2" eb="4">
      <t>ソウチ</t>
    </rPh>
    <rPh sb="4" eb="5">
      <t>ヒ</t>
    </rPh>
    <rPh sb="6" eb="8">
      <t>ハンヨウ</t>
    </rPh>
    <rPh sb="8" eb="10">
      <t>キキ</t>
    </rPh>
    <rPh sb="12" eb="14">
      <t>シシュツ</t>
    </rPh>
    <rPh sb="14" eb="15">
      <t>ガク</t>
    </rPh>
    <rPh sb="15" eb="17">
      <t>ゴウケイ</t>
    </rPh>
    <rPh sb="21" eb="23">
      <t>イナイ</t>
    </rPh>
    <phoneticPr fontId="1"/>
  </si>
  <si>
    <t>「２ 申請企業概要」の担当者は、確実かつ速やかに連絡を取れ、回答できる</t>
    <phoneticPr fontId="1"/>
  </si>
  <si>
    <t>機械装置費(汎用機器)が３０万円以内となっている</t>
    <rPh sb="0" eb="2">
      <t>キカイ</t>
    </rPh>
    <rPh sb="2" eb="4">
      <t>ソウチ</t>
    </rPh>
    <rPh sb="4" eb="5">
      <t>ヒ</t>
    </rPh>
    <rPh sb="6" eb="8">
      <t>ハンヨウ</t>
    </rPh>
    <rPh sb="8" eb="10">
      <t>キキ</t>
    </rPh>
    <rPh sb="14" eb="16">
      <t>マンエン</t>
    </rPh>
    <rPh sb="16" eb="18">
      <t>イナイ</t>
    </rPh>
    <phoneticPr fontId="1"/>
  </si>
  <si>
    <t>事業再建計画の記入例
【仮復旧計画】
当該補助金で整備する仮店舗（コンテナを購入）で営業を再開し、ネット広告等での販売促進により、売上を確保。
【本復旧計画】
地震前と、地震後の仮営業での売れ行きや顧客などの違いを参考に、復旧店舗の機材やレイアウトを検討し、2年後、なりわい再建支援補助金で本復旧を図る。</t>
    <rPh sb="0" eb="4">
      <t>ジギョウサイケン</t>
    </rPh>
    <rPh sb="4" eb="6">
      <t>ケイカク</t>
    </rPh>
    <rPh sb="7" eb="10">
      <t>キニュウレイ</t>
    </rPh>
    <rPh sb="12" eb="15">
      <t>カリフッキュウ</t>
    </rPh>
    <rPh sb="15" eb="17">
      <t>ケイカク</t>
    </rPh>
    <rPh sb="73" eb="76">
      <t>ホンフッキュウ</t>
    </rPh>
    <rPh sb="76" eb="78">
      <t>ケイカク</t>
    </rPh>
    <phoneticPr fontId="1"/>
  </si>
  <si>
    <t>施設等整備費、車両購入費</t>
    <rPh sb="0" eb="2">
      <t>シセツ</t>
    </rPh>
    <rPh sb="2" eb="3">
      <t>ナド</t>
    </rPh>
    <rPh sb="3" eb="5">
      <t>セイビ</t>
    </rPh>
    <rPh sb="5" eb="6">
      <t>ヒ</t>
    </rPh>
    <rPh sb="7" eb="9">
      <t>シャリョウ</t>
    </rPh>
    <rPh sb="9" eb="11">
      <t>コウニュウ</t>
    </rPh>
    <rPh sb="11" eb="12">
      <t>ヒ</t>
    </rPh>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</si>
  <si>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</si>
  <si>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</si>
  <si>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</si>
  <si>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【補助事業の主たる事業実施場所（被災した事業所等の場所）】</t>
    <rPh sb="1" eb="3">
      <t>ホジョ</t>
    </rPh>
    <rPh sb="3" eb="5">
      <t>ジギョウ</t>
    </rPh>
    <rPh sb="6" eb="7">
      <t>シュ</t>
    </rPh>
    <rPh sb="9" eb="13">
      <t>ジギョウジッシ</t>
    </rPh>
    <rPh sb="13" eb="15">
      <t>バショ</t>
    </rPh>
    <rPh sb="16" eb="18">
      <t>ヒサイ</t>
    </rPh>
    <rPh sb="20" eb="23">
      <t>ジギョウショ</t>
    </rPh>
    <rPh sb="23" eb="24">
      <t>ナド</t>
    </rPh>
    <rPh sb="25" eb="27">
      <t>バショ</t>
    </rPh>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</si>
  <si>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</si>
  <si>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</si>
  <si>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【営業再開に向けた仮復旧計画（本補助金による取組内容）】</t>
    <rPh sb="1" eb="3">
      <t>エイギョウ</t>
    </rPh>
    <rPh sb="3" eb="5">
      <t>サイカイ</t>
    </rPh>
    <rPh sb="6" eb="7">
      <t>ム</t>
    </rPh>
    <rPh sb="9" eb="10">
      <t>カリ</t>
    </rPh>
    <rPh sb="10" eb="12">
      <t>フッキュウ</t>
    </rPh>
    <rPh sb="12" eb="14">
      <t>ケイカク</t>
    </rPh>
    <rPh sb="15" eb="16">
      <t>ホン</t>
    </rPh>
    <rPh sb="16" eb="19">
      <t>ホジョキン</t>
    </rPh>
    <rPh sb="22" eb="23">
      <t>ト</t>
    </rPh>
    <rPh sb="23" eb="24">
      <t>ク</t>
    </rPh>
    <rPh sb="24" eb="26">
      <t>ナイヨウ</t>
    </rPh>
    <phoneticPr fontId="1"/>
  </si>
  <si>
    <t>被災証明書等（半壊以上）を添付している</t>
    <phoneticPr fontId="1"/>
  </si>
  <si>
    <t>令和６年能登半島地震等により被害を受けたことを証明する資料</t>
    <rPh sb="0" eb="2">
      <t>レイワ</t>
    </rPh>
    <rPh sb="3" eb="4">
      <t>ネン</t>
    </rPh>
    <rPh sb="4" eb="8">
      <t>ノトハントウ</t>
    </rPh>
    <rPh sb="8" eb="10">
      <t>ジシン</t>
    </rPh>
    <rPh sb="10" eb="11">
      <t>ナド</t>
    </rPh>
    <rPh sb="14" eb="16">
      <t>ヒガイ</t>
    </rPh>
    <rPh sb="17" eb="18">
      <t>ウ</t>
    </rPh>
    <rPh sb="23" eb="25">
      <t>ショウメイ</t>
    </rPh>
    <rPh sb="27" eb="29">
      <t>シリョウ</t>
    </rPh>
    <phoneticPr fontId="3"/>
  </si>
  <si>
    <t>１．被災状況（令和６年能登半島地震等の被害）</t>
    <rPh sb="2" eb="4">
      <t>ヒサイ</t>
    </rPh>
    <rPh sb="4" eb="6">
      <t>ジョウキョウ</t>
    </rPh>
    <rPh sb="7" eb="9">
      <t>レイワ</t>
    </rPh>
    <rPh sb="10" eb="11">
      <t>ネン</t>
    </rPh>
    <rPh sb="11" eb="15">
      <t>ノトハントウ</t>
    </rPh>
    <rPh sb="15" eb="17">
      <t>ジシン</t>
    </rPh>
    <rPh sb="17" eb="18">
      <t>ナド</t>
    </rPh>
    <rPh sb="19" eb="21">
      <t>ヒガイ</t>
    </rPh>
    <phoneticPr fontId="1"/>
  </si>
  <si>
    <t>仮設施設等の復旧費</t>
    <rPh sb="0" eb="2">
      <t>カセツ</t>
    </rPh>
    <rPh sb="2" eb="4">
      <t>シセツ</t>
    </rPh>
    <rPh sb="4" eb="5">
      <t>ナド</t>
    </rPh>
    <rPh sb="6" eb="9">
      <t>フッキュウヒ</t>
    </rPh>
    <phoneticPr fontId="1"/>
  </si>
  <si>
    <t>仮設施設等の復旧費</t>
    <phoneticPr fontId="1"/>
  </si>
  <si>
    <t>【地震被害等による申請者】</t>
    <rPh sb="1" eb="3">
      <t>ジシン</t>
    </rPh>
    <rPh sb="3" eb="5">
      <t>ヒガイ</t>
    </rPh>
    <rPh sb="5" eb="6">
      <t>ナド</t>
    </rPh>
    <rPh sb="9" eb="11">
      <t>シンセイ</t>
    </rPh>
    <rPh sb="11" eb="12">
      <t>シャ</t>
    </rPh>
    <phoneticPr fontId="1"/>
  </si>
  <si>
    <t>仮設施設等の復旧費</t>
    <phoneticPr fontId="1"/>
  </si>
  <si>
    <t>※地震で当補助金を活用した事業者で、豪雨災害で整備した仮設施設等に被害があり、
　 再度、当補助金で仮設施設等を復旧する場合は以下に記入</t>
    <rPh sb="1" eb="3">
      <t>ジシン</t>
    </rPh>
    <rPh sb="9" eb="11">
      <t>カツヨウ</t>
    </rPh>
    <rPh sb="13" eb="16">
      <t>ジギョウシャ</t>
    </rPh>
    <rPh sb="18" eb="20">
      <t>ゴウウ</t>
    </rPh>
    <rPh sb="20" eb="22">
      <t>サイガイ</t>
    </rPh>
    <rPh sb="23" eb="25">
      <t>セイビ</t>
    </rPh>
    <rPh sb="27" eb="29">
      <t>カセツ</t>
    </rPh>
    <rPh sb="29" eb="31">
      <t>シセツ</t>
    </rPh>
    <rPh sb="31" eb="32">
      <t>ナド</t>
    </rPh>
    <rPh sb="33" eb="35">
      <t>ヒガイ</t>
    </rPh>
    <rPh sb="42" eb="44">
      <t>サイド</t>
    </rPh>
    <rPh sb="45" eb="49">
      <t>トウホジョキン</t>
    </rPh>
    <rPh sb="50" eb="52">
      <t>カセツ</t>
    </rPh>
    <rPh sb="52" eb="54">
      <t>シセツ</t>
    </rPh>
    <rPh sb="54" eb="55">
      <t>ナド</t>
    </rPh>
    <rPh sb="56" eb="58">
      <t>フッキュウ</t>
    </rPh>
    <rPh sb="60" eb="62">
      <t>バアイ</t>
    </rPh>
    <rPh sb="63" eb="65">
      <t>イカ</t>
    </rPh>
    <rPh sb="66" eb="68">
      <t>キニュウ</t>
    </rPh>
    <phoneticPr fontId="1"/>
  </si>
  <si>
    <t>←「経費項目№1～3と№4が両方記載されており、適切ではありません」と表示される場合は、「地震被害等による申請」と「仮設施設を復旧する申請」は別に行ってください。</t>
    <rPh sb="2" eb="4">
      <t>ケイヒ</t>
    </rPh>
    <rPh sb="4" eb="6">
      <t>コウモク</t>
    </rPh>
    <rPh sb="14" eb="16">
      <t>リョウホウ</t>
    </rPh>
    <rPh sb="16" eb="18">
      <t>キサイ</t>
    </rPh>
    <rPh sb="24" eb="26">
      <t>テキセツ</t>
    </rPh>
    <rPh sb="35" eb="37">
      <t>ヒョウジ</t>
    </rPh>
    <rPh sb="40" eb="42">
      <t>バアイ</t>
    </rPh>
    <rPh sb="45" eb="47">
      <t>ジシン</t>
    </rPh>
    <rPh sb="47" eb="49">
      <t>ヒガイ</t>
    </rPh>
    <rPh sb="49" eb="50">
      <t>ナド</t>
    </rPh>
    <rPh sb="53" eb="55">
      <t>シンセイ</t>
    </rPh>
    <rPh sb="58" eb="60">
      <t>カセツ</t>
    </rPh>
    <rPh sb="60" eb="62">
      <t>シセツ</t>
    </rPh>
    <rPh sb="63" eb="65">
      <t>フッキュウ</t>
    </rPh>
    <rPh sb="67" eb="69">
      <t>シンセイ</t>
    </rPh>
    <rPh sb="71" eb="72">
      <t>ベツ</t>
    </rPh>
    <rPh sb="73" eb="74">
      <t>オコナ</t>
    </rPh>
    <phoneticPr fontId="1"/>
  </si>
  <si>
    <t>【整備した仮設施設等の豪雨被害を復旧する申請者（申請2回目）】</t>
    <rPh sb="1" eb="3">
      <t>セイビ</t>
    </rPh>
    <rPh sb="5" eb="7">
      <t>カセツ</t>
    </rPh>
    <rPh sb="7" eb="9">
      <t>シセツ</t>
    </rPh>
    <rPh sb="9" eb="10">
      <t>ナド</t>
    </rPh>
    <rPh sb="11" eb="13">
      <t>ゴウウ</t>
    </rPh>
    <rPh sb="13" eb="15">
      <t>ヒガイ</t>
    </rPh>
    <rPh sb="16" eb="18">
      <t>フッキュウ</t>
    </rPh>
    <rPh sb="20" eb="22">
      <t>シンセイ</t>
    </rPh>
    <rPh sb="22" eb="23">
      <t>シャ</t>
    </rPh>
    <rPh sb="24" eb="26">
      <t>シンセイ</t>
    </rPh>
    <rPh sb="27" eb="29">
      <t>カイメ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</si>
</sst>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9"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1"/>
      <name val="ＭＳ 明朝"/>
      <family val="1"/>
      <charset val="128"/>
    </font>
    <font>
      <sz val="9"/>
      <name val="ＭＳ 明朝"/>
      <family val="1"/>
      <charset val="128"/>
    </font>
    <font>
      <sz val="16"/>
      <color rgb="FF0000FF"/>
      <name val="BIZ UDPゴシック"/>
      <family val="3"/>
      <charset val="128"/>
    </font>
    <font>
      <sz val="11"/>
      <color rgb="FF0000FF"/>
      <name val="ＭＳ 明朝"/>
      <family val="1"/>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rgb="FFFF0000"/>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u/>
      <sz val="16"/>
      <color theme="1"/>
      <name val="BIZ UDPゴシック"/>
      <family val="3"/>
      <charset val="128"/>
    </font>
    <font>
      <b/>
      <sz val="14"/>
      <color theme="1"/>
      <name val="BIZ UDP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tint="-0.249977111117893"/>
        <bgColor indexed="64"/>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auto="1"/>
      </right>
      <top/>
      <bottom style="medium">
        <color indexed="64"/>
      </bottom>
      <diagonal/>
    </border>
    <border>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cellStyleXfs>
  <cellXfs count="588">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0" fillId="0" borderId="4" xfId="0" applyBorder="1">
      <alignment vertical="center"/>
    </xf>
    <xf numFmtId="0" fontId="8" fillId="0" borderId="22" xfId="0" applyFont="1" applyBorder="1">
      <alignment vertical="center"/>
    </xf>
    <xf numFmtId="0" fontId="0" fillId="0" borderId="4" xfId="0" applyBorder="1" applyAlignment="1">
      <alignment horizontal="centerContinuous"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23" fillId="0" borderId="0" xfId="0" applyFont="1">
      <alignment vertical="center"/>
    </xf>
    <xf numFmtId="0" fontId="12" fillId="0" borderId="0" xfId="1" applyFont="1">
      <alignment vertical="center"/>
    </xf>
    <xf numFmtId="0" fontId="0" fillId="0" borderId="6" xfId="0" applyBorder="1" applyAlignment="1">
      <alignment horizontal="center" vertical="center"/>
    </xf>
    <xf numFmtId="0" fontId="16" fillId="0" borderId="0" xfId="1" applyFont="1" applyAlignment="1">
      <alignment horizontal="center" vertical="center"/>
    </xf>
    <xf numFmtId="0" fontId="0" fillId="0" borderId="0" xfId="0" applyAlignment="1">
      <alignment vertical="center" shrinkToFit="1"/>
    </xf>
    <xf numFmtId="0" fontId="0" fillId="0" borderId="0" xfId="0" applyAlignment="1">
      <alignment horizontal="left" vertical="center" indent="3"/>
    </xf>
    <xf numFmtId="0" fontId="16" fillId="0" borderId="9" xfId="1"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31" fillId="0" borderId="0" xfId="0" applyFont="1">
      <alignment vertical="center"/>
    </xf>
    <xf numFmtId="0" fontId="32" fillId="0" borderId="0" xfId="0" applyFont="1">
      <alignment vertical="center"/>
    </xf>
    <xf numFmtId="0" fontId="29" fillId="0" borderId="0" xfId="1" applyFont="1">
      <alignment vertical="center"/>
    </xf>
    <xf numFmtId="0" fontId="35" fillId="0" borderId="0" xfId="3" applyFont="1">
      <alignment vertical="center"/>
    </xf>
    <xf numFmtId="0" fontId="35" fillId="0" borderId="0" xfId="3" applyFont="1" applyAlignment="1">
      <alignment horizontal="center" vertical="center"/>
    </xf>
    <xf numFmtId="0" fontId="35" fillId="0" borderId="4" xfId="3" applyFont="1" applyBorder="1" applyAlignment="1">
      <alignment horizontal="center" vertical="center"/>
    </xf>
    <xf numFmtId="0" fontId="35" fillId="0" borderId="4" xfId="3" applyFont="1" applyBorder="1" applyAlignment="1">
      <alignment horizontal="center" vertical="center" shrinkToFit="1"/>
    </xf>
    <xf numFmtId="0" fontId="35" fillId="0" borderId="4" xfId="3" applyFont="1" applyBorder="1" applyAlignment="1">
      <alignment horizontal="left" vertical="center" shrinkToFit="1"/>
    </xf>
    <xf numFmtId="0" fontId="37" fillId="0" borderId="0" xfId="0" applyFont="1">
      <alignment vertical="center"/>
    </xf>
    <xf numFmtId="0" fontId="38" fillId="0" borderId="0" xfId="3"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9" fillId="0" borderId="0" xfId="0" applyFont="1">
      <alignment vertical="center"/>
    </xf>
    <xf numFmtId="0" fontId="39" fillId="0" borderId="9" xfId="0" applyFont="1" applyBorder="1">
      <alignment vertical="center"/>
    </xf>
    <xf numFmtId="0" fontId="0" fillId="10" borderId="0" xfId="0" applyFill="1" applyAlignment="1">
      <alignment horizontal="center" vertical="center"/>
    </xf>
    <xf numFmtId="0" fontId="43" fillId="2" borderId="4" xfId="0" applyFont="1" applyFill="1" applyBorder="1" applyAlignment="1" applyProtection="1">
      <alignment horizontal="center" vertical="center"/>
      <protection locked="0"/>
    </xf>
    <xf numFmtId="0" fontId="43"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3"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3"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4" borderId="0" xfId="0" applyFill="1">
      <alignment vertical="center"/>
    </xf>
    <xf numFmtId="0" fontId="23" fillId="4" borderId="0" xfId="0" applyFont="1" applyFill="1">
      <alignment vertical="center"/>
    </xf>
    <xf numFmtId="0" fontId="28" fillId="0" borderId="0" xfId="0" applyFont="1" applyAlignment="1">
      <alignment horizontal="center"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53" fillId="4" borderId="0" xfId="0" applyFont="1" applyFill="1" applyAlignment="1">
      <alignment horizontal="right" vertical="center"/>
    </xf>
    <xf numFmtId="0" fontId="12" fillId="4" borderId="0" xfId="0" applyFont="1" applyFill="1">
      <alignment vertical="center"/>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20" fontId="0" fillId="0" borderId="0" xfId="0" applyNumberFormat="1" applyAlignment="1">
      <alignment horizontal="center" vertical="center"/>
    </xf>
    <xf numFmtId="0" fontId="12" fillId="0" borderId="0" xfId="0" applyFont="1">
      <alignment vertical="center"/>
    </xf>
    <xf numFmtId="0" fontId="0" fillId="0" borderId="23" xfId="0" applyBorder="1">
      <alignment vertical="center"/>
    </xf>
    <xf numFmtId="0" fontId="0" fillId="0" borderId="28" xfId="0" applyBorder="1">
      <alignment vertical="center"/>
    </xf>
    <xf numFmtId="0" fontId="0" fillId="0" borderId="26" xfId="0" applyBorder="1">
      <alignment vertical="center"/>
    </xf>
    <xf numFmtId="0" fontId="0" fillId="0" borderId="27" xfId="0" applyBorder="1">
      <alignment vertical="center"/>
    </xf>
    <xf numFmtId="0" fontId="0" fillId="0" borderId="16" xfId="0" applyBorder="1">
      <alignment vertical="center"/>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3" fillId="0" borderId="8" xfId="0" applyFont="1" applyBorder="1">
      <alignment vertical="center"/>
    </xf>
    <xf numFmtId="0" fontId="13" fillId="0" borderId="9" xfId="0" applyFont="1" applyBorder="1">
      <alignment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centerContinuous" vertical="center"/>
    </xf>
    <xf numFmtId="0" fontId="27" fillId="0" borderId="0" xfId="0" applyFont="1" applyAlignment="1">
      <alignment horizontal="left" vertical="center" indent="1"/>
    </xf>
    <xf numFmtId="0" fontId="12" fillId="0" borderId="0" xfId="0" applyFont="1" applyAlignment="1">
      <alignment horizontal="right" vertical="center"/>
    </xf>
    <xf numFmtId="0" fontId="16" fillId="0" borderId="0" xfId="0" applyFont="1">
      <alignment vertical="center"/>
    </xf>
    <xf numFmtId="0" fontId="0" fillId="0" borderId="0" xfId="0" applyAlignment="1">
      <alignment horizontal="right" vertical="center"/>
    </xf>
    <xf numFmtId="0" fontId="52" fillId="0" borderId="0" xfId="0" applyFont="1" applyAlignment="1">
      <alignment horizontal="right" vertical="center"/>
    </xf>
    <xf numFmtId="0" fontId="12" fillId="0" borderId="0" xfId="0" applyFont="1" applyAlignment="1">
      <alignment horizontal="left" vertical="center" indent="1"/>
    </xf>
    <xf numFmtId="0" fontId="0" fillId="0" borderId="18"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63" xfId="0" applyBorder="1" applyAlignment="1">
      <alignment horizontal="center" vertical="center"/>
    </xf>
    <xf numFmtId="0" fontId="0" fillId="0" borderId="8" xfId="0" applyBorder="1" applyAlignment="1">
      <alignment horizontal="center" vertical="center"/>
    </xf>
    <xf numFmtId="0" fontId="12" fillId="0" borderId="4" xfId="0" applyFont="1" applyBorder="1" applyAlignment="1">
      <alignment horizontal="distributed" vertical="center" wrapText="1" indent="1"/>
    </xf>
    <xf numFmtId="0" fontId="0" fillId="0" borderId="4" xfId="0" applyBorder="1" applyAlignment="1">
      <alignment horizontal="distributed" vertical="center" indent="1"/>
    </xf>
    <xf numFmtId="0" fontId="0" fillId="0" borderId="4" xfId="0" applyBorder="1" applyAlignment="1">
      <alignment horizontal="distributed" vertical="center" wrapText="1" indent="1"/>
    </xf>
    <xf numFmtId="0" fontId="0" fillId="0" borderId="5"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5" xfId="0" applyBorder="1" applyAlignment="1">
      <alignment horizontal="left" vertical="center" indent="1"/>
    </xf>
    <xf numFmtId="0" fontId="0" fillId="0" borderId="7" xfId="0" applyBorder="1" applyAlignment="1">
      <alignment horizontal="left" vertical="center"/>
    </xf>
    <xf numFmtId="0" fontId="0" fillId="0" borderId="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horizontal="distributed" vertical="center" indent="1"/>
    </xf>
    <xf numFmtId="0" fontId="0" fillId="0" borderId="1" xfId="0" applyBorder="1" applyAlignment="1">
      <alignment horizontal="left" vertical="center" indent="1"/>
    </xf>
    <xf numFmtId="0" fontId="0" fillId="0" borderId="2"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4" xfId="0" applyBorder="1" applyAlignment="1">
      <alignment horizontal="distributed" vertical="center"/>
    </xf>
    <xf numFmtId="0" fontId="0" fillId="0" borderId="14" xfId="0" applyBorder="1" applyAlignment="1">
      <alignment horizontal="center" vertical="center"/>
    </xf>
    <xf numFmtId="0" fontId="0" fillId="0" borderId="15" xfId="0" applyBorder="1" applyAlignment="1">
      <alignment horizontal="distributed" vertical="center"/>
    </xf>
    <xf numFmtId="0" fontId="27" fillId="4" borderId="0" xfId="0" applyFont="1" applyFill="1">
      <alignment vertical="center"/>
    </xf>
    <xf numFmtId="0" fontId="14" fillId="0" borderId="5" xfId="0" applyFont="1" applyBorder="1" applyAlignment="1">
      <alignment horizontal="center" vertical="center"/>
    </xf>
    <xf numFmtId="0" fontId="0" fillId="0" borderId="7" xfId="0" applyBorder="1" applyAlignment="1">
      <alignment horizontal="center" vertical="center"/>
    </xf>
    <xf numFmtId="0" fontId="14" fillId="0" borderId="7" xfId="0" applyFont="1" applyBorder="1" applyAlignment="1">
      <alignment horizontal="center" vertical="center"/>
    </xf>
    <xf numFmtId="0" fontId="30" fillId="4" borderId="0" xfId="0" applyFont="1" applyFill="1">
      <alignment vertical="center"/>
    </xf>
    <xf numFmtId="0" fontId="30" fillId="0" borderId="0" xfId="0" applyFont="1">
      <alignment vertical="center"/>
    </xf>
    <xf numFmtId="0" fontId="28" fillId="4" borderId="27" xfId="0" applyFont="1" applyFill="1" applyBorder="1" applyAlignment="1">
      <alignment horizontal="right" vertical="top" wrapText="1"/>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3" fillId="0" borderId="0" xfId="0" applyFont="1">
      <alignment vertical="center"/>
    </xf>
    <xf numFmtId="0" fontId="20" fillId="0" borderId="0" xfId="0" applyFont="1">
      <alignment vertical="center"/>
    </xf>
    <xf numFmtId="0" fontId="43" fillId="0" borderId="0" xfId="0" applyFont="1">
      <alignment vertical="center"/>
    </xf>
    <xf numFmtId="0" fontId="43" fillId="0" borderId="5" xfId="0" applyFont="1" applyBorder="1" applyAlignment="1">
      <alignment horizontal="center" vertical="center"/>
    </xf>
    <xf numFmtId="0" fontId="43" fillId="0" borderId="0" xfId="0" applyFont="1" applyAlignment="1">
      <alignment horizontal="right"/>
    </xf>
    <xf numFmtId="0" fontId="44" fillId="0" borderId="0" xfId="0" applyFont="1">
      <alignment vertical="center"/>
    </xf>
    <xf numFmtId="0" fontId="45" fillId="0" borderId="9" xfId="0" applyFont="1" applyBorder="1" applyAlignment="1"/>
    <xf numFmtId="0" fontId="43" fillId="0" borderId="23" xfId="0" applyFont="1" applyBorder="1" applyAlignment="1">
      <alignment horizontal="center" vertical="center"/>
    </xf>
    <xf numFmtId="0" fontId="43" fillId="0" borderId="22" xfId="0" applyFont="1" applyBorder="1" applyAlignment="1">
      <alignment horizontal="center" vertical="center" wrapText="1"/>
    </xf>
    <xf numFmtId="0" fontId="43" fillId="0" borderId="22" xfId="0" applyFont="1" applyBorder="1" applyAlignment="1">
      <alignment horizontal="center" vertical="center"/>
    </xf>
    <xf numFmtId="0" fontId="32" fillId="0" borderId="0" xfId="0" applyFont="1" applyAlignment="1">
      <alignment horizontal="center" vertical="center"/>
    </xf>
    <xf numFmtId="0" fontId="47" fillId="5" borderId="4" xfId="0" applyFont="1" applyFill="1" applyBorder="1" applyAlignment="1">
      <alignment horizontal="center" vertical="center"/>
    </xf>
    <xf numFmtId="0" fontId="47" fillId="5" borderId="4" xfId="0" applyFont="1" applyFill="1" applyBorder="1" applyAlignment="1">
      <alignment vertical="center" wrapText="1" shrinkToFit="1"/>
    </xf>
    <xf numFmtId="0" fontId="47" fillId="5" borderId="4" xfId="0" applyFont="1" applyFill="1" applyBorder="1">
      <alignment vertical="center"/>
    </xf>
    <xf numFmtId="177" fontId="48" fillId="5" borderId="4" xfId="0" applyNumberFormat="1" applyFont="1" applyFill="1" applyBorder="1" applyAlignment="1">
      <alignment vertical="center" shrinkToFit="1"/>
    </xf>
    <xf numFmtId="0" fontId="43" fillId="0" borderId="8" xfId="0" applyFont="1" applyBorder="1" applyAlignment="1">
      <alignment horizontal="center" vertical="center" shrinkToFit="1"/>
    </xf>
    <xf numFmtId="0" fontId="23" fillId="0" borderId="9" xfId="0" applyFont="1" applyBorder="1" applyAlignment="1">
      <alignment vertical="center" shrinkToFit="1"/>
    </xf>
    <xf numFmtId="176" fontId="46" fillId="0" borderId="9" xfId="0" applyNumberFormat="1" applyFont="1" applyBorder="1" applyAlignment="1">
      <alignment vertical="center" shrinkToFit="1"/>
    </xf>
    <xf numFmtId="176" fontId="46" fillId="0" borderId="0" xfId="0" applyNumberFormat="1" applyFont="1" applyAlignment="1">
      <alignment vertical="center" shrinkToFit="1"/>
    </xf>
    <xf numFmtId="0" fontId="43" fillId="0" borderId="28" xfId="0" applyFont="1" applyBorder="1" applyAlignment="1">
      <alignment horizontal="left" vertical="center"/>
    </xf>
    <xf numFmtId="0" fontId="23" fillId="0" borderId="28" xfId="0" applyFont="1" applyBorder="1" applyAlignment="1">
      <alignment horizontal="centerContinuous" vertical="center"/>
    </xf>
    <xf numFmtId="0" fontId="23" fillId="0" borderId="50" xfId="0" applyFont="1" applyBorder="1" applyAlignment="1">
      <alignment horizontal="right" vertical="center" indent="2"/>
    </xf>
    <xf numFmtId="176" fontId="23" fillId="0" borderId="31" xfId="0" applyNumberFormat="1" applyFont="1" applyBorder="1" applyAlignment="1">
      <alignment vertical="center" shrinkToFit="1"/>
    </xf>
    <xf numFmtId="0" fontId="43"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23" fillId="0" borderId="0" xfId="0" applyFont="1" applyAlignment="1">
      <alignment horizontal="right" vertical="center" indent="2"/>
    </xf>
    <xf numFmtId="176" fontId="23" fillId="0" borderId="0" xfId="0" applyNumberFormat="1" applyFont="1" applyAlignment="1">
      <alignment vertical="center" shrinkToFit="1"/>
    </xf>
    <xf numFmtId="0" fontId="14" fillId="0" borderId="0" xfId="0" applyFont="1">
      <alignment vertical="center"/>
    </xf>
    <xf numFmtId="176" fontId="49" fillId="0" borderId="0" xfId="0" applyNumberFormat="1" applyFont="1" applyAlignment="1">
      <alignment horizontal="center" vertical="center" shrinkToFit="1"/>
    </xf>
    <xf numFmtId="0" fontId="0" fillId="0" borderId="0" xfId="0" applyAlignment="1">
      <alignment horizontal="centerContinuous" vertical="center"/>
    </xf>
    <xf numFmtId="176" fontId="2" fillId="0" borderId="0" xfId="0" applyNumberFormat="1" applyFont="1" applyAlignment="1">
      <alignment vertical="center" wrapText="1" shrinkToFit="1"/>
    </xf>
    <xf numFmtId="0" fontId="14" fillId="0" borderId="0" xfId="0" applyFont="1" applyAlignment="1">
      <alignment horizontal="left" vertical="center" indent="1"/>
    </xf>
    <xf numFmtId="0" fontId="14" fillId="0" borderId="0" xfId="0" applyFont="1" applyAlignment="1">
      <alignment horizontal="left" vertical="center" indent="3"/>
    </xf>
    <xf numFmtId="0" fontId="14" fillId="0" borderId="0" xfId="0" applyFont="1" applyAlignment="1">
      <alignment horizontal="center" vertical="center"/>
    </xf>
    <xf numFmtId="0" fontId="54" fillId="0" borderId="0" xfId="0" applyFont="1">
      <alignment vertical="center"/>
    </xf>
    <xf numFmtId="0" fontId="21" fillId="4" borderId="0" xfId="0" applyFont="1" applyFill="1" applyAlignment="1">
      <alignment horizontal="centerContinuous" vertical="center"/>
    </xf>
    <xf numFmtId="0" fontId="22" fillId="4" borderId="0" xfId="0" applyFont="1" applyFill="1" applyAlignment="1">
      <alignment horizontal="centerContinuous" vertical="center"/>
    </xf>
    <xf numFmtId="0" fontId="51" fillId="5" borderId="4" xfId="0" applyFont="1"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5" fillId="4" borderId="5" xfId="0" applyFont="1" applyFill="1" applyBorder="1" applyAlignment="1">
      <alignment horizontal="left" vertical="center" indent="1"/>
    </xf>
    <xf numFmtId="0" fontId="0" fillId="4" borderId="7" xfId="0" applyFill="1" applyBorder="1">
      <alignment vertical="center"/>
    </xf>
    <xf numFmtId="0" fontId="0" fillId="4" borderId="6" xfId="0" applyFill="1" applyBorder="1">
      <alignment vertical="center"/>
    </xf>
    <xf numFmtId="0" fontId="0" fillId="2" borderId="30" xfId="0" applyFill="1" applyBorder="1" applyAlignment="1">
      <alignment horizontal="center" vertical="center"/>
    </xf>
    <xf numFmtId="0" fontId="24" fillId="4" borderId="61" xfId="0" applyFont="1" applyFill="1" applyBorder="1" applyAlignment="1">
      <alignment horizontal="left" vertical="center"/>
    </xf>
    <xf numFmtId="0" fontId="4" fillId="4" borderId="5" xfId="0" applyFont="1" applyFill="1" applyBorder="1" applyAlignment="1">
      <alignment horizontal="left" vertical="center" indent="1"/>
    </xf>
    <xf numFmtId="0" fontId="24" fillId="4" borderId="61" xfId="0" applyFont="1" applyFill="1" applyBorder="1" applyAlignment="1">
      <alignment horizontal="left" vertical="center" wrapText="1"/>
    </xf>
    <xf numFmtId="0" fontId="24" fillId="4" borderId="62" xfId="0" applyFont="1" applyFill="1" applyBorder="1" applyAlignment="1">
      <alignment horizontal="left" vertical="center" wrapText="1"/>
    </xf>
    <xf numFmtId="0" fontId="24" fillId="4" borderId="28" xfId="0" applyFont="1" applyFill="1" applyBorder="1" applyAlignment="1">
      <alignment horizontal="left" vertical="center" wrapText="1"/>
    </xf>
    <xf numFmtId="0" fontId="24" fillId="4" borderId="26" xfId="0" applyFont="1" applyFill="1" applyBorder="1" applyAlignment="1">
      <alignment horizontal="left" vertical="center" wrapText="1"/>
    </xf>
    <xf numFmtId="0" fontId="24" fillId="4" borderId="19" xfId="0" applyFont="1" applyFill="1" applyBorder="1" applyAlignment="1">
      <alignment horizontal="left" vertical="center"/>
    </xf>
    <xf numFmtId="0" fontId="24" fillId="4" borderId="19" xfId="0" applyFont="1" applyFill="1" applyBorder="1" applyAlignment="1">
      <alignment horizontal="left" vertical="center" wrapText="1"/>
    </xf>
    <xf numFmtId="0" fontId="24" fillId="4" borderId="20" xfId="0" applyFont="1" applyFill="1" applyBorder="1" applyAlignment="1">
      <alignment horizontal="left" vertical="center" wrapText="1"/>
    </xf>
    <xf numFmtId="0" fontId="24" fillId="4" borderId="34" xfId="0" applyFont="1" applyFill="1" applyBorder="1" applyAlignment="1">
      <alignment horizontal="left" vertical="center"/>
    </xf>
    <xf numFmtId="0" fontId="24" fillId="4" borderId="34" xfId="0" applyFont="1" applyFill="1" applyBorder="1" applyAlignment="1">
      <alignment horizontal="left" vertical="center" wrapText="1"/>
    </xf>
    <xf numFmtId="0" fontId="24" fillId="4" borderId="60" xfId="0" applyFont="1" applyFill="1" applyBorder="1" applyAlignment="1">
      <alignment horizontal="left" vertical="center" wrapText="1"/>
    </xf>
    <xf numFmtId="0" fontId="55" fillId="0" borderId="0" xfId="0" applyFont="1" applyAlignment="1">
      <alignment horizontal="centerContinuous" vertical="center" wrapText="1"/>
    </xf>
    <xf numFmtId="0" fontId="27" fillId="0" borderId="53" xfId="0" applyFont="1" applyBorder="1" applyAlignment="1">
      <alignment horizontal="center" vertical="center" shrinkToFit="1"/>
    </xf>
    <xf numFmtId="0" fontId="11" fillId="0" borderId="0" xfId="0" applyFont="1" applyAlignment="1">
      <alignment vertical="center" shrinkToFit="1"/>
    </xf>
    <xf numFmtId="0" fontId="12" fillId="0" borderId="0" xfId="0" applyFont="1" applyProtection="1">
      <alignment vertical="center"/>
      <protection hidden="1"/>
    </xf>
    <xf numFmtId="0" fontId="15" fillId="4" borderId="0" xfId="0" applyFont="1" applyFill="1" applyAlignment="1">
      <alignment horizontal="right"/>
    </xf>
    <xf numFmtId="0" fontId="12" fillId="4" borderId="0" xfId="0" applyFont="1" applyFill="1" applyProtection="1">
      <alignment vertical="center"/>
      <protection hidden="1"/>
    </xf>
    <xf numFmtId="0" fontId="15" fillId="4" borderId="51"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9" xfId="0" applyFont="1" applyFill="1" applyBorder="1" applyAlignment="1">
      <alignment horizontal="right" vertical="center" wrapText="1"/>
    </xf>
    <xf numFmtId="0" fontId="15" fillId="4" borderId="0" xfId="0" applyFont="1" applyFill="1" applyAlignment="1">
      <alignment vertical="center" wrapText="1"/>
    </xf>
    <xf numFmtId="0" fontId="12" fillId="4" borderId="4" xfId="0" applyFont="1" applyFill="1" applyBorder="1" applyAlignment="1">
      <alignment horizontal="center" vertical="center"/>
    </xf>
    <xf numFmtId="0" fontId="12" fillId="4" borderId="5" xfId="0" applyFont="1" applyFill="1" applyBorder="1" applyAlignment="1">
      <alignment horizontal="right" vertical="center"/>
    </xf>
    <xf numFmtId="177" fontId="12" fillId="4" borderId="0" xfId="0" applyNumberFormat="1" applyFont="1" applyFill="1" applyAlignment="1">
      <alignment vertical="center" shrinkToFit="1"/>
    </xf>
    <xf numFmtId="0" fontId="12" fillId="4" borderId="23" xfId="0" applyFont="1" applyFill="1" applyBorder="1">
      <alignment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5" fillId="4" borderId="28" xfId="0" applyFont="1" applyFill="1" applyBorder="1" applyAlignment="1">
      <alignment horizontal="left" vertical="center"/>
    </xf>
    <xf numFmtId="177" fontId="12" fillId="4" borderId="28" xfId="0" applyNumberFormat="1" applyFont="1" applyFill="1" applyBorder="1" applyAlignment="1">
      <alignment vertical="center" shrinkToFit="1"/>
    </xf>
    <xf numFmtId="177" fontId="12" fillId="4" borderId="0" xfId="0" applyNumberFormat="1" applyFont="1" applyFill="1" applyAlignment="1" applyProtection="1">
      <alignment vertical="center" shrinkToFit="1"/>
      <protection hidden="1"/>
    </xf>
    <xf numFmtId="0" fontId="12" fillId="0" borderId="23" xfId="0" applyFont="1" applyBorder="1">
      <alignment vertical="center"/>
    </xf>
    <xf numFmtId="0" fontId="12" fillId="0" borderId="28" xfId="0" applyFont="1" applyBorder="1">
      <alignment vertical="center"/>
    </xf>
    <xf numFmtId="177" fontId="12" fillId="4" borderId="26" xfId="0" applyNumberFormat="1" applyFont="1" applyFill="1" applyBorder="1" applyAlignment="1">
      <alignment vertical="center" shrinkToFit="1"/>
    </xf>
    <xf numFmtId="0" fontId="12" fillId="0" borderId="27" xfId="0" applyFont="1" applyBorder="1" applyAlignment="1">
      <alignment horizontal="left" vertical="center" indent="1"/>
    </xf>
    <xf numFmtId="0" fontId="12" fillId="0" borderId="0" xfId="0" applyFont="1" applyAlignment="1">
      <alignment horizontal="center" vertical="center"/>
    </xf>
    <xf numFmtId="177" fontId="12" fillId="4" borderId="16" xfId="0" applyNumberFormat="1" applyFont="1" applyFill="1" applyBorder="1" applyAlignment="1">
      <alignment vertical="center" shrinkToFit="1"/>
    </xf>
    <xf numFmtId="0" fontId="12" fillId="0" borderId="8" xfId="0" applyFont="1" applyBorder="1">
      <alignment vertical="center"/>
    </xf>
    <xf numFmtId="0" fontId="12" fillId="0" borderId="9" xfId="0" applyFont="1" applyBorder="1">
      <alignment vertical="center"/>
    </xf>
    <xf numFmtId="177" fontId="12" fillId="4" borderId="9" xfId="0" applyNumberFormat="1" applyFont="1" applyFill="1" applyBorder="1" applyAlignment="1">
      <alignment vertical="center" shrinkToFit="1"/>
    </xf>
    <xf numFmtId="177" fontId="12" fillId="4" borderId="10" xfId="0" applyNumberFormat="1" applyFont="1" applyFill="1" applyBorder="1" applyAlignment="1">
      <alignment vertical="center" shrinkToFit="1"/>
    </xf>
    <xf numFmtId="0" fontId="12" fillId="4" borderId="0" xfId="0" applyFont="1" applyFill="1" applyAlignment="1">
      <alignment horizontal="right" vertical="center"/>
    </xf>
    <xf numFmtId="0" fontId="15" fillId="4" borderId="0" xfId="0" applyFont="1" applyFill="1" applyAlignment="1">
      <alignment horizontal="left" vertical="center"/>
    </xf>
    <xf numFmtId="177" fontId="15" fillId="4" borderId="0" xfId="0" applyNumberFormat="1" applyFont="1" applyFill="1" applyAlignment="1">
      <alignment vertical="center" shrinkToFit="1"/>
    </xf>
    <xf numFmtId="0" fontId="15" fillId="4" borderId="4" xfId="0" applyFont="1" applyFill="1" applyBorder="1" applyAlignment="1">
      <alignment horizontal="left" vertical="center"/>
    </xf>
    <xf numFmtId="3" fontId="12" fillId="4" borderId="4" xfId="0" applyNumberFormat="1" applyFont="1" applyFill="1" applyBorder="1">
      <alignment vertical="center"/>
    </xf>
    <xf numFmtId="0" fontId="12" fillId="0" borderId="0" xfId="0" applyFont="1" applyAlignment="1">
      <alignment horizontal="left" vertical="center" indent="3"/>
    </xf>
    <xf numFmtId="3" fontId="12" fillId="12" borderId="31" xfId="0" applyNumberFormat="1" applyFont="1" applyFill="1" applyBorder="1" applyAlignment="1">
      <alignment horizontal="center" vertical="center"/>
    </xf>
    <xf numFmtId="0" fontId="12" fillId="12" borderId="31" xfId="0" applyFont="1" applyFill="1" applyBorder="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horizontal="right"/>
    </xf>
    <xf numFmtId="0" fontId="12" fillId="0" borderId="0" xfId="0" applyFont="1" applyAlignment="1" applyProtection="1">
      <alignment vertical="center" wrapText="1"/>
      <protection hidden="1"/>
    </xf>
    <xf numFmtId="177" fontId="12" fillId="0" borderId="0" xfId="0" applyNumberFormat="1" applyFont="1" applyProtection="1">
      <alignment vertical="center"/>
      <protection hidden="1"/>
    </xf>
    <xf numFmtId="12" fontId="56" fillId="0" borderId="0" xfId="0" applyNumberFormat="1" applyFont="1" applyAlignment="1">
      <alignment horizontal="center" vertical="center" shrinkToFit="1"/>
    </xf>
    <xf numFmtId="0" fontId="47" fillId="11" borderId="4" xfId="0" applyFont="1" applyFill="1" applyBorder="1" applyAlignment="1">
      <alignment vertical="center" shrinkToFit="1"/>
    </xf>
    <xf numFmtId="0" fontId="43" fillId="2" borderId="4" xfId="0" applyFont="1" applyFill="1" applyBorder="1" applyAlignment="1" applyProtection="1">
      <alignment vertical="center" shrinkToFit="1"/>
      <protection locked="0"/>
    </xf>
    <xf numFmtId="0" fontId="43" fillId="2" borderId="4" xfId="0" applyFont="1" applyFill="1" applyBorder="1" applyAlignment="1">
      <alignment vertical="center" shrinkToFit="1"/>
    </xf>
    <xf numFmtId="0" fontId="0" fillId="0" borderId="0" xfId="0" applyAlignment="1">
      <alignment horizontal="left" vertical="center" wrapText="1"/>
    </xf>
    <xf numFmtId="0" fontId="0" fillId="0" borderId="11" xfId="0" applyBorder="1" applyAlignment="1">
      <alignment horizontal="centerContinuous" vertical="center"/>
    </xf>
    <xf numFmtId="0" fontId="0" fillId="0" borderId="81" xfId="0" applyBorder="1" applyAlignment="1">
      <alignment horizontal="centerContinuous" vertical="center"/>
    </xf>
    <xf numFmtId="0" fontId="0" fillId="8" borderId="83" xfId="0" applyFill="1" applyBorder="1" applyAlignment="1">
      <alignment horizontal="center" vertical="center" shrinkToFit="1"/>
    </xf>
    <xf numFmtId="0" fontId="0" fillId="8" borderId="84" xfId="0" applyFill="1" applyBorder="1" applyAlignment="1">
      <alignment horizontal="center" vertical="center" shrinkToFit="1"/>
    </xf>
    <xf numFmtId="49" fontId="0" fillId="8" borderId="84" xfId="0" applyNumberFormat="1" applyFill="1" applyBorder="1" applyAlignment="1">
      <alignment vertical="center" shrinkToFit="1"/>
    </xf>
    <xf numFmtId="0" fontId="0" fillId="8" borderId="84" xfId="0" applyFill="1" applyBorder="1" applyAlignment="1">
      <alignment horizontal="center" vertical="center"/>
    </xf>
    <xf numFmtId="0" fontId="0" fillId="8" borderId="84" xfId="0" applyFill="1" applyBorder="1" applyAlignment="1">
      <alignment vertical="center" shrinkToFit="1"/>
    </xf>
    <xf numFmtId="3" fontId="0" fillId="8" borderId="84" xfId="0" applyNumberFormat="1" applyFill="1" applyBorder="1">
      <alignment vertical="center"/>
    </xf>
    <xf numFmtId="3" fontId="0" fillId="8" borderId="84" xfId="0" applyNumberFormat="1" applyFill="1" applyBorder="1" applyAlignment="1">
      <alignment horizontal="center" vertical="center"/>
    </xf>
    <xf numFmtId="0" fontId="0" fillId="8" borderId="85" xfId="0" applyFill="1" applyBorder="1" applyAlignment="1">
      <alignment horizontal="left" vertical="center" shrinkToFit="1"/>
    </xf>
    <xf numFmtId="0" fontId="0" fillId="0" borderId="82" xfId="0" applyBorder="1" applyAlignment="1">
      <alignment horizontal="center" vertical="center"/>
    </xf>
    <xf numFmtId="0" fontId="0" fillId="7" borderId="83" xfId="0" applyFill="1" applyBorder="1" applyAlignment="1">
      <alignment horizontal="center" vertical="center"/>
    </xf>
    <xf numFmtId="0" fontId="0" fillId="7" borderId="84" xfId="0" applyFill="1" applyBorder="1" applyAlignment="1">
      <alignment horizontal="center" vertical="center"/>
    </xf>
    <xf numFmtId="0" fontId="0" fillId="7" borderId="84" xfId="0" applyFill="1" applyBorder="1" applyAlignment="1">
      <alignment horizontal="left" vertical="center" wrapText="1" shrinkToFit="1"/>
    </xf>
    <xf numFmtId="0" fontId="0" fillId="7" borderId="85" xfId="0" applyFill="1" applyBorder="1" applyAlignment="1">
      <alignment horizontal="left" vertical="center" wrapText="1" shrinkToFit="1"/>
    </xf>
    <xf numFmtId="3" fontId="0" fillId="6" borderId="83" xfId="0" applyNumberFormat="1" applyFill="1" applyBorder="1" applyAlignment="1">
      <alignment vertical="center" shrinkToFit="1"/>
    </xf>
    <xf numFmtId="3" fontId="0" fillId="6" borderId="87" xfId="0" applyNumberFormat="1" applyFill="1" applyBorder="1" applyAlignment="1">
      <alignment vertical="center" shrinkToFit="1"/>
    </xf>
    <xf numFmtId="3" fontId="0" fillId="6" borderId="88" xfId="0" applyNumberFormat="1" applyFill="1" applyBorder="1" applyAlignment="1">
      <alignment vertical="center" shrinkToFit="1"/>
    </xf>
    <xf numFmtId="3" fontId="0" fillId="0" borderId="83" xfId="0" applyNumberFormat="1" applyBorder="1" applyAlignment="1">
      <alignment horizontal="center" vertical="center" shrinkToFi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83" xfId="0" applyBorder="1" applyAlignment="1">
      <alignment horizontal="left" vertical="center" shrinkToFit="1"/>
    </xf>
    <xf numFmtId="0" fontId="0" fillId="0" borderId="84" xfId="0" applyBorder="1" applyAlignment="1">
      <alignment horizontal="left" vertical="center" shrinkToFit="1"/>
    </xf>
    <xf numFmtId="0" fontId="0" fillId="0" borderId="84" xfId="0" applyBorder="1" applyAlignment="1">
      <alignment horizontal="left" vertical="center"/>
    </xf>
    <xf numFmtId="0" fontId="23" fillId="0" borderId="0" xfId="0" applyFont="1" applyAlignment="1">
      <alignment horizontal="left"/>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15" xfId="0" applyBorder="1" applyAlignment="1">
      <alignment horizontal="center" vertical="center" shrinkToFit="1"/>
    </xf>
    <xf numFmtId="3" fontId="0" fillId="2" borderId="83" xfId="0" applyNumberFormat="1" applyFill="1" applyBorder="1" applyAlignment="1">
      <alignment vertical="center" shrinkToFit="1"/>
    </xf>
    <xf numFmtId="3" fontId="0" fillId="2" borderId="85" xfId="0" applyNumberFormat="1" applyFill="1" applyBorder="1" applyAlignment="1">
      <alignment vertical="center" shrinkToFit="1"/>
    </xf>
    <xf numFmtId="3" fontId="0" fillId="0" borderId="85" xfId="0" applyNumberFormat="1" applyBorder="1" applyAlignment="1">
      <alignment horizontal="left" vertical="center" shrinkToFit="1"/>
    </xf>
    <xf numFmtId="0" fontId="0" fillId="2" borderId="7" xfId="0" applyFill="1" applyBorder="1" applyAlignment="1" applyProtection="1">
      <alignment horizontal="center" vertical="center" shrinkToFit="1"/>
      <protection locked="0"/>
    </xf>
    <xf numFmtId="0" fontId="0" fillId="2" borderId="0" xfId="0" applyFill="1" applyAlignment="1">
      <alignment horizontal="center" vertical="center"/>
    </xf>
    <xf numFmtId="0" fontId="12" fillId="4" borderId="0" xfId="0" applyFont="1" applyFill="1" applyAlignment="1">
      <alignment horizontal="center" vertical="center"/>
    </xf>
    <xf numFmtId="0" fontId="12" fillId="0" borderId="28" xfId="0" applyFont="1" applyBorder="1" applyAlignment="1">
      <alignment horizontal="right" vertical="center"/>
    </xf>
    <xf numFmtId="177" fontId="12" fillId="0" borderId="0" xfId="0" applyNumberFormat="1" applyFont="1" applyAlignment="1">
      <alignment horizontal="right" vertical="center" shrinkToFit="1"/>
    </xf>
    <xf numFmtId="177" fontId="12" fillId="0" borderId="0" xfId="0" applyNumberFormat="1" applyFont="1" applyAlignment="1">
      <alignment vertical="center" shrinkToFit="1"/>
    </xf>
    <xf numFmtId="3" fontId="12" fillId="4" borderId="0" xfId="0" applyNumberFormat="1" applyFont="1" applyFill="1">
      <alignment vertical="center"/>
    </xf>
    <xf numFmtId="177" fontId="12" fillId="4" borderId="0" xfId="0" applyNumberFormat="1" applyFont="1" applyFill="1" applyAlignment="1">
      <alignment horizontal="center" vertical="center"/>
    </xf>
    <xf numFmtId="0" fontId="57" fillId="0" borderId="0" xfId="0" applyFont="1" applyAlignment="1">
      <alignment horizontal="center" vertical="center" shrinkToFit="1"/>
    </xf>
    <xf numFmtId="0" fontId="15" fillId="0" borderId="51"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9" xfId="0" applyFont="1" applyFill="1" applyBorder="1" applyAlignment="1">
      <alignment horizontal="righ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right" vertical="center"/>
    </xf>
    <xf numFmtId="0" fontId="12" fillId="0" borderId="23" xfId="0" applyFont="1" applyFill="1" applyBorder="1">
      <alignment vertical="center"/>
    </xf>
    <xf numFmtId="0" fontId="12" fillId="0" borderId="28" xfId="0" applyFont="1" applyFill="1" applyBorder="1">
      <alignment vertical="center"/>
    </xf>
    <xf numFmtId="0" fontId="12" fillId="0" borderId="28" xfId="0" applyFont="1" applyFill="1" applyBorder="1" applyAlignment="1">
      <alignment horizontal="right" vertical="center"/>
    </xf>
    <xf numFmtId="0" fontId="11" fillId="0" borderId="0" xfId="0" applyFont="1" applyFill="1" applyAlignment="1">
      <alignment vertical="center" shrinkToFit="1"/>
    </xf>
    <xf numFmtId="12" fontId="56" fillId="0" borderId="0" xfId="0" applyNumberFormat="1" applyFont="1" applyFill="1" applyAlignment="1">
      <alignment horizontal="center" vertical="center" shrinkToFit="1"/>
    </xf>
    <xf numFmtId="0" fontId="12" fillId="0" borderId="0" xfId="0" applyFont="1" applyFill="1" applyAlignment="1">
      <alignment horizontal="right" vertical="center"/>
    </xf>
    <xf numFmtId="0" fontId="15" fillId="0" borderId="0" xfId="0" applyFont="1" applyFill="1" applyAlignment="1">
      <alignment horizontal="left" vertical="center"/>
    </xf>
    <xf numFmtId="177" fontId="12" fillId="0" borderId="0" xfId="0" applyNumberFormat="1" applyFont="1" applyFill="1" applyAlignment="1">
      <alignment vertical="center" shrinkToFit="1"/>
    </xf>
    <xf numFmtId="0" fontId="58"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lignment horizontal="left" vertical="center"/>
    </xf>
    <xf numFmtId="49" fontId="26"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23" xfId="0" applyBorder="1" applyAlignment="1">
      <alignment horizontal="distributed" vertical="center" indent="1"/>
    </xf>
    <xf numFmtId="0" fontId="0" fillId="0" borderId="27" xfId="0" applyBorder="1" applyAlignment="1">
      <alignment horizontal="distributed" vertical="center" indent="1"/>
    </xf>
    <xf numFmtId="0" fontId="0" fillId="0" borderId="8" xfId="0" applyBorder="1" applyAlignment="1">
      <alignment horizontal="distributed" vertical="center" inden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3" fontId="0" fillId="5" borderId="5" xfId="0" applyNumberFormat="1" applyFill="1" applyBorder="1" applyAlignment="1">
      <alignment horizontal="center" vertical="center"/>
    </xf>
    <xf numFmtId="3" fontId="0" fillId="5" borderId="7" xfId="0" applyNumberFormat="1" applyFill="1" applyBorder="1" applyAlignment="1">
      <alignment horizontal="center" vertical="center"/>
    </xf>
    <xf numFmtId="3" fontId="0" fillId="5" borderId="6" xfId="0" applyNumberFormat="1" applyFill="1" applyBorder="1" applyAlignment="1">
      <alignment horizontal="center" vertical="center"/>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shrinkToFit="1"/>
    </xf>
    <xf numFmtId="0" fontId="24" fillId="0" borderId="40" xfId="0" applyFont="1" applyBorder="1" applyAlignment="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0" borderId="22" xfId="0" applyBorder="1" applyAlignment="1">
      <alignment horizontal="distributed" vertical="center"/>
    </xf>
    <xf numFmtId="0" fontId="0" fillId="0" borderId="25" xfId="0" applyBorder="1" applyAlignment="1">
      <alignment horizontal="distributed" vertical="center"/>
    </xf>
    <xf numFmtId="0" fontId="0" fillId="2" borderId="46" xfId="0" applyFill="1" applyBorder="1" applyProtection="1">
      <alignment vertical="center"/>
      <protection locked="0"/>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24" fillId="0" borderId="39" xfId="0" applyFont="1" applyBorder="1" applyAlignment="1">
      <alignment horizontal="left" vertical="center" shrinkToFit="1"/>
    </xf>
    <xf numFmtId="0" fontId="24" fillId="0" borderId="21" xfId="0" applyFont="1" applyBorder="1" applyAlignment="1">
      <alignment horizontal="left" vertical="center" shrinkToFi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6" xfId="0" applyFont="1" applyBorder="1" applyAlignment="1">
      <alignment vertical="center" wrapTex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27" fillId="2" borderId="67" xfId="0" applyFont="1" applyFill="1" applyBorder="1" applyAlignment="1">
      <alignment horizontal="left" vertical="center" shrinkToFit="1"/>
    </xf>
    <xf numFmtId="0" fontId="27" fillId="2" borderId="68" xfId="0" applyFont="1" applyFill="1" applyBorder="1" applyAlignment="1">
      <alignment horizontal="left" vertical="center" shrinkToFit="1"/>
    </xf>
    <xf numFmtId="0" fontId="27" fillId="2" borderId="55" xfId="0" applyFont="1" applyFill="1" applyBorder="1" applyAlignment="1">
      <alignment horizontal="left" vertical="center" shrinkToFit="1"/>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lignment horizontal="center" vertical="center" shrinkToFit="1"/>
    </xf>
    <xf numFmtId="0" fontId="0" fillId="0" borderId="22" xfId="0" applyBorder="1" applyAlignment="1">
      <alignment horizontal="distributed" vertical="center" wrapText="1"/>
    </xf>
    <xf numFmtId="0" fontId="0" fillId="0" borderId="24" xfId="0" applyBorder="1" applyAlignment="1">
      <alignment horizontal="distributed" vertical="center" wrapText="1"/>
    </xf>
    <xf numFmtId="0" fontId="0" fillId="0" borderId="25" xfId="0" applyBorder="1" applyAlignment="1">
      <alignment horizontal="distributed" vertical="center" wrapText="1"/>
    </xf>
    <xf numFmtId="0" fontId="0" fillId="0" borderId="4" xfId="0" applyBorder="1" applyAlignment="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46" xfId="0" applyFill="1" applyBorder="1" applyAlignment="1">
      <alignment horizontal="left" vertical="center"/>
    </xf>
    <xf numFmtId="0" fontId="0" fillId="5" borderId="7" xfId="0" applyFill="1" applyBorder="1" applyAlignment="1">
      <alignment horizontal="left" vertical="center"/>
    </xf>
    <xf numFmtId="0" fontId="0" fillId="5" borderId="6" xfId="0" applyFill="1" applyBorder="1" applyAlignment="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0" borderId="23" xfId="0" applyBorder="1" applyAlignment="1">
      <alignment horizontal="center" vertical="center"/>
    </xf>
    <xf numFmtId="0" fontId="0" fillId="0" borderId="8" xfId="0" applyBorder="1" applyAlignment="1">
      <alignment horizontal="center" vertical="center"/>
    </xf>
    <xf numFmtId="0" fontId="0" fillId="5" borderId="66" xfId="0" applyFill="1" applyBorder="1" applyAlignment="1">
      <alignment horizontal="left" vertical="center"/>
    </xf>
    <xf numFmtId="0" fontId="0" fillId="5" borderId="61" xfId="0" applyFill="1" applyBorder="1" applyAlignment="1">
      <alignment horizontal="left" vertical="center"/>
    </xf>
    <xf numFmtId="0" fontId="0" fillId="5" borderId="62" xfId="0" applyFill="1" applyBorder="1" applyAlignment="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6" xfId="0" applyFont="1" applyBorder="1" applyAlignment="1">
      <alignment horizontal="left" vertical="center" shrinkToFit="1"/>
    </xf>
    <xf numFmtId="0" fontId="0" fillId="2" borderId="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lignment horizontal="distributed" vertical="center" indent="1"/>
    </xf>
    <xf numFmtId="0" fontId="0" fillId="0" borderId="25" xfId="0" applyBorder="1" applyAlignment="1">
      <alignment horizontal="distributed" vertical="center" indent="1"/>
    </xf>
    <xf numFmtId="0" fontId="0" fillId="4" borderId="0" xfId="0" applyFill="1" applyAlignment="1">
      <alignment horizontal="left" vertical="top" wrapText="1"/>
    </xf>
    <xf numFmtId="0" fontId="0" fillId="4" borderId="0" xfId="0" applyFill="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8" fillId="4" borderId="23" xfId="0" applyFont="1" applyFill="1" applyBorder="1" applyAlignment="1">
      <alignment horizontal="left" vertical="center" wrapText="1"/>
    </xf>
    <xf numFmtId="0" fontId="28" fillId="4" borderId="28"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0" fillId="4" borderId="23" xfId="0" applyFill="1"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lignment horizontal="left" vertical="top"/>
    </xf>
    <xf numFmtId="0" fontId="0" fillId="0" borderId="16" xfId="0" applyBorder="1" applyAlignment="1">
      <alignment horizontal="left" vertical="top"/>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42" fillId="0" borderId="0" xfId="0" applyFont="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12" fillId="4" borderId="5"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177" fontId="5" fillId="2" borderId="5" xfId="0" applyNumberFormat="1" applyFont="1" applyFill="1" applyBorder="1" applyAlignment="1" applyProtection="1">
      <alignment horizontal="right" vertical="center" wrapText="1"/>
      <protection hidden="1"/>
    </xf>
    <xf numFmtId="177" fontId="5" fillId="2" borderId="7" xfId="0" applyNumberFormat="1" applyFont="1" applyFill="1" applyBorder="1" applyAlignment="1" applyProtection="1">
      <alignment horizontal="right" vertical="center" wrapText="1"/>
      <protection hidden="1"/>
    </xf>
    <xf numFmtId="177" fontId="5" fillId="2" borderId="6" xfId="0" applyNumberFormat="1" applyFont="1" applyFill="1" applyBorder="1" applyAlignment="1" applyProtection="1">
      <alignment horizontal="right" vertical="center" wrapText="1"/>
      <protection hidden="1"/>
    </xf>
    <xf numFmtId="0" fontId="12" fillId="4" borderId="8" xfId="0" applyFont="1" applyFill="1" applyBorder="1" applyAlignment="1" applyProtection="1">
      <alignment vertical="center" shrinkToFit="1"/>
      <protection hidden="1"/>
    </xf>
    <xf numFmtId="0" fontId="12" fillId="4" borderId="9" xfId="0" applyFont="1" applyFill="1" applyBorder="1" applyAlignment="1" applyProtection="1">
      <alignment vertical="center" shrinkToFit="1"/>
      <protection hidden="1"/>
    </xf>
    <xf numFmtId="0" fontId="12" fillId="4" borderId="10" xfId="0" applyFont="1" applyFill="1" applyBorder="1" applyAlignment="1" applyProtection="1">
      <alignment vertical="center" shrinkToFit="1"/>
      <protection hidden="1"/>
    </xf>
    <xf numFmtId="177" fontId="12" fillId="4" borderId="8" xfId="0" applyNumberFormat="1" applyFont="1" applyFill="1" applyBorder="1" applyAlignment="1" applyProtection="1">
      <alignment horizontal="right" vertical="center" shrinkToFit="1"/>
      <protection hidden="1"/>
    </xf>
    <xf numFmtId="177" fontId="12" fillId="4" borderId="10" xfId="0" applyNumberFormat="1" applyFont="1" applyFill="1" applyBorder="1" applyAlignment="1" applyProtection="1">
      <alignment horizontal="right" vertical="center" shrinkToFit="1"/>
      <protection hidden="1"/>
    </xf>
    <xf numFmtId="177" fontId="12" fillId="0" borderId="8" xfId="0" applyNumberFormat="1"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0" fontId="12" fillId="4" borderId="70" xfId="0" applyFont="1" applyFill="1" applyBorder="1" applyProtection="1">
      <alignment vertical="center"/>
      <protection hidden="1"/>
    </xf>
    <xf numFmtId="0" fontId="12" fillId="4" borderId="71" xfId="0" applyFont="1" applyFill="1" applyBorder="1" applyProtection="1">
      <alignment vertical="center"/>
      <protection hidden="1"/>
    </xf>
    <xf numFmtId="0" fontId="12" fillId="4" borderId="72" xfId="0" applyFont="1" applyFill="1" applyBorder="1" applyProtection="1">
      <alignment vertical="center"/>
      <protection hidden="1"/>
    </xf>
    <xf numFmtId="0" fontId="12" fillId="4" borderId="73" xfId="0" applyFont="1" applyFill="1" applyBorder="1" applyProtection="1">
      <alignment vertical="center"/>
      <protection hidden="1"/>
    </xf>
    <xf numFmtId="0" fontId="12" fillId="4" borderId="74" xfId="0" applyFont="1" applyFill="1" applyBorder="1" applyProtection="1">
      <alignment vertical="center"/>
      <protection hidden="1"/>
    </xf>
    <xf numFmtId="0" fontId="12" fillId="4" borderId="75" xfId="0" applyFont="1" applyFill="1" applyBorder="1" applyProtection="1">
      <alignment vertical="center"/>
      <protection hidden="1"/>
    </xf>
    <xf numFmtId="0" fontId="12" fillId="4" borderId="23" xfId="0" applyFont="1" applyFill="1" applyBorder="1" applyAlignment="1" applyProtection="1">
      <alignment horizontal="center" vertical="center"/>
      <protection hidden="1"/>
    </xf>
    <xf numFmtId="0" fontId="12" fillId="4" borderId="26" xfId="0" applyFont="1" applyFill="1" applyBorder="1" applyAlignment="1" applyProtection="1">
      <alignment horizontal="center" vertical="center"/>
      <protection hidden="1"/>
    </xf>
    <xf numFmtId="0" fontId="12" fillId="4" borderId="76" xfId="0" applyFont="1" applyFill="1" applyBorder="1" applyAlignment="1" applyProtection="1">
      <alignment horizontal="center" vertical="center"/>
      <protection hidden="1"/>
    </xf>
    <xf numFmtId="0" fontId="12" fillId="4" borderId="77" xfId="0" applyFont="1" applyFill="1" applyBorder="1" applyAlignment="1" applyProtection="1">
      <alignment horizontal="center" vertical="center"/>
      <protection hidden="1"/>
    </xf>
    <xf numFmtId="0" fontId="12" fillId="0" borderId="23"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0" fontId="12" fillId="0" borderId="77" xfId="0" applyFont="1" applyBorder="1" applyAlignment="1" applyProtection="1">
      <alignment horizontal="center" vertical="center" wrapText="1"/>
      <protection hidden="1"/>
    </xf>
    <xf numFmtId="12" fontId="5" fillId="0" borderId="76" xfId="0" applyNumberFormat="1" applyFont="1" applyBorder="1" applyAlignment="1" applyProtection="1">
      <alignment horizontal="center" vertical="center" wrapText="1"/>
      <protection hidden="1"/>
    </xf>
    <xf numFmtId="12" fontId="5" fillId="0" borderId="77" xfId="0" applyNumberFormat="1" applyFont="1" applyBorder="1" applyAlignment="1" applyProtection="1">
      <alignment horizontal="center" vertical="center" wrapText="1"/>
      <protection hidden="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1" xfId="0" applyFont="1" applyFill="1" applyBorder="1" applyAlignment="1">
      <alignment horizontal="center" vertical="center" wrapText="1"/>
    </xf>
    <xf numFmtId="0" fontId="15" fillId="4" borderId="57" xfId="0" applyFont="1" applyFill="1" applyBorder="1" applyAlignment="1">
      <alignment horizontal="center" vertical="center" wrapText="1"/>
    </xf>
    <xf numFmtId="177" fontId="12" fillId="4" borderId="52" xfId="0" applyNumberFormat="1" applyFont="1" applyFill="1" applyBorder="1" applyAlignment="1">
      <alignment horizontal="right" vertical="center" shrinkToFit="1"/>
    </xf>
    <xf numFmtId="177" fontId="12" fillId="4" borderId="56" xfId="0" applyNumberFormat="1" applyFont="1" applyFill="1" applyBorder="1" applyAlignment="1">
      <alignment horizontal="right" vertical="center" shrinkToFit="1"/>
    </xf>
    <xf numFmtId="177" fontId="12" fillId="4" borderId="4" xfId="0" applyNumberFormat="1" applyFont="1" applyFill="1" applyBorder="1" applyAlignment="1">
      <alignment horizontal="right" vertical="center" shrinkToFit="1"/>
    </xf>
    <xf numFmtId="177" fontId="12" fillId="4" borderId="5" xfId="0" applyNumberFormat="1" applyFont="1" applyFill="1" applyBorder="1" applyAlignment="1">
      <alignment horizontal="right" vertical="center" shrinkToFit="1"/>
    </xf>
    <xf numFmtId="0" fontId="15" fillId="4" borderId="49" xfId="0" applyFont="1" applyFill="1" applyBorder="1" applyAlignment="1">
      <alignment horizontal="center" vertical="center" wrapText="1"/>
    </xf>
    <xf numFmtId="177" fontId="12" fillId="4" borderId="25" xfId="0" applyNumberFormat="1" applyFont="1" applyFill="1" applyBorder="1" applyAlignment="1">
      <alignment horizontal="right" vertical="center" shrinkToFit="1"/>
    </xf>
    <xf numFmtId="177" fontId="12" fillId="4" borderId="8" xfId="0" applyNumberFormat="1" applyFont="1" applyFill="1" applyBorder="1" applyAlignment="1">
      <alignment horizontal="right" vertical="center" shrinkToFit="1"/>
    </xf>
    <xf numFmtId="177" fontId="12" fillId="4" borderId="6" xfId="0" applyNumberFormat="1" applyFont="1" applyFill="1" applyBorder="1" applyAlignment="1">
      <alignment horizontal="right" vertical="center" shrinkToFit="1"/>
    </xf>
    <xf numFmtId="177" fontId="12" fillId="4" borderId="58" xfId="0" applyNumberFormat="1" applyFont="1" applyFill="1" applyBorder="1" applyAlignment="1">
      <alignment horizontal="right" vertical="center" shrinkToFit="1"/>
    </xf>
    <xf numFmtId="177" fontId="12" fillId="4" borderId="59" xfId="0" applyNumberFormat="1" applyFont="1" applyFill="1" applyBorder="1" applyAlignment="1">
      <alignment horizontal="right" vertical="center" shrinkToFit="1"/>
    </xf>
    <xf numFmtId="177" fontId="12" fillId="0" borderId="5"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0" fontId="12" fillId="4" borderId="69" xfId="0" applyFont="1" applyFill="1" applyBorder="1">
      <alignment vertical="center"/>
    </xf>
    <xf numFmtId="0" fontId="12" fillId="4" borderId="56" xfId="0" applyFont="1" applyFill="1" applyBorder="1">
      <alignment vertical="center"/>
    </xf>
    <xf numFmtId="0" fontId="12" fillId="4" borderId="7" xfId="0" applyFont="1" applyFill="1" applyBorder="1">
      <alignment vertical="center"/>
    </xf>
    <xf numFmtId="0" fontId="12" fillId="4" borderId="6" xfId="0" applyFont="1" applyFill="1" applyBorder="1">
      <alignment vertical="center"/>
    </xf>
    <xf numFmtId="177" fontId="12" fillId="4" borderId="4" xfId="0" applyNumberFormat="1" applyFont="1" applyFill="1" applyBorder="1" applyAlignment="1">
      <alignment horizontal="center" vertical="center"/>
    </xf>
    <xf numFmtId="0" fontId="12" fillId="4" borderId="4" xfId="0" applyFont="1" applyFill="1" applyBorder="1" applyAlignment="1">
      <alignment horizontal="center" vertical="center"/>
    </xf>
    <xf numFmtId="0" fontId="15" fillId="4" borderId="7" xfId="0" applyFont="1" applyFill="1" applyBorder="1" applyAlignment="1">
      <alignment horizontal="center" vertical="center"/>
    </xf>
    <xf numFmtId="177" fontId="12" fillId="4" borderId="5" xfId="0" applyNumberFormat="1" applyFont="1" applyFill="1" applyBorder="1" applyAlignment="1">
      <alignment vertical="center" shrinkToFit="1"/>
    </xf>
    <xf numFmtId="177" fontId="12" fillId="4" borderId="7" xfId="0" applyNumberFormat="1" applyFont="1" applyFill="1" applyBorder="1" applyAlignment="1">
      <alignment vertical="center" shrinkToFit="1"/>
    </xf>
    <xf numFmtId="177" fontId="12" fillId="4" borderId="6" xfId="0" applyNumberFormat="1" applyFont="1" applyFill="1" applyBorder="1" applyAlignment="1">
      <alignment vertical="center" shrinkToFit="1"/>
    </xf>
    <xf numFmtId="177" fontId="12" fillId="0" borderId="58" xfId="0" applyNumberFormat="1" applyFont="1" applyFill="1" applyBorder="1" applyAlignment="1">
      <alignment horizontal="right" vertical="center" shrinkToFit="1"/>
    </xf>
    <xf numFmtId="177" fontId="12" fillId="0" borderId="59" xfId="0" applyNumberFormat="1" applyFont="1" applyFill="1" applyBorder="1" applyAlignment="1">
      <alignment horizontal="right" vertical="center" shrinkToFit="1"/>
    </xf>
    <xf numFmtId="0" fontId="12" fillId="0" borderId="27" xfId="0" applyFont="1" applyFill="1" applyBorder="1" applyAlignment="1">
      <alignment horizontal="left" wrapText="1"/>
    </xf>
    <xf numFmtId="0" fontId="12" fillId="0" borderId="0" xfId="0" applyFont="1" applyFill="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15" fillId="0" borderId="5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2" fillId="0" borderId="69" xfId="0" applyFont="1" applyFill="1" applyBorder="1">
      <alignment vertical="center"/>
    </xf>
    <xf numFmtId="0" fontId="12" fillId="0" borderId="56" xfId="0" applyFont="1" applyFill="1" applyBorder="1">
      <alignment vertical="center"/>
    </xf>
    <xf numFmtId="177" fontId="12" fillId="0" borderId="25" xfId="0" applyNumberFormat="1" applyFont="1" applyFill="1" applyBorder="1" applyAlignment="1">
      <alignment horizontal="right" vertical="center" shrinkToFit="1"/>
    </xf>
    <xf numFmtId="177" fontId="12" fillId="0" borderId="8" xfId="0" applyNumberFormat="1" applyFont="1" applyFill="1" applyBorder="1" applyAlignment="1">
      <alignment horizontal="right" vertical="center" shrinkToFit="1"/>
    </xf>
    <xf numFmtId="177" fontId="12" fillId="0" borderId="52" xfId="0" applyNumberFormat="1" applyFont="1" applyFill="1" applyBorder="1" applyAlignment="1">
      <alignment horizontal="right" vertical="center" shrinkToFit="1"/>
    </xf>
    <xf numFmtId="177" fontId="12" fillId="0" borderId="56" xfId="0" applyNumberFormat="1" applyFont="1" applyFill="1" applyBorder="1" applyAlignment="1">
      <alignment horizontal="right" vertical="center" shrinkToFit="1"/>
    </xf>
    <xf numFmtId="0" fontId="12" fillId="4" borderId="5" xfId="0" applyFont="1" applyFill="1" applyBorder="1" applyAlignment="1" applyProtection="1">
      <alignment vertical="center" shrinkToFit="1"/>
      <protection hidden="1"/>
    </xf>
    <xf numFmtId="0" fontId="12" fillId="4" borderId="7" xfId="0" applyFont="1" applyFill="1" applyBorder="1" applyAlignment="1" applyProtection="1">
      <alignment vertical="center" shrinkToFit="1"/>
      <protection hidden="1"/>
    </xf>
    <xf numFmtId="0" fontId="12" fillId="4" borderId="6" xfId="0" applyFont="1" applyFill="1" applyBorder="1" applyAlignment="1" applyProtection="1">
      <alignment vertical="center" shrinkToFit="1"/>
      <protection hidden="1"/>
    </xf>
    <xf numFmtId="0" fontId="11" fillId="0" borderId="0" xfId="0" applyFont="1" applyAlignment="1">
      <alignment vertical="center" shrinkToFit="1"/>
    </xf>
    <xf numFmtId="12" fontId="56" fillId="0" borderId="0" xfId="0" applyNumberFormat="1" applyFont="1" applyAlignment="1">
      <alignment horizontal="center" vertical="center" shrinkToFit="1"/>
    </xf>
    <xf numFmtId="177" fontId="12" fillId="4" borderId="5" xfId="0" applyNumberFormat="1" applyFont="1" applyFill="1" applyBorder="1" applyAlignment="1" applyProtection="1">
      <alignment horizontal="right" vertical="center" shrinkToFit="1"/>
      <protection hidden="1"/>
    </xf>
    <xf numFmtId="177" fontId="12" fillId="4" borderId="6" xfId="0" applyNumberFormat="1" applyFont="1" applyFill="1" applyBorder="1" applyAlignment="1" applyProtection="1">
      <alignment horizontal="right" vertical="center" shrinkToFit="1"/>
      <protection hidden="1"/>
    </xf>
    <xf numFmtId="0" fontId="57" fillId="0" borderId="0" xfId="0" applyFont="1" applyAlignment="1">
      <alignment horizontal="center" vertical="center" shrinkToFit="1"/>
    </xf>
    <xf numFmtId="0" fontId="24" fillId="4" borderId="29" xfId="0" applyFont="1" applyFill="1" applyBorder="1" applyAlignment="1">
      <alignment horizontal="left" vertical="center" wrapText="1"/>
    </xf>
    <xf numFmtId="0" fontId="24" fillId="4" borderId="29" xfId="0" applyFont="1" applyFill="1" applyBorder="1" applyAlignment="1">
      <alignment horizontal="left" vertical="center"/>
    </xf>
    <xf numFmtId="0" fontId="23" fillId="4" borderId="0" xfId="0" applyFont="1" applyFill="1" applyAlignment="1">
      <alignment horizontal="left" vertical="center"/>
    </xf>
    <xf numFmtId="0" fontId="0" fillId="5" borderId="4" xfId="0" applyFill="1" applyBorder="1" applyAlignment="1">
      <alignment horizontal="center" vertical="center"/>
    </xf>
    <xf numFmtId="0" fontId="4" fillId="4" borderId="5" xfId="0" applyFont="1" applyFill="1" applyBorder="1" applyAlignment="1">
      <alignment horizontal="left" vertical="center" indent="1"/>
    </xf>
    <xf numFmtId="0" fontId="4" fillId="4" borderId="7" xfId="0" applyFont="1" applyFill="1" applyBorder="1" applyAlignment="1">
      <alignment horizontal="left" vertical="center" indent="1"/>
    </xf>
    <xf numFmtId="0" fontId="4" fillId="4" borderId="6" xfId="0" applyFont="1" applyFill="1" applyBorder="1" applyAlignment="1">
      <alignment horizontal="left" vertical="center" indent="1"/>
    </xf>
    <xf numFmtId="0" fontId="24" fillId="4" borderId="32" xfId="0" applyFont="1" applyFill="1" applyBorder="1" applyAlignment="1">
      <alignment horizontal="left" vertical="center" wrapText="1"/>
    </xf>
    <xf numFmtId="0" fontId="24" fillId="4" borderId="5" xfId="0" applyFont="1" applyFill="1" applyBorder="1" applyAlignment="1">
      <alignment horizontal="left" vertical="center"/>
    </xf>
    <xf numFmtId="0" fontId="24" fillId="4" borderId="7" xfId="0" applyFont="1" applyFill="1" applyBorder="1" applyAlignment="1">
      <alignment horizontal="left" vertical="center"/>
    </xf>
    <xf numFmtId="0" fontId="24" fillId="4" borderId="6" xfId="0" applyFont="1" applyFill="1" applyBorder="1" applyAlignment="1">
      <alignment horizontal="left" vertical="center"/>
    </xf>
    <xf numFmtId="0" fontId="24" fillId="4" borderId="18" xfId="0" applyFont="1" applyFill="1" applyBorder="1" applyAlignment="1">
      <alignment horizontal="left" vertical="center"/>
    </xf>
    <xf numFmtId="0" fontId="24" fillId="4" borderId="19"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30" xfId="0" applyFont="1" applyFill="1" applyBorder="1" applyAlignment="1">
      <alignment horizontal="left" vertical="center" wrapText="1"/>
    </xf>
    <xf numFmtId="0" fontId="24" fillId="4" borderId="33" xfId="0" applyFont="1" applyFill="1" applyBorder="1" applyAlignment="1">
      <alignment horizontal="left" vertical="center"/>
    </xf>
    <xf numFmtId="0" fontId="24" fillId="4" borderId="34" xfId="0" applyFont="1" applyFill="1" applyBorder="1" applyAlignment="1">
      <alignment horizontal="left" vertical="center"/>
    </xf>
    <xf numFmtId="0" fontId="24" fillId="4" borderId="60" xfId="0" applyFont="1" applyFill="1" applyBorder="1" applyAlignment="1">
      <alignment horizontal="left" vertical="center"/>
    </xf>
    <xf numFmtId="0" fontId="24" fillId="4" borderId="35" xfId="0" applyFont="1" applyFill="1" applyBorder="1" applyAlignment="1">
      <alignment horizontal="left" vertical="center"/>
    </xf>
    <xf numFmtId="0" fontId="24" fillId="4" borderId="61" xfId="0" applyFont="1" applyFill="1" applyBorder="1" applyAlignment="1">
      <alignment horizontal="left" vertical="center"/>
    </xf>
    <xf numFmtId="0" fontId="24" fillId="4" borderId="62" xfId="0" applyFont="1" applyFill="1" applyBorder="1" applyAlignment="1">
      <alignment horizontal="left" vertical="center"/>
    </xf>
    <xf numFmtId="0" fontId="0" fillId="0" borderId="22" xfId="0" applyBorder="1" applyAlignment="1">
      <alignment horizontal="center" vertical="center"/>
    </xf>
    <xf numFmtId="0" fontId="0" fillId="0" borderId="84" xfId="0" applyBorder="1" applyAlignment="1">
      <alignment horizontal="center" vertical="center"/>
    </xf>
    <xf numFmtId="0" fontId="0" fillId="0" borderId="4" xfId="0" applyBorder="1" applyAlignment="1">
      <alignment horizontal="center" vertical="center" wrapText="1"/>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0" fillId="0" borderId="84" xfId="0" applyBorder="1" applyAlignment="1">
      <alignment horizontal="center" vertical="center" wrapText="1"/>
    </xf>
    <xf numFmtId="0" fontId="0" fillId="0" borderId="44" xfId="0" applyBorder="1" applyAlignment="1">
      <alignment horizontal="center" vertical="center" wrapText="1"/>
    </xf>
    <xf numFmtId="0" fontId="0" fillId="0" borderId="83" xfId="0"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44"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center" vertical="center" wrapText="1"/>
    </xf>
    <xf numFmtId="0" fontId="0" fillId="0" borderId="86" xfId="0" applyBorder="1" applyAlignment="1">
      <alignment horizontal="center" vertical="center" wrapText="1"/>
    </xf>
    <xf numFmtId="0" fontId="0" fillId="0" borderId="85"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9" borderId="89" xfId="0" applyFill="1" applyBorder="1" applyAlignment="1">
      <alignment horizontal="center" vertical="center"/>
    </xf>
    <xf numFmtId="0" fontId="0" fillId="9" borderId="90" xfId="0" applyFill="1" applyBorder="1" applyAlignment="1">
      <alignment horizontal="center" vertical="center"/>
    </xf>
    <xf numFmtId="0" fontId="0" fillId="9" borderId="91" xfId="0" applyFill="1" applyBorder="1" applyAlignment="1">
      <alignment horizontal="center" vertical="center"/>
    </xf>
    <xf numFmtId="0" fontId="0" fillId="8" borderId="78" xfId="0" applyFill="1" applyBorder="1" applyAlignment="1">
      <alignment horizontal="center" vertical="center"/>
    </xf>
    <xf numFmtId="0" fontId="0" fillId="8" borderId="79" xfId="0" applyFill="1" applyBorder="1" applyAlignment="1">
      <alignment horizontal="center" vertical="center"/>
    </xf>
    <xf numFmtId="0" fontId="0" fillId="8" borderId="80" xfId="0" applyFill="1" applyBorder="1" applyAlignment="1">
      <alignment horizontal="center" vertical="center"/>
    </xf>
    <xf numFmtId="0" fontId="0" fillId="7" borderId="78" xfId="0" applyFill="1" applyBorder="1" applyAlignment="1">
      <alignment horizontal="center" vertical="center"/>
    </xf>
    <xf numFmtId="0" fontId="0" fillId="7" borderId="79" xfId="0" applyFill="1" applyBorder="1" applyAlignment="1">
      <alignment horizontal="center" vertical="center"/>
    </xf>
    <xf numFmtId="0" fontId="0" fillId="7" borderId="80" xfId="0" applyFill="1" applyBorder="1" applyAlignment="1">
      <alignment horizontal="center" vertical="center"/>
    </xf>
    <xf numFmtId="0" fontId="0" fillId="2" borderId="78" xfId="0" applyFill="1" applyBorder="1" applyAlignment="1">
      <alignment horizontal="center" vertical="center"/>
    </xf>
    <xf numFmtId="0" fontId="0" fillId="2" borderId="80" xfId="0" applyFill="1" applyBorder="1" applyAlignment="1">
      <alignment horizontal="center" vertical="center"/>
    </xf>
    <xf numFmtId="0" fontId="0" fillId="6" borderId="78" xfId="0" applyFill="1" applyBorder="1" applyAlignment="1">
      <alignment horizontal="center" vertical="center"/>
    </xf>
    <xf numFmtId="0" fontId="0" fillId="6" borderId="79" xfId="0" applyFill="1" applyBorder="1" applyAlignment="1">
      <alignment horizontal="center" vertical="center"/>
    </xf>
    <xf numFmtId="0" fontId="0" fillId="6" borderId="80" xfId="0" applyFill="1" applyBorder="1" applyAlignment="1">
      <alignment horizontal="center"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0" fontId="0" fillId="2" borderId="91" xfId="0" applyFill="1"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35" fillId="0" borderId="4" xfId="3" applyFont="1" applyBorder="1" applyAlignment="1">
      <alignment horizontal="center" vertical="center"/>
    </xf>
    <xf numFmtId="0" fontId="35" fillId="0" borderId="4" xfId="3" applyFont="1" applyBorder="1" applyAlignment="1">
      <alignment horizontal="center" vertical="center" wrapText="1"/>
    </xf>
  </cellXfs>
  <cellStyles count="4">
    <cellStyle name="ハイパーリンク" xfId="2" builtinId="8"/>
    <cellStyle name="標準" xfId="0" builtinId="0"/>
    <cellStyle name="標準 2" xfId="1" xr:uid="{00000000-0005-0000-0000-000002000000}"/>
    <cellStyle name="標準 3" xfId="3" xr:uid="{00000000-0005-0000-0000-000003000000}"/>
  </cellStyles>
  <dxfs count="5">
    <dxf>
      <font>
        <b/>
        <i val="0"/>
        <color rgb="FFFF0000"/>
      </font>
    </dxf>
    <dxf>
      <font>
        <b/>
        <i val="0"/>
        <color rgb="FFFF0000"/>
      </font>
    </dxf>
    <dxf>
      <font>
        <b/>
        <i val="0"/>
        <color rgb="FFFF0000"/>
      </font>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42</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104361</xdr:colOff>
      <xdr:row>46</xdr:row>
      <xdr:rowOff>0</xdr:rowOff>
    </xdr:from>
    <xdr:to>
      <xdr:col>4</xdr:col>
      <xdr:colOff>76199</xdr:colOff>
      <xdr:row>58</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571500</xdr:colOff>
      <xdr:row>12</xdr:row>
      <xdr:rowOff>0</xdr:rowOff>
    </xdr:from>
    <xdr:to>
      <xdr:col>17</xdr:col>
      <xdr:colOff>495300</xdr:colOff>
      <xdr:row>21</xdr:row>
      <xdr:rowOff>238125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6419850" y="3514725"/>
          <a:ext cx="4257675" cy="246697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6"/>
  <sheetViews>
    <sheetView showGridLines="0" tabSelected="1" view="pageBreakPreview" zoomScaleNormal="100" zoomScaleSheetLayoutView="100" workbookViewId="0"/>
  </sheetViews>
  <sheetFormatPr defaultRowHeight="14.25" x14ac:dyDescent="0.15"/>
  <cols>
    <col min="4" max="6" width="3.5" customWidth="1"/>
    <col min="7" max="7" width="1.33203125" customWidth="1"/>
    <col min="8" max="11" width="3.5" customWidth="1"/>
    <col min="12" max="12" width="3.5" style="24" customWidth="1"/>
  </cols>
  <sheetData>
    <row r="2" spans="1:12" x14ac:dyDescent="0.15">
      <c r="I2" s="282" t="s">
        <v>204</v>
      </c>
      <c r="J2" s="282"/>
      <c r="K2" s="282"/>
    </row>
    <row r="3" spans="1:12" ht="21" customHeight="1" x14ac:dyDescent="0.15">
      <c r="A3" s="1"/>
    </row>
    <row r="4" spans="1:12" ht="22.5" customHeight="1" x14ac:dyDescent="0.15">
      <c r="D4" s="2" t="s">
        <v>294</v>
      </c>
      <c r="E4" s="260"/>
      <c r="F4" s="2" t="s">
        <v>3</v>
      </c>
      <c r="G4" s="2"/>
      <c r="H4" s="52"/>
      <c r="I4" s="2" t="s">
        <v>4</v>
      </c>
      <c r="J4" s="52"/>
      <c r="K4" s="63" t="s">
        <v>5</v>
      </c>
    </row>
    <row r="5" spans="1:12" ht="22.5" customHeight="1" x14ac:dyDescent="0.15"/>
    <row r="6" spans="1:12" ht="22.5" customHeight="1" x14ac:dyDescent="0.15">
      <c r="A6" s="1" t="s">
        <v>312</v>
      </c>
      <c r="B6" s="64"/>
    </row>
    <row r="7" spans="1:12" ht="22.5" customHeight="1" x14ac:dyDescent="0.15"/>
    <row r="8" spans="1:12" ht="9" customHeight="1" x14ac:dyDescent="0.15">
      <c r="C8" s="65"/>
      <c r="D8" s="66"/>
      <c r="E8" s="66"/>
      <c r="F8" s="66"/>
      <c r="G8" s="66"/>
      <c r="H8" s="66"/>
      <c r="I8" s="66"/>
      <c r="J8" s="66"/>
      <c r="K8" s="67"/>
    </row>
    <row r="9" spans="1:12" ht="25.5" customHeight="1" x14ac:dyDescent="0.15">
      <c r="C9" s="68" t="s">
        <v>0</v>
      </c>
      <c r="K9" s="69"/>
    </row>
    <row r="10" spans="1:12" ht="25.5" customHeight="1" x14ac:dyDescent="0.15">
      <c r="C10" s="70" t="s">
        <v>1</v>
      </c>
      <c r="D10" s="285"/>
      <c r="E10" s="285"/>
      <c r="F10" s="285"/>
      <c r="G10" s="285"/>
      <c r="H10" s="285"/>
      <c r="I10" s="286" t="s">
        <v>173</v>
      </c>
      <c r="J10" s="286"/>
      <c r="K10" s="287"/>
      <c r="L10" s="24" t="s">
        <v>181</v>
      </c>
    </row>
    <row r="11" spans="1:12" ht="6" customHeight="1" x14ac:dyDescent="0.15">
      <c r="C11" s="68"/>
      <c r="E11" s="2"/>
      <c r="K11" s="69"/>
      <c r="L11" s="25"/>
    </row>
    <row r="12" spans="1:12" ht="25.5" customHeight="1" x14ac:dyDescent="0.15">
      <c r="C12" s="71" t="s">
        <v>169</v>
      </c>
      <c r="D12" s="288"/>
      <c r="E12" s="288"/>
      <c r="F12" s="288"/>
      <c r="G12" s="288"/>
      <c r="H12" s="288"/>
      <c r="I12" s="288"/>
      <c r="J12" s="288"/>
      <c r="K12" s="72"/>
      <c r="L12" s="24" t="s">
        <v>186</v>
      </c>
    </row>
    <row r="13" spans="1:12" ht="6" customHeight="1" x14ac:dyDescent="0.15">
      <c r="C13" s="68"/>
      <c r="D13" s="2"/>
      <c r="E13" s="2"/>
      <c r="F13" s="2"/>
      <c r="K13" s="69"/>
      <c r="L13" s="25"/>
    </row>
    <row r="14" spans="1:12" ht="25.5" customHeight="1" x14ac:dyDescent="0.15">
      <c r="C14" s="71" t="s">
        <v>291</v>
      </c>
      <c r="D14" s="289"/>
      <c r="E14" s="289"/>
      <c r="F14" s="289"/>
      <c r="G14" s="289"/>
      <c r="H14" s="289"/>
      <c r="I14" s="289"/>
      <c r="J14" s="289"/>
      <c r="K14" s="73"/>
    </row>
    <row r="15" spans="1:12" ht="6" customHeight="1" x14ac:dyDescent="0.15">
      <c r="C15" s="74"/>
      <c r="D15" s="2"/>
      <c r="E15" s="2"/>
      <c r="F15" s="2"/>
      <c r="K15" s="69"/>
      <c r="L15" s="25"/>
    </row>
    <row r="16" spans="1:12" ht="25.5" customHeight="1" x14ac:dyDescent="0.15">
      <c r="C16" s="71" t="s">
        <v>384</v>
      </c>
      <c r="D16" s="284"/>
      <c r="E16" s="284"/>
      <c r="F16" s="284"/>
      <c r="G16" s="19" t="s">
        <v>166</v>
      </c>
      <c r="H16" s="289"/>
      <c r="I16" s="289"/>
      <c r="J16" s="289"/>
      <c r="K16" s="75" t="s">
        <v>199</v>
      </c>
      <c r="L16" s="24" t="s">
        <v>178</v>
      </c>
    </row>
    <row r="17" spans="1:12" ht="9" customHeight="1" x14ac:dyDescent="0.15">
      <c r="C17" s="76"/>
      <c r="D17" s="77"/>
      <c r="E17" s="78"/>
      <c r="F17" s="78"/>
      <c r="G17" s="78"/>
      <c r="H17" s="78"/>
      <c r="I17" s="78"/>
      <c r="J17" s="78"/>
      <c r="K17" s="79"/>
    </row>
    <row r="18" spans="1:12" ht="25.5" customHeight="1" x14ac:dyDescent="0.15"/>
    <row r="19" spans="1:12" s="3" customFormat="1" ht="43.5" customHeight="1" x14ac:dyDescent="0.15">
      <c r="A19" s="181" t="s">
        <v>313</v>
      </c>
      <c r="B19" s="80"/>
      <c r="C19" s="80"/>
      <c r="D19" s="80"/>
      <c r="E19" s="80"/>
      <c r="F19" s="80"/>
      <c r="G19" s="80"/>
      <c r="H19" s="80"/>
      <c r="I19" s="80"/>
      <c r="J19" s="80"/>
      <c r="K19" s="80"/>
      <c r="L19" s="32"/>
    </row>
    <row r="20" spans="1:12" ht="25.5" customHeight="1" x14ac:dyDescent="0.15"/>
    <row r="21" spans="1:12" ht="18.600000000000001" customHeight="1" x14ac:dyDescent="0.15">
      <c r="A21" s="283" t="s">
        <v>314</v>
      </c>
      <c r="B21" s="283"/>
      <c r="C21" s="283"/>
      <c r="D21" s="283"/>
      <c r="E21" s="283"/>
      <c r="F21" s="283"/>
      <c r="G21" s="283"/>
      <c r="H21" s="283"/>
      <c r="I21" s="283"/>
      <c r="J21" s="283"/>
      <c r="K21" s="283"/>
    </row>
    <row r="22" spans="1:12" ht="24.6" customHeight="1" x14ac:dyDescent="0.15">
      <c r="A22" s="283"/>
      <c r="B22" s="283"/>
      <c r="C22" s="283"/>
      <c r="D22" s="283"/>
      <c r="E22" s="283"/>
      <c r="F22" s="283"/>
      <c r="G22" s="283"/>
      <c r="H22" s="283"/>
      <c r="I22" s="283"/>
      <c r="J22" s="283"/>
      <c r="K22" s="283"/>
    </row>
    <row r="23" spans="1:12" ht="25.5" customHeight="1" x14ac:dyDescent="0.15"/>
    <row r="24" spans="1:12" x14ac:dyDescent="0.15">
      <c r="A24" s="81" t="s">
        <v>165</v>
      </c>
    </row>
    <row r="25" spans="1:12" x14ac:dyDescent="0.15">
      <c r="A25" s="81"/>
    </row>
    <row r="26" spans="1:12" ht="12.6" customHeight="1" x14ac:dyDescent="0.15">
      <c r="A26" s="64"/>
      <c r="B26" s="64"/>
      <c r="C26" s="64"/>
      <c r="D26" s="64"/>
    </row>
    <row r="27" spans="1:12" ht="15.95" customHeight="1" x14ac:dyDescent="0.15">
      <c r="A27" s="84" t="s">
        <v>6</v>
      </c>
      <c r="B27" t="s">
        <v>263</v>
      </c>
    </row>
    <row r="28" spans="1:12" ht="15.95" customHeight="1" x14ac:dyDescent="0.15">
      <c r="A28" s="84"/>
    </row>
    <row r="29" spans="1:12" ht="15.95" customHeight="1" x14ac:dyDescent="0.15">
      <c r="A29" s="84" t="s">
        <v>6</v>
      </c>
      <c r="B29" t="s">
        <v>315</v>
      </c>
      <c r="L29" s="25"/>
    </row>
    <row r="30" spans="1:12" ht="15.95" customHeight="1" x14ac:dyDescent="0.15">
      <c r="A30" s="84"/>
    </row>
    <row r="31" spans="1:12" ht="15.95" customHeight="1" x14ac:dyDescent="0.15">
      <c r="A31" s="84" t="s">
        <v>172</v>
      </c>
      <c r="B31" t="s">
        <v>317</v>
      </c>
      <c r="L31" s="25"/>
    </row>
    <row r="32" spans="1:12" ht="15.95" customHeight="1" x14ac:dyDescent="0.15">
      <c r="A32" s="84"/>
    </row>
    <row r="33" spans="1:12" ht="15.95" customHeight="1" x14ac:dyDescent="0.15">
      <c r="A33" s="85" t="s">
        <v>6</v>
      </c>
      <c r="B33" s="64" t="s">
        <v>321</v>
      </c>
    </row>
    <row r="34" spans="1:12" ht="15.95" customHeight="1" x14ac:dyDescent="0.15">
      <c r="A34" s="84"/>
    </row>
    <row r="35" spans="1:12" ht="15.95" customHeight="1" x14ac:dyDescent="0.15">
      <c r="A35" s="82" t="s">
        <v>6</v>
      </c>
      <c r="B35" s="83" t="s">
        <v>392</v>
      </c>
      <c r="C35" s="64"/>
      <c r="D35" s="64"/>
    </row>
    <row r="36" spans="1:12" ht="15.95" customHeight="1" x14ac:dyDescent="0.15">
      <c r="A36" s="84"/>
      <c r="B36" t="s">
        <v>322</v>
      </c>
    </row>
    <row r="37" spans="1:12" ht="15.95" customHeight="1" x14ac:dyDescent="0.15">
      <c r="A37" s="84"/>
    </row>
    <row r="38" spans="1:12" ht="15.95" customHeight="1" x14ac:dyDescent="0.15">
      <c r="A38" s="84" t="s">
        <v>6</v>
      </c>
      <c r="B38" t="s">
        <v>299</v>
      </c>
      <c r="L38"/>
    </row>
    <row r="39" spans="1:12" ht="15.95" customHeight="1" x14ac:dyDescent="0.15">
      <c r="A39" s="84"/>
    </row>
    <row r="40" spans="1:12" ht="15.95" customHeight="1" x14ac:dyDescent="0.15">
      <c r="A40" s="84"/>
      <c r="L40"/>
    </row>
    <row r="41" spans="1:12" ht="15.95" customHeight="1" x14ac:dyDescent="0.15">
      <c r="A41" s="84"/>
    </row>
    <row r="42" spans="1:12" ht="15.95" customHeight="1" x14ac:dyDescent="0.15">
      <c r="A42" s="84"/>
    </row>
    <row r="43" spans="1:12" ht="15.95" customHeight="1" x14ac:dyDescent="0.15">
      <c r="A43" s="84"/>
    </row>
    <row r="44" spans="1:12" ht="15.95" customHeight="1" x14ac:dyDescent="0.15"/>
    <row r="45" spans="1:12" ht="15.95" customHeight="1" x14ac:dyDescent="0.15"/>
    <row r="46"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heetViews>
  <sheetFormatPr defaultRowHeight="14.25" x14ac:dyDescent="0.15"/>
  <cols>
    <col min="1" max="1" width="0.9140625" customWidth="1"/>
    <col min="2" max="2" width="2.58203125" style="2" customWidth="1"/>
    <col min="3" max="3" width="17.1640625" style="4" customWidth="1"/>
    <col min="4" max="4" width="6.5" customWidth="1"/>
    <col min="5" max="5" width="7.5" customWidth="1"/>
    <col min="6" max="6" width="6.5" customWidth="1"/>
    <col min="7" max="7" width="5.5" customWidth="1"/>
    <col min="8" max="8" width="6.5" customWidth="1"/>
    <col min="9" max="12" width="2.5" customWidth="1"/>
    <col min="13" max="13" width="2.5" style="24" customWidth="1"/>
  </cols>
  <sheetData>
    <row r="2" spans="1:13" x14ac:dyDescent="0.15">
      <c r="A2" s="86" t="s">
        <v>192</v>
      </c>
    </row>
    <row r="4" spans="1:13" ht="33" customHeight="1" x14ac:dyDescent="0.15">
      <c r="B4" s="329">
        <v>1</v>
      </c>
      <c r="C4" s="333" t="s">
        <v>295</v>
      </c>
      <c r="D4" s="87" t="s">
        <v>193</v>
      </c>
      <c r="E4" s="334"/>
      <c r="F4" s="335"/>
      <c r="G4" s="335"/>
      <c r="H4" s="335"/>
      <c r="I4" s="335"/>
      <c r="J4" s="335"/>
      <c r="K4" s="335"/>
      <c r="L4" s="336"/>
    </row>
    <row r="5" spans="1:13" ht="33" customHeight="1" x14ac:dyDescent="0.15">
      <c r="B5" s="329"/>
      <c r="C5" s="333"/>
      <c r="D5" s="88" t="s">
        <v>174</v>
      </c>
      <c r="E5" s="337">
        <f>IF(ISERROR('1号-1'!D14),"",'1号-1'!D14)</f>
        <v>0</v>
      </c>
      <c r="F5" s="338"/>
      <c r="G5" s="338"/>
      <c r="H5" s="338"/>
      <c r="I5" s="338"/>
      <c r="J5" s="338"/>
      <c r="K5" s="338"/>
      <c r="L5" s="339"/>
      <c r="M5" s="24" t="s">
        <v>245</v>
      </c>
    </row>
    <row r="6" spans="1:13" ht="33" customHeight="1" x14ac:dyDescent="0.15">
      <c r="B6" s="293">
        <v>2</v>
      </c>
      <c r="C6" s="330" t="s">
        <v>389</v>
      </c>
      <c r="D6" s="89" t="s">
        <v>7</v>
      </c>
      <c r="E6" s="340">
        <f>IF(ISERROR('1号-1'!D16),"",'1号-1'!D16)</f>
        <v>0</v>
      </c>
      <c r="F6" s="341"/>
      <c r="G6" s="341"/>
      <c r="H6" s="341"/>
      <c r="I6" s="341"/>
      <c r="J6" s="341"/>
      <c r="K6" s="341"/>
      <c r="L6" s="342"/>
      <c r="M6" s="24" t="s">
        <v>245</v>
      </c>
    </row>
    <row r="7" spans="1:13" ht="33" customHeight="1" x14ac:dyDescent="0.15">
      <c r="B7" s="294"/>
      <c r="C7" s="331"/>
      <c r="D7" s="346" t="s">
        <v>8</v>
      </c>
      <c r="E7" s="90" t="s">
        <v>193</v>
      </c>
      <c r="F7" s="334"/>
      <c r="G7" s="335"/>
      <c r="H7" s="335"/>
      <c r="I7" s="335"/>
      <c r="J7" s="335"/>
      <c r="K7" s="335"/>
      <c r="L7" s="336"/>
      <c r="M7" s="25"/>
    </row>
    <row r="8" spans="1:13" ht="33" customHeight="1" thickBot="1" x14ac:dyDescent="0.2">
      <c r="B8" s="295"/>
      <c r="C8" s="332"/>
      <c r="D8" s="347"/>
      <c r="E8" s="91" t="s">
        <v>174</v>
      </c>
      <c r="F8" s="348">
        <f>IF(ISERROR('1号-1'!H16),"",'1号-1'!H16)</f>
        <v>0</v>
      </c>
      <c r="G8" s="349"/>
      <c r="H8" s="349"/>
      <c r="I8" s="349"/>
      <c r="J8" s="349"/>
      <c r="K8" s="349"/>
      <c r="L8" s="350"/>
      <c r="M8" s="25" t="s">
        <v>245</v>
      </c>
    </row>
    <row r="9" spans="1:13" ht="33" customHeight="1" thickTop="1" thickBot="1" x14ac:dyDescent="0.2">
      <c r="B9" s="293">
        <v>3</v>
      </c>
      <c r="C9" s="290" t="s">
        <v>9</v>
      </c>
      <c r="D9" s="182" t="s">
        <v>326</v>
      </c>
      <c r="E9" s="322"/>
      <c r="F9" s="323"/>
      <c r="G9" s="323"/>
      <c r="H9" s="323"/>
      <c r="I9" s="323"/>
      <c r="J9" s="323"/>
      <c r="K9" s="323"/>
      <c r="L9" s="324"/>
      <c r="M9" s="25"/>
    </row>
    <row r="10" spans="1:13" ht="33" customHeight="1" thickTop="1" x14ac:dyDescent="0.15">
      <c r="B10" s="294"/>
      <c r="C10" s="291"/>
      <c r="D10" s="92" t="s">
        <v>197</v>
      </c>
      <c r="E10" s="343"/>
      <c r="F10" s="344"/>
      <c r="G10" s="344"/>
      <c r="H10" s="344"/>
      <c r="I10" s="344"/>
      <c r="J10" s="344"/>
      <c r="K10" s="344"/>
      <c r="L10" s="345"/>
      <c r="M10" s="25" t="s">
        <v>194</v>
      </c>
    </row>
    <row r="11" spans="1:13" ht="33" customHeight="1" x14ac:dyDescent="0.15">
      <c r="B11" s="295"/>
      <c r="C11" s="292"/>
      <c r="D11" s="93" t="s">
        <v>198</v>
      </c>
      <c r="E11" s="351"/>
      <c r="F11" s="289"/>
      <c r="G11" s="289"/>
      <c r="H11" s="289"/>
      <c r="I11" s="289"/>
      <c r="J11" s="289"/>
      <c r="K11" s="289"/>
      <c r="L11" s="352"/>
      <c r="M11" s="25" t="s">
        <v>194</v>
      </c>
    </row>
    <row r="12" spans="1:13" ht="33" customHeight="1" x14ac:dyDescent="0.15">
      <c r="B12" s="254">
        <v>4</v>
      </c>
      <c r="C12" s="94" t="s">
        <v>270</v>
      </c>
      <c r="D12" s="318"/>
      <c r="E12" s="319"/>
      <c r="F12" s="17" t="s">
        <v>14</v>
      </c>
      <c r="G12" s="315" t="s">
        <v>327</v>
      </c>
      <c r="H12" s="316"/>
      <c r="I12" s="316"/>
      <c r="J12" s="316"/>
      <c r="K12" s="316"/>
      <c r="L12" s="317"/>
    </row>
    <row r="13" spans="1:13" ht="33" customHeight="1" x14ac:dyDescent="0.15">
      <c r="B13" s="254">
        <v>5</v>
      </c>
      <c r="C13" s="110" t="s">
        <v>323</v>
      </c>
      <c r="D13" s="296" t="str">
        <f>IF(E9="","",IF(E9="商業・サービス業(宿泊業・娯楽業を除く)",IF(5&lt;$D$12,"","〇"),IF(20&lt;$D$12,"","〇")))</f>
        <v/>
      </c>
      <c r="E13" s="297"/>
      <c r="F13" s="298"/>
      <c r="G13" s="299" t="s">
        <v>324</v>
      </c>
      <c r="H13" s="300"/>
      <c r="I13" s="300"/>
      <c r="J13" s="300"/>
      <c r="K13" s="300"/>
      <c r="L13" s="301"/>
      <c r="M13" s="25" t="s">
        <v>325</v>
      </c>
    </row>
    <row r="14" spans="1:13" ht="33" customHeight="1" x14ac:dyDescent="0.15">
      <c r="B14" s="254">
        <v>6</v>
      </c>
      <c r="C14" s="95" t="s">
        <v>124</v>
      </c>
      <c r="D14" s="318"/>
      <c r="E14" s="319"/>
      <c r="F14" s="319"/>
      <c r="G14" s="17" t="s">
        <v>3</v>
      </c>
      <c r="H14" s="311"/>
      <c r="I14" s="311"/>
      <c r="J14" s="311"/>
      <c r="K14" s="311"/>
      <c r="L14" s="312"/>
    </row>
    <row r="15" spans="1:13" ht="33" customHeight="1" x14ac:dyDescent="0.15">
      <c r="B15" s="254">
        <v>7</v>
      </c>
      <c r="C15" s="95" t="s">
        <v>12</v>
      </c>
      <c r="D15" s="355"/>
      <c r="E15" s="356"/>
      <c r="F15" s="17" t="s">
        <v>13</v>
      </c>
      <c r="G15" s="315" t="s">
        <v>328</v>
      </c>
      <c r="H15" s="316"/>
      <c r="I15" s="316"/>
      <c r="J15" s="316"/>
      <c r="K15" s="316"/>
      <c r="L15" s="317"/>
    </row>
    <row r="16" spans="1:13" ht="33" customHeight="1" x14ac:dyDescent="0.15">
      <c r="B16" s="254">
        <v>8</v>
      </c>
      <c r="C16" s="96" t="s">
        <v>200</v>
      </c>
      <c r="D16" s="355"/>
      <c r="E16" s="356"/>
      <c r="F16" s="17" t="s">
        <v>205</v>
      </c>
      <c r="G16" s="97" t="s">
        <v>191</v>
      </c>
      <c r="H16" s="53"/>
      <c r="I16" s="98" t="s">
        <v>3</v>
      </c>
      <c r="J16" s="259"/>
      <c r="K16" s="99" t="s">
        <v>20</v>
      </c>
      <c r="L16" s="5"/>
    </row>
    <row r="17" spans="2:13" ht="33" customHeight="1" x14ac:dyDescent="0.15">
      <c r="B17" s="100" t="s">
        <v>387</v>
      </c>
      <c r="C17" s="101"/>
      <c r="D17" s="98"/>
      <c r="E17" s="98"/>
      <c r="F17" s="98"/>
      <c r="G17" s="98"/>
      <c r="H17" s="98"/>
      <c r="I17" s="98"/>
      <c r="J17" s="98"/>
      <c r="K17" s="98"/>
      <c r="L17" s="99"/>
      <c r="M17" s="25"/>
    </row>
    <row r="18" spans="2:13" ht="33" customHeight="1" x14ac:dyDescent="0.15">
      <c r="B18" s="293">
        <v>9</v>
      </c>
      <c r="C18" s="362" t="s">
        <v>15</v>
      </c>
      <c r="D18" s="89" t="s">
        <v>10</v>
      </c>
      <c r="E18" s="308"/>
      <c r="F18" s="305"/>
      <c r="G18" s="305"/>
      <c r="H18" s="305"/>
      <c r="I18" s="302" t="s">
        <v>168</v>
      </c>
      <c r="J18" s="302"/>
      <c r="K18" s="302"/>
      <c r="L18" s="357"/>
      <c r="M18" s="24" t="s">
        <v>181</v>
      </c>
    </row>
    <row r="19" spans="2:13" ht="33" customHeight="1" x14ac:dyDescent="0.15">
      <c r="B19" s="295"/>
      <c r="C19" s="363"/>
      <c r="D19" s="89" t="s">
        <v>11</v>
      </c>
      <c r="E19" s="308"/>
      <c r="F19" s="305"/>
      <c r="G19" s="305"/>
      <c r="H19" s="305"/>
      <c r="I19" s="305"/>
      <c r="J19" s="305"/>
      <c r="K19" s="305"/>
      <c r="L19" s="358"/>
      <c r="M19" s="25" t="s">
        <v>186</v>
      </c>
    </row>
    <row r="20" spans="2:13" ht="33" customHeight="1" x14ac:dyDescent="0.15">
      <c r="B20" s="254">
        <v>10</v>
      </c>
      <c r="C20" s="102" t="s">
        <v>388</v>
      </c>
      <c r="D20" s="304"/>
      <c r="E20" s="305"/>
      <c r="F20" s="305"/>
      <c r="G20" s="305"/>
      <c r="H20" s="305"/>
      <c r="I20" s="305"/>
      <c r="J20" s="305"/>
      <c r="K20" s="305"/>
      <c r="L20" s="358"/>
    </row>
    <row r="21" spans="2:13" ht="33" customHeight="1" thickBot="1" x14ac:dyDescent="0.2">
      <c r="B21" s="255">
        <v>11</v>
      </c>
      <c r="C21" s="104" t="s">
        <v>16</v>
      </c>
      <c r="D21" s="309"/>
      <c r="E21" s="310"/>
      <c r="F21" s="310"/>
      <c r="G21" s="310"/>
      <c r="H21" s="310"/>
      <c r="I21" s="313" t="s">
        <v>171</v>
      </c>
      <c r="J21" s="313"/>
      <c r="K21" s="313"/>
      <c r="L21" s="314"/>
      <c r="M21" s="24" t="s">
        <v>181</v>
      </c>
    </row>
    <row r="22" spans="2:13" ht="33" customHeight="1" x14ac:dyDescent="0.15">
      <c r="B22" s="105" t="s">
        <v>21</v>
      </c>
      <c r="C22" s="106"/>
      <c r="D22" s="107"/>
      <c r="E22" s="107"/>
      <c r="F22" s="107"/>
      <c r="G22" s="107"/>
      <c r="H22" s="107"/>
      <c r="I22" s="107"/>
      <c r="J22" s="107"/>
      <c r="K22" s="107"/>
      <c r="L22" s="108"/>
      <c r="M22" s="25"/>
    </row>
    <row r="23" spans="2:13" ht="33" customHeight="1" x14ac:dyDescent="0.15">
      <c r="B23" s="109"/>
      <c r="C23" s="320" t="s">
        <v>247</v>
      </c>
      <c r="D23" s="320"/>
      <c r="E23" s="320"/>
      <c r="F23" s="320"/>
      <c r="G23" s="320"/>
      <c r="H23" s="320"/>
      <c r="I23" s="320"/>
      <c r="J23" s="320"/>
      <c r="K23" s="320"/>
      <c r="L23" s="321"/>
      <c r="M23" s="25"/>
    </row>
    <row r="24" spans="2:13" ht="33" customHeight="1" x14ac:dyDescent="0.15">
      <c r="B24" s="353">
        <v>12</v>
      </c>
      <c r="C24" s="306" t="s">
        <v>17</v>
      </c>
      <c r="D24" s="89" t="s">
        <v>7</v>
      </c>
      <c r="E24" s="359"/>
      <c r="F24" s="360"/>
      <c r="G24" s="360"/>
      <c r="H24" s="360"/>
      <c r="I24" s="360"/>
      <c r="J24" s="360"/>
      <c r="K24" s="360"/>
      <c r="L24" s="361"/>
      <c r="M24" s="25"/>
    </row>
    <row r="25" spans="2:13" ht="33" customHeight="1" x14ac:dyDescent="0.15">
      <c r="B25" s="354"/>
      <c r="C25" s="307"/>
      <c r="D25" s="89" t="s">
        <v>8</v>
      </c>
      <c r="E25" s="359"/>
      <c r="F25" s="360"/>
      <c r="G25" s="360"/>
      <c r="H25" s="360"/>
      <c r="I25" s="360"/>
      <c r="J25" s="360"/>
      <c r="K25" s="360"/>
      <c r="L25" s="361"/>
      <c r="M25" s="25" t="s">
        <v>180</v>
      </c>
    </row>
    <row r="26" spans="2:13" ht="33" customHeight="1" x14ac:dyDescent="0.15">
      <c r="B26" s="353">
        <v>13</v>
      </c>
      <c r="C26" s="306" t="s">
        <v>18</v>
      </c>
      <c r="D26" s="89" t="s">
        <v>10</v>
      </c>
      <c r="E26" s="308"/>
      <c r="F26" s="305"/>
      <c r="G26" s="305"/>
      <c r="H26" s="305"/>
      <c r="I26" s="302" t="s">
        <v>171</v>
      </c>
      <c r="J26" s="302"/>
      <c r="K26" s="302"/>
      <c r="L26" s="303"/>
      <c r="M26" s="24" t="s">
        <v>181</v>
      </c>
    </row>
    <row r="27" spans="2:13" ht="33" customHeight="1" x14ac:dyDescent="0.15">
      <c r="B27" s="354"/>
      <c r="C27" s="307"/>
      <c r="D27" s="89" t="s">
        <v>11</v>
      </c>
      <c r="E27" s="308"/>
      <c r="F27" s="305"/>
      <c r="G27" s="305"/>
      <c r="H27" s="305"/>
      <c r="I27" s="305"/>
      <c r="J27" s="305"/>
      <c r="K27" s="305"/>
      <c r="L27" s="328"/>
      <c r="M27" s="25" t="s">
        <v>186</v>
      </c>
    </row>
    <row r="28" spans="2:13" ht="33" customHeight="1" x14ac:dyDescent="0.15">
      <c r="B28" s="252">
        <v>14</v>
      </c>
      <c r="C28" s="110" t="s">
        <v>167</v>
      </c>
      <c r="D28" s="304"/>
      <c r="E28" s="305"/>
      <c r="F28" s="305"/>
      <c r="G28" s="305"/>
      <c r="H28" s="305"/>
      <c r="I28" s="302" t="s">
        <v>171</v>
      </c>
      <c r="J28" s="302"/>
      <c r="K28" s="302"/>
      <c r="L28" s="303"/>
      <c r="M28" s="24" t="s">
        <v>181</v>
      </c>
    </row>
    <row r="29" spans="2:13" ht="33" customHeight="1" thickBot="1" x14ac:dyDescent="0.2">
      <c r="B29" s="253">
        <v>15</v>
      </c>
      <c r="C29" s="112" t="s">
        <v>19</v>
      </c>
      <c r="D29" s="325"/>
      <c r="E29" s="326"/>
      <c r="F29" s="326"/>
      <c r="G29" s="326"/>
      <c r="H29" s="326"/>
      <c r="I29" s="326"/>
      <c r="J29" s="326"/>
      <c r="K29" s="326"/>
      <c r="L29" s="327"/>
      <c r="M29" s="24" t="s">
        <v>182</v>
      </c>
    </row>
  </sheetData>
  <sheetProtection formatCells="0"/>
  <mergeCells count="45">
    <mergeCell ref="B24:B25"/>
    <mergeCell ref="D15:E15"/>
    <mergeCell ref="B26:B27"/>
    <mergeCell ref="G15:L15"/>
    <mergeCell ref="I18:L18"/>
    <mergeCell ref="D20:L20"/>
    <mergeCell ref="E26:H26"/>
    <mergeCell ref="E25:L25"/>
    <mergeCell ref="C18:C19"/>
    <mergeCell ref="B18:B19"/>
    <mergeCell ref="D16:E16"/>
    <mergeCell ref="E19:L19"/>
    <mergeCell ref="E24:L24"/>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S34"/>
  <sheetViews>
    <sheetView showGridLines="0" view="pageBreakPreview" zoomScaleNormal="100" zoomScaleSheetLayoutView="100" workbookViewId="0"/>
  </sheetViews>
  <sheetFormatPr defaultColWidth="8.9140625" defaultRowHeight="14.25" x14ac:dyDescent="0.15"/>
  <cols>
    <col min="1" max="1" width="0.58203125" customWidth="1"/>
    <col min="2" max="2" width="2.08203125" customWidth="1"/>
    <col min="3" max="3" width="11.58203125" customWidth="1"/>
    <col min="4" max="6" width="2.4140625" style="2" customWidth="1"/>
    <col min="7" max="7" width="2.6640625" style="2" customWidth="1"/>
    <col min="8" max="8" width="2.4140625" style="2" customWidth="1"/>
    <col min="9" max="9" width="2.75" style="2" customWidth="1"/>
    <col min="10" max="12" width="2.41406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5" customWidth="1"/>
    <col min="20" max="20" width="5.33203125" customWidth="1"/>
  </cols>
  <sheetData>
    <row r="1" spans="1:19" ht="30.95" customHeight="1" x14ac:dyDescent="0.15">
      <c r="A1" s="49"/>
      <c r="B1" s="49"/>
      <c r="C1" s="49"/>
      <c r="D1" s="57"/>
      <c r="E1" s="57"/>
      <c r="F1" s="57"/>
      <c r="G1" s="57"/>
      <c r="H1" s="57"/>
      <c r="I1" s="57"/>
      <c r="J1" s="57"/>
      <c r="K1" s="57"/>
      <c r="L1" s="57"/>
      <c r="M1" s="57"/>
      <c r="N1" s="57"/>
      <c r="O1" s="57"/>
      <c r="P1" s="57"/>
      <c r="Q1" s="57"/>
      <c r="R1" s="57"/>
      <c r="S1" s="49"/>
    </row>
    <row r="2" spans="1:19" ht="19.5" customHeight="1" x14ac:dyDescent="0.15">
      <c r="A2" s="49"/>
      <c r="B2" s="113" t="s">
        <v>286</v>
      </c>
      <c r="C2" s="113"/>
      <c r="D2" s="57"/>
      <c r="E2" s="57"/>
      <c r="F2" s="57"/>
      <c r="G2" s="57"/>
      <c r="H2" s="57"/>
      <c r="I2" s="57"/>
      <c r="J2" s="57"/>
      <c r="K2" s="57"/>
      <c r="L2" s="57"/>
      <c r="M2" s="57"/>
      <c r="N2" s="57"/>
      <c r="O2" s="57"/>
      <c r="P2" s="57"/>
      <c r="Q2" s="57"/>
      <c r="R2" s="57"/>
      <c r="S2" s="49"/>
    </row>
    <row r="3" spans="1:19" ht="20.100000000000001" customHeight="1" x14ac:dyDescent="0.15">
      <c r="A3" s="49"/>
      <c r="B3" s="366" t="s">
        <v>122</v>
      </c>
      <c r="C3" s="367"/>
      <c r="D3" s="114" t="s">
        <v>2</v>
      </c>
      <c r="E3" s="53"/>
      <c r="F3" s="115" t="s">
        <v>3</v>
      </c>
      <c r="G3" s="53"/>
      <c r="H3" s="115" t="s">
        <v>4</v>
      </c>
      <c r="I3" s="53"/>
      <c r="J3" s="115" t="s">
        <v>5</v>
      </c>
      <c r="K3" s="115" t="s">
        <v>123</v>
      </c>
      <c r="L3" s="116" t="s">
        <v>2</v>
      </c>
      <c r="M3" s="53"/>
      <c r="N3" s="115" t="s">
        <v>3</v>
      </c>
      <c r="O3" s="53"/>
      <c r="P3" s="115" t="s">
        <v>4</v>
      </c>
      <c r="Q3" s="53"/>
      <c r="R3" s="115" t="s">
        <v>5</v>
      </c>
      <c r="S3" s="17"/>
    </row>
    <row r="4" spans="1:19" ht="23.1" customHeight="1" x14ac:dyDescent="0.15">
      <c r="A4" s="49"/>
      <c r="B4" s="373" t="s">
        <v>393</v>
      </c>
      <c r="C4" s="374"/>
      <c r="D4" s="374"/>
      <c r="E4" s="374"/>
      <c r="F4" s="374"/>
      <c r="G4" s="374"/>
      <c r="H4" s="374"/>
      <c r="I4" s="374"/>
      <c r="J4" s="374"/>
      <c r="K4" s="374"/>
      <c r="L4" s="374"/>
      <c r="M4" s="374"/>
      <c r="N4" s="374"/>
      <c r="O4" s="374"/>
      <c r="P4" s="374"/>
      <c r="Q4" s="374"/>
      <c r="R4" s="374"/>
      <c r="S4" s="375"/>
    </row>
    <row r="5" spans="1:19" ht="20.25" customHeight="1" x14ac:dyDescent="0.15">
      <c r="A5" s="49"/>
      <c r="B5" s="383"/>
      <c r="C5" s="384"/>
      <c r="D5" s="384"/>
      <c r="E5" s="384"/>
      <c r="F5" s="384"/>
      <c r="G5" s="384"/>
      <c r="H5" s="384"/>
      <c r="I5" s="384"/>
      <c r="J5" s="384"/>
      <c r="K5" s="384"/>
      <c r="L5" s="384"/>
      <c r="M5" s="384"/>
      <c r="N5" s="384"/>
      <c r="O5" s="384"/>
      <c r="P5" s="384"/>
      <c r="Q5" s="384"/>
      <c r="R5" s="384"/>
      <c r="S5" s="385"/>
    </row>
    <row r="6" spans="1:19" ht="20.25" customHeight="1" x14ac:dyDescent="0.15">
      <c r="A6" s="49"/>
      <c r="B6" s="386"/>
      <c r="C6" s="384"/>
      <c r="D6" s="384"/>
      <c r="E6" s="384"/>
      <c r="F6" s="384"/>
      <c r="G6" s="384"/>
      <c r="H6" s="384"/>
      <c r="I6" s="384"/>
      <c r="J6" s="384"/>
      <c r="K6" s="384"/>
      <c r="L6" s="384"/>
      <c r="M6" s="384"/>
      <c r="N6" s="384"/>
      <c r="O6" s="384"/>
      <c r="P6" s="384"/>
      <c r="Q6" s="384"/>
      <c r="R6" s="384"/>
      <c r="S6" s="385"/>
    </row>
    <row r="7" spans="1:19" ht="20.25" customHeight="1" x14ac:dyDescent="0.15">
      <c r="A7" s="49"/>
      <c r="B7" s="386"/>
      <c r="C7" s="384"/>
      <c r="D7" s="384"/>
      <c r="E7" s="384"/>
      <c r="F7" s="384"/>
      <c r="G7" s="384"/>
      <c r="H7" s="384"/>
      <c r="I7" s="384"/>
      <c r="J7" s="384"/>
      <c r="K7" s="384"/>
      <c r="L7" s="384"/>
      <c r="M7" s="384"/>
      <c r="N7" s="384"/>
      <c r="O7" s="384"/>
      <c r="P7" s="384"/>
      <c r="Q7" s="384"/>
      <c r="R7" s="384"/>
      <c r="S7" s="385"/>
    </row>
    <row r="8" spans="1:19" ht="20.25" customHeight="1" x14ac:dyDescent="0.15">
      <c r="A8" s="49"/>
      <c r="B8" s="386"/>
      <c r="C8" s="384"/>
      <c r="D8" s="384"/>
      <c r="E8" s="384"/>
      <c r="F8" s="384"/>
      <c r="G8" s="384"/>
      <c r="H8" s="384"/>
      <c r="I8" s="384"/>
      <c r="J8" s="384"/>
      <c r="K8" s="384"/>
      <c r="L8" s="384"/>
      <c r="M8" s="384"/>
      <c r="N8" s="384"/>
      <c r="O8" s="384"/>
      <c r="P8" s="384"/>
      <c r="Q8" s="384"/>
      <c r="R8" s="384"/>
      <c r="S8" s="385"/>
    </row>
    <row r="9" spans="1:19" ht="20.25" customHeight="1" x14ac:dyDescent="0.15">
      <c r="A9" s="49"/>
      <c r="B9" s="386"/>
      <c r="C9" s="384"/>
      <c r="D9" s="384"/>
      <c r="E9" s="384"/>
      <c r="F9" s="384"/>
      <c r="G9" s="384"/>
      <c r="H9" s="384"/>
      <c r="I9" s="384"/>
      <c r="J9" s="384"/>
      <c r="K9" s="384"/>
      <c r="L9" s="384"/>
      <c r="M9" s="384"/>
      <c r="N9" s="384"/>
      <c r="O9" s="384"/>
      <c r="P9" s="384"/>
      <c r="Q9" s="384"/>
      <c r="R9" s="384"/>
      <c r="S9" s="385"/>
    </row>
    <row r="10" spans="1:19" ht="20.25" customHeight="1" x14ac:dyDescent="0.15">
      <c r="A10" s="49"/>
      <c r="B10" s="386"/>
      <c r="C10" s="384"/>
      <c r="D10" s="384"/>
      <c r="E10" s="384"/>
      <c r="F10" s="384"/>
      <c r="G10" s="384"/>
      <c r="H10" s="384"/>
      <c r="I10" s="384"/>
      <c r="J10" s="384"/>
      <c r="K10" s="384"/>
      <c r="L10" s="384"/>
      <c r="M10" s="384"/>
      <c r="N10" s="384"/>
      <c r="O10" s="384"/>
      <c r="P10" s="384"/>
      <c r="Q10" s="384"/>
      <c r="R10" s="384"/>
      <c r="S10" s="385"/>
    </row>
    <row r="11" spans="1:19" ht="20.25" customHeight="1" x14ac:dyDescent="0.15">
      <c r="A11" s="49"/>
      <c r="B11" s="386"/>
      <c r="C11" s="384"/>
      <c r="D11" s="384"/>
      <c r="E11" s="384"/>
      <c r="F11" s="384"/>
      <c r="G11" s="384"/>
      <c r="H11" s="384"/>
      <c r="I11" s="384"/>
      <c r="J11" s="384"/>
      <c r="K11" s="384"/>
      <c r="L11" s="384"/>
      <c r="M11" s="384"/>
      <c r="N11" s="384"/>
      <c r="O11" s="384"/>
      <c r="P11" s="384"/>
      <c r="Q11" s="384"/>
      <c r="R11" s="384"/>
      <c r="S11" s="385"/>
    </row>
    <row r="12" spans="1:19" ht="20.25" customHeight="1" x14ac:dyDescent="0.15">
      <c r="A12" s="49"/>
      <c r="B12" s="387"/>
      <c r="C12" s="388"/>
      <c r="D12" s="388"/>
      <c r="E12" s="388"/>
      <c r="F12" s="388"/>
      <c r="G12" s="388"/>
      <c r="H12" s="388"/>
      <c r="I12" s="388"/>
      <c r="J12" s="388"/>
      <c r="K12" s="388"/>
      <c r="L12" s="388"/>
      <c r="M12" s="388"/>
      <c r="N12" s="388"/>
      <c r="O12" s="388"/>
      <c r="P12" s="388"/>
      <c r="Q12" s="388"/>
      <c r="R12" s="388"/>
      <c r="S12" s="389"/>
    </row>
    <row r="13" spans="1:19" s="118" customFormat="1" ht="23.1" customHeight="1" x14ac:dyDescent="0.15">
      <c r="A13" s="117"/>
      <c r="B13" s="370" t="s">
        <v>329</v>
      </c>
      <c r="C13" s="371"/>
      <c r="D13" s="371"/>
      <c r="E13" s="371"/>
      <c r="F13" s="371"/>
      <c r="G13" s="371"/>
      <c r="H13" s="371"/>
      <c r="I13" s="371"/>
      <c r="J13" s="371"/>
      <c r="K13" s="371"/>
      <c r="L13" s="371"/>
      <c r="M13" s="371"/>
      <c r="N13" s="371"/>
      <c r="O13" s="371"/>
      <c r="P13" s="371"/>
      <c r="Q13" s="371"/>
      <c r="R13" s="371"/>
      <c r="S13" s="372"/>
    </row>
    <row r="14" spans="1:19" s="118" customFormat="1" ht="13.5" customHeight="1" x14ac:dyDescent="0.15">
      <c r="A14" s="117"/>
      <c r="B14" s="119"/>
      <c r="C14" s="368" t="s">
        <v>390</v>
      </c>
      <c r="D14" s="368"/>
      <c r="E14" s="368"/>
      <c r="F14" s="368"/>
      <c r="G14" s="368"/>
      <c r="H14" s="368"/>
      <c r="I14" s="368"/>
      <c r="J14" s="368"/>
      <c r="K14" s="368"/>
      <c r="L14" s="368"/>
      <c r="M14" s="368"/>
      <c r="N14" s="368"/>
      <c r="O14" s="368"/>
      <c r="P14" s="368"/>
      <c r="Q14" s="368"/>
      <c r="R14" s="368"/>
      <c r="S14" s="369"/>
    </row>
    <row r="15" spans="1:19" s="118" customFormat="1" ht="20.25" customHeight="1" x14ac:dyDescent="0.15">
      <c r="A15" s="117"/>
      <c r="B15" s="376"/>
      <c r="C15" s="392"/>
      <c r="D15" s="392"/>
      <c r="E15" s="392"/>
      <c r="F15" s="392"/>
      <c r="G15" s="392"/>
      <c r="H15" s="392"/>
      <c r="I15" s="392"/>
      <c r="J15" s="392"/>
      <c r="K15" s="392"/>
      <c r="L15" s="392"/>
      <c r="M15" s="392"/>
      <c r="N15" s="392"/>
      <c r="O15" s="392"/>
      <c r="P15" s="392"/>
      <c r="Q15" s="392"/>
      <c r="R15" s="392"/>
      <c r="S15" s="393"/>
    </row>
    <row r="16" spans="1:19" s="118" customFormat="1" ht="20.25" customHeight="1" x14ac:dyDescent="0.15">
      <c r="A16" s="117"/>
      <c r="B16" s="394"/>
      <c r="C16" s="392"/>
      <c r="D16" s="392"/>
      <c r="E16" s="392"/>
      <c r="F16" s="392"/>
      <c r="G16" s="392"/>
      <c r="H16" s="392"/>
      <c r="I16" s="392"/>
      <c r="J16" s="392"/>
      <c r="K16" s="392"/>
      <c r="L16" s="392"/>
      <c r="M16" s="392"/>
      <c r="N16" s="392"/>
      <c r="O16" s="392"/>
      <c r="P16" s="392"/>
      <c r="Q16" s="392"/>
      <c r="R16" s="392"/>
      <c r="S16" s="393"/>
    </row>
    <row r="17" spans="1:19" s="118" customFormat="1" ht="20.25" customHeight="1" x14ac:dyDescent="0.15">
      <c r="A17" s="117"/>
      <c r="B17" s="394"/>
      <c r="C17" s="392"/>
      <c r="D17" s="392"/>
      <c r="E17" s="392"/>
      <c r="F17" s="392"/>
      <c r="G17" s="392"/>
      <c r="H17" s="392"/>
      <c r="I17" s="392"/>
      <c r="J17" s="392"/>
      <c r="K17" s="392"/>
      <c r="L17" s="392"/>
      <c r="M17" s="392"/>
      <c r="N17" s="392"/>
      <c r="O17" s="392"/>
      <c r="P17" s="392"/>
      <c r="Q17" s="392"/>
      <c r="R17" s="392"/>
      <c r="S17" s="393"/>
    </row>
    <row r="18" spans="1:19" s="118" customFormat="1" ht="20.25" customHeight="1" x14ac:dyDescent="0.15">
      <c r="A18" s="117"/>
      <c r="B18" s="394"/>
      <c r="C18" s="392"/>
      <c r="D18" s="392"/>
      <c r="E18" s="392"/>
      <c r="F18" s="392"/>
      <c r="G18" s="392"/>
      <c r="H18" s="392"/>
      <c r="I18" s="392"/>
      <c r="J18" s="392"/>
      <c r="K18" s="392"/>
      <c r="L18" s="392"/>
      <c r="M18" s="392"/>
      <c r="N18" s="392"/>
      <c r="O18" s="392"/>
      <c r="P18" s="392"/>
      <c r="Q18" s="392"/>
      <c r="R18" s="392"/>
      <c r="S18" s="393"/>
    </row>
    <row r="19" spans="1:19" s="118" customFormat="1" ht="20.25" customHeight="1" x14ac:dyDescent="0.15">
      <c r="A19" s="117"/>
      <c r="B19" s="394"/>
      <c r="C19" s="392"/>
      <c r="D19" s="392"/>
      <c r="E19" s="392"/>
      <c r="F19" s="392"/>
      <c r="G19" s="392"/>
      <c r="H19" s="392"/>
      <c r="I19" s="392"/>
      <c r="J19" s="392"/>
      <c r="K19" s="392"/>
      <c r="L19" s="392"/>
      <c r="M19" s="392"/>
      <c r="N19" s="392"/>
      <c r="O19" s="392"/>
      <c r="P19" s="392"/>
      <c r="Q19" s="392"/>
      <c r="R19" s="392"/>
      <c r="S19" s="393"/>
    </row>
    <row r="20" spans="1:19" s="118" customFormat="1" ht="20.25" customHeight="1" x14ac:dyDescent="0.15">
      <c r="A20" s="117"/>
      <c r="B20" s="394"/>
      <c r="C20" s="392"/>
      <c r="D20" s="392"/>
      <c r="E20" s="392"/>
      <c r="F20" s="392"/>
      <c r="G20" s="392"/>
      <c r="H20" s="392"/>
      <c r="I20" s="392"/>
      <c r="J20" s="392"/>
      <c r="K20" s="392"/>
      <c r="L20" s="392"/>
      <c r="M20" s="392"/>
      <c r="N20" s="392"/>
      <c r="O20" s="392"/>
      <c r="P20" s="392"/>
      <c r="Q20" s="392"/>
      <c r="R20" s="392"/>
      <c r="S20" s="393"/>
    </row>
    <row r="21" spans="1:19" s="118" customFormat="1" ht="20.25" customHeight="1" x14ac:dyDescent="0.15">
      <c r="A21" s="117"/>
      <c r="B21" s="394"/>
      <c r="C21" s="392"/>
      <c r="D21" s="392"/>
      <c r="E21" s="392"/>
      <c r="F21" s="392"/>
      <c r="G21" s="392"/>
      <c r="H21" s="392"/>
      <c r="I21" s="392"/>
      <c r="J21" s="392"/>
      <c r="K21" s="392"/>
      <c r="L21" s="392"/>
      <c r="M21" s="392"/>
      <c r="N21" s="392"/>
      <c r="O21" s="392"/>
      <c r="P21" s="392"/>
      <c r="Q21" s="392"/>
      <c r="R21" s="392"/>
      <c r="S21" s="393"/>
    </row>
    <row r="22" spans="1:19" s="118" customFormat="1" ht="20.25" customHeight="1" x14ac:dyDescent="0.15">
      <c r="A22" s="117"/>
      <c r="B22" s="394"/>
      <c r="C22" s="392"/>
      <c r="D22" s="392"/>
      <c r="E22" s="392"/>
      <c r="F22" s="392"/>
      <c r="G22" s="392"/>
      <c r="H22" s="392"/>
      <c r="I22" s="392"/>
      <c r="J22" s="392"/>
      <c r="K22" s="392"/>
      <c r="L22" s="392"/>
      <c r="M22" s="392"/>
      <c r="N22" s="392"/>
      <c r="O22" s="392"/>
      <c r="P22" s="392"/>
      <c r="Q22" s="392"/>
      <c r="R22" s="392"/>
      <c r="S22" s="393"/>
    </row>
    <row r="23" spans="1:19" s="118" customFormat="1" x14ac:dyDescent="0.15">
      <c r="A23" s="117"/>
      <c r="B23" s="120"/>
      <c r="C23" s="390" t="s">
        <v>330</v>
      </c>
      <c r="D23" s="390"/>
      <c r="E23" s="390"/>
      <c r="F23" s="390"/>
      <c r="G23" s="390"/>
      <c r="H23" s="390"/>
      <c r="I23" s="390"/>
      <c r="J23" s="390"/>
      <c r="K23" s="390"/>
      <c r="L23" s="390"/>
      <c r="M23" s="390"/>
      <c r="N23" s="390"/>
      <c r="O23" s="390"/>
      <c r="P23" s="390"/>
      <c r="Q23" s="390"/>
      <c r="R23" s="390"/>
      <c r="S23" s="391"/>
    </row>
    <row r="24" spans="1:19" s="118" customFormat="1" ht="20.25" customHeight="1" x14ac:dyDescent="0.15">
      <c r="A24" s="117"/>
      <c r="B24" s="376"/>
      <c r="C24" s="377"/>
      <c r="D24" s="377"/>
      <c r="E24" s="377"/>
      <c r="F24" s="377"/>
      <c r="G24" s="377"/>
      <c r="H24" s="377"/>
      <c r="I24" s="377"/>
      <c r="J24" s="377"/>
      <c r="K24" s="377"/>
      <c r="L24" s="377"/>
      <c r="M24" s="377"/>
      <c r="N24" s="377"/>
      <c r="O24" s="377"/>
      <c r="P24" s="377"/>
      <c r="Q24" s="377"/>
      <c r="R24" s="377"/>
      <c r="S24" s="378"/>
    </row>
    <row r="25" spans="1:19" s="118" customFormat="1" ht="20.25" customHeight="1" x14ac:dyDescent="0.15">
      <c r="A25" s="117"/>
      <c r="B25" s="379"/>
      <c r="C25" s="377"/>
      <c r="D25" s="377"/>
      <c r="E25" s="377"/>
      <c r="F25" s="377"/>
      <c r="G25" s="377"/>
      <c r="H25" s="377"/>
      <c r="I25" s="377"/>
      <c r="J25" s="377"/>
      <c r="K25" s="377"/>
      <c r="L25" s="377"/>
      <c r="M25" s="377"/>
      <c r="N25" s="377"/>
      <c r="O25" s="377"/>
      <c r="P25" s="377"/>
      <c r="Q25" s="377"/>
      <c r="R25" s="377"/>
      <c r="S25" s="378"/>
    </row>
    <row r="26" spans="1:19" s="118" customFormat="1" ht="20.25" customHeight="1" x14ac:dyDescent="0.15">
      <c r="A26" s="117"/>
      <c r="B26" s="379"/>
      <c r="C26" s="377"/>
      <c r="D26" s="377"/>
      <c r="E26" s="377"/>
      <c r="F26" s="377"/>
      <c r="G26" s="377"/>
      <c r="H26" s="377"/>
      <c r="I26" s="377"/>
      <c r="J26" s="377"/>
      <c r="K26" s="377"/>
      <c r="L26" s="377"/>
      <c r="M26" s="377"/>
      <c r="N26" s="377"/>
      <c r="O26" s="377"/>
      <c r="P26" s="377"/>
      <c r="Q26" s="377"/>
      <c r="R26" s="377"/>
      <c r="S26" s="378"/>
    </row>
    <row r="27" spans="1:19" s="118" customFormat="1" ht="20.25" customHeight="1" x14ac:dyDescent="0.15">
      <c r="A27" s="117"/>
      <c r="B27" s="379"/>
      <c r="C27" s="377"/>
      <c r="D27" s="377"/>
      <c r="E27" s="377"/>
      <c r="F27" s="377"/>
      <c r="G27" s="377"/>
      <c r="H27" s="377"/>
      <c r="I27" s="377"/>
      <c r="J27" s="377"/>
      <c r="K27" s="377"/>
      <c r="L27" s="377"/>
      <c r="M27" s="377"/>
      <c r="N27" s="377"/>
      <c r="O27" s="377"/>
      <c r="P27" s="377"/>
      <c r="Q27" s="377"/>
      <c r="R27" s="377"/>
      <c r="S27" s="378"/>
    </row>
    <row r="28" spans="1:19" s="118" customFormat="1" ht="20.25" customHeight="1" x14ac:dyDescent="0.15">
      <c r="A28" s="117"/>
      <c r="B28" s="379"/>
      <c r="C28" s="377"/>
      <c r="D28" s="377"/>
      <c r="E28" s="377"/>
      <c r="F28" s="377"/>
      <c r="G28" s="377"/>
      <c r="H28" s="377"/>
      <c r="I28" s="377"/>
      <c r="J28" s="377"/>
      <c r="K28" s="377"/>
      <c r="L28" s="377"/>
      <c r="M28" s="377"/>
      <c r="N28" s="377"/>
      <c r="O28" s="377"/>
      <c r="P28" s="377"/>
      <c r="Q28" s="377"/>
      <c r="R28" s="377"/>
      <c r="S28" s="378"/>
    </row>
    <row r="29" spans="1:19" s="118" customFormat="1" ht="20.25" customHeight="1" x14ac:dyDescent="0.15">
      <c r="A29" s="117"/>
      <c r="B29" s="379"/>
      <c r="C29" s="377"/>
      <c r="D29" s="377"/>
      <c r="E29" s="377"/>
      <c r="F29" s="377"/>
      <c r="G29" s="377"/>
      <c r="H29" s="377"/>
      <c r="I29" s="377"/>
      <c r="J29" s="377"/>
      <c r="K29" s="377"/>
      <c r="L29" s="377"/>
      <c r="M29" s="377"/>
      <c r="N29" s="377"/>
      <c r="O29" s="377"/>
      <c r="P29" s="377"/>
      <c r="Q29" s="377"/>
      <c r="R29" s="377"/>
      <c r="S29" s="378"/>
    </row>
    <row r="30" spans="1:19" s="118" customFormat="1" ht="20.25" customHeight="1" x14ac:dyDescent="0.15">
      <c r="A30" s="117"/>
      <c r="B30" s="379"/>
      <c r="C30" s="377"/>
      <c r="D30" s="377"/>
      <c r="E30" s="377"/>
      <c r="F30" s="377"/>
      <c r="G30" s="377"/>
      <c r="H30" s="377"/>
      <c r="I30" s="377"/>
      <c r="J30" s="377"/>
      <c r="K30" s="377"/>
      <c r="L30" s="377"/>
      <c r="M30" s="377"/>
      <c r="N30" s="377"/>
      <c r="O30" s="377"/>
      <c r="P30" s="377"/>
      <c r="Q30" s="377"/>
      <c r="R30" s="377"/>
      <c r="S30" s="378"/>
    </row>
    <row r="31" spans="1:19" s="118" customFormat="1" ht="20.25" customHeight="1" x14ac:dyDescent="0.15">
      <c r="A31" s="117"/>
      <c r="B31" s="380"/>
      <c r="C31" s="381"/>
      <c r="D31" s="381"/>
      <c r="E31" s="381"/>
      <c r="F31" s="381"/>
      <c r="G31" s="381"/>
      <c r="H31" s="381"/>
      <c r="I31" s="381"/>
      <c r="J31" s="381"/>
      <c r="K31" s="381"/>
      <c r="L31" s="381"/>
      <c r="M31" s="381"/>
      <c r="N31" s="381"/>
      <c r="O31" s="381"/>
      <c r="P31" s="381"/>
      <c r="Q31" s="381"/>
      <c r="R31" s="381"/>
      <c r="S31" s="382"/>
    </row>
    <row r="32" spans="1:19" ht="9" customHeight="1" x14ac:dyDescent="0.15">
      <c r="A32" s="49"/>
      <c r="B32" s="121"/>
      <c r="C32" s="122"/>
      <c r="D32" s="122"/>
      <c r="E32" s="122"/>
      <c r="F32" s="122"/>
      <c r="G32" s="122"/>
      <c r="H32" s="122"/>
      <c r="I32" s="122"/>
      <c r="J32" s="122"/>
      <c r="K32" s="122"/>
      <c r="L32" s="122"/>
      <c r="M32" s="122"/>
      <c r="N32" s="122"/>
      <c r="O32" s="122"/>
      <c r="P32" s="122"/>
      <c r="Q32" s="122"/>
      <c r="R32" s="122"/>
      <c r="S32" s="122"/>
    </row>
    <row r="33" spans="1:19" ht="107.25" customHeight="1" x14ac:dyDescent="0.15">
      <c r="A33" s="49"/>
      <c r="B33" s="121" t="s">
        <v>271</v>
      </c>
      <c r="C33" s="364" t="s">
        <v>382</v>
      </c>
      <c r="D33" s="364"/>
      <c r="E33" s="364"/>
      <c r="F33" s="364"/>
      <c r="G33" s="364"/>
      <c r="H33" s="364"/>
      <c r="I33" s="364"/>
      <c r="J33" s="364"/>
      <c r="K33" s="364"/>
      <c r="L33" s="364"/>
      <c r="M33" s="364"/>
      <c r="N33" s="364"/>
      <c r="O33" s="364"/>
      <c r="P33" s="364"/>
      <c r="Q33" s="364"/>
      <c r="R33" s="364"/>
      <c r="S33" s="364"/>
    </row>
    <row r="34" spans="1:19" ht="17.100000000000001" customHeight="1" x14ac:dyDescent="0.15">
      <c r="A34" s="49"/>
      <c r="B34" s="123" t="s">
        <v>271</v>
      </c>
      <c r="C34" s="365" t="s">
        <v>300</v>
      </c>
      <c r="D34" s="365"/>
      <c r="E34" s="365"/>
      <c r="F34" s="365"/>
      <c r="G34" s="365"/>
      <c r="H34" s="365"/>
      <c r="I34" s="365"/>
      <c r="J34" s="365"/>
      <c r="K34" s="365"/>
      <c r="L34" s="365"/>
      <c r="M34" s="365"/>
      <c r="N34" s="365"/>
      <c r="O34" s="365"/>
      <c r="P34" s="365"/>
      <c r="Q34" s="365"/>
      <c r="R34" s="365"/>
      <c r="S34" s="365"/>
    </row>
  </sheetData>
  <sheetProtection sheet="1" objects="1" scenarios="1"/>
  <mergeCells count="10">
    <mergeCell ref="C33:S33"/>
    <mergeCell ref="C34:S34"/>
    <mergeCell ref="B3:C3"/>
    <mergeCell ref="C14:S14"/>
    <mergeCell ref="B13:S13"/>
    <mergeCell ref="B4:S4"/>
    <mergeCell ref="B24:S31"/>
    <mergeCell ref="B5:S12"/>
    <mergeCell ref="C23:S23"/>
    <mergeCell ref="B15:S22"/>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1"/>
  <sheetViews>
    <sheetView showGridLines="0" view="pageBreakPreview" zoomScaleNormal="100" zoomScaleSheetLayoutView="100" workbookViewId="0"/>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2" spans="1:16" x14ac:dyDescent="0.15">
      <c r="N2" t="s">
        <v>269</v>
      </c>
    </row>
    <row r="4" spans="1:16" ht="24.75" x14ac:dyDescent="0.15">
      <c r="A4" s="396" t="s">
        <v>264</v>
      </c>
      <c r="B4" s="396"/>
      <c r="C4" s="396"/>
      <c r="D4" s="396"/>
      <c r="E4" s="396"/>
      <c r="F4" s="396"/>
      <c r="G4" s="396"/>
      <c r="H4" s="396"/>
      <c r="I4" s="396"/>
      <c r="J4" s="396"/>
      <c r="K4" s="396"/>
      <c r="L4" s="396"/>
      <c r="M4" s="396"/>
      <c r="N4" s="396"/>
      <c r="O4" s="396"/>
      <c r="P4" s="396"/>
    </row>
    <row r="9" spans="1:16" x14ac:dyDescent="0.15">
      <c r="A9" s="397" t="s">
        <v>361</v>
      </c>
      <c r="B9" s="282"/>
      <c r="C9" s="282"/>
      <c r="D9" s="282"/>
      <c r="E9" s="282"/>
      <c r="F9" s="282"/>
      <c r="G9" s="282"/>
      <c r="H9" s="282"/>
      <c r="I9" s="282"/>
      <c r="J9" s="282"/>
      <c r="K9" s="282"/>
      <c r="L9" s="282"/>
      <c r="M9" s="282"/>
      <c r="N9" s="282"/>
      <c r="O9" s="282"/>
      <c r="P9" s="282"/>
    </row>
    <row r="10" spans="1:16" x14ac:dyDescent="0.15">
      <c r="A10" s="282"/>
      <c r="B10" s="282"/>
      <c r="C10" s="282"/>
      <c r="D10" s="282"/>
      <c r="E10" s="282"/>
      <c r="F10" s="282"/>
      <c r="G10" s="282"/>
      <c r="H10" s="282"/>
      <c r="I10" s="282"/>
      <c r="J10" s="282"/>
      <c r="K10" s="282"/>
      <c r="L10" s="282"/>
      <c r="M10" s="282"/>
      <c r="N10" s="282"/>
      <c r="O10" s="282"/>
      <c r="P10" s="282"/>
    </row>
    <row r="13" spans="1:16" ht="60" customHeight="1" x14ac:dyDescent="0.15">
      <c r="A13" s="48" t="s">
        <v>6</v>
      </c>
      <c r="B13" s="395" t="s">
        <v>298</v>
      </c>
      <c r="C13" s="395"/>
      <c r="D13" s="395"/>
      <c r="E13" s="395"/>
      <c r="F13" s="395"/>
      <c r="G13" s="395"/>
      <c r="H13" s="395"/>
      <c r="I13" s="395"/>
      <c r="J13" s="395"/>
      <c r="K13" s="395"/>
      <c r="L13" s="395"/>
      <c r="M13" s="395"/>
      <c r="N13" s="395"/>
      <c r="O13" s="395"/>
      <c r="P13" s="395"/>
    </row>
    <row r="14" spans="1:16" ht="20.25" customHeight="1" x14ac:dyDescent="0.15"/>
    <row r="15" spans="1:16" ht="63" customHeight="1" x14ac:dyDescent="0.15">
      <c r="A15" s="48" t="s">
        <v>6</v>
      </c>
      <c r="B15" s="395" t="s">
        <v>265</v>
      </c>
      <c r="C15" s="395"/>
      <c r="D15" s="395"/>
      <c r="E15" s="395"/>
      <c r="F15" s="395"/>
      <c r="G15" s="395"/>
      <c r="H15" s="395"/>
      <c r="I15" s="395"/>
      <c r="J15" s="395"/>
      <c r="K15" s="395"/>
      <c r="L15" s="395"/>
      <c r="M15" s="395"/>
      <c r="N15" s="395"/>
      <c r="O15" s="395"/>
      <c r="P15" s="395"/>
    </row>
    <row r="16" spans="1:16" ht="20.25" customHeight="1" x14ac:dyDescent="0.15"/>
    <row r="17" spans="1:16" ht="90.75" customHeight="1" x14ac:dyDescent="0.15">
      <c r="A17" s="48" t="s">
        <v>6</v>
      </c>
      <c r="B17" s="395" t="s">
        <v>266</v>
      </c>
      <c r="C17" s="395"/>
      <c r="D17" s="395"/>
      <c r="E17" s="395"/>
      <c r="F17" s="395"/>
      <c r="G17" s="395"/>
      <c r="H17" s="395"/>
      <c r="I17" s="395"/>
      <c r="J17" s="395"/>
      <c r="K17" s="395"/>
      <c r="L17" s="395"/>
      <c r="M17" s="395"/>
      <c r="N17" s="395"/>
      <c r="O17" s="395"/>
      <c r="P17" s="395"/>
    </row>
    <row r="18" spans="1:16" ht="20.25" customHeight="1" x14ac:dyDescent="0.15"/>
    <row r="19" spans="1:16" x14ac:dyDescent="0.15">
      <c r="A19" s="2" t="s">
        <v>6</v>
      </c>
      <c r="B19" t="s">
        <v>144</v>
      </c>
    </row>
    <row r="20" spans="1:16" ht="20.25" customHeight="1" x14ac:dyDescent="0.15"/>
    <row r="21" spans="1:16" ht="35.25" customHeight="1" x14ac:dyDescent="0.15">
      <c r="A21" s="48" t="s">
        <v>6</v>
      </c>
      <c r="B21" s="395" t="s">
        <v>267</v>
      </c>
      <c r="C21" s="395"/>
      <c r="D21" s="395"/>
      <c r="E21" s="395"/>
      <c r="F21" s="395"/>
      <c r="G21" s="395"/>
      <c r="H21" s="395"/>
      <c r="I21" s="395"/>
      <c r="J21" s="395"/>
      <c r="K21" s="395"/>
      <c r="L21" s="395"/>
      <c r="M21" s="395"/>
      <c r="N21" s="395"/>
      <c r="O21" s="395"/>
      <c r="P21" s="395"/>
    </row>
    <row r="22" spans="1:16" ht="20.25" customHeight="1" x14ac:dyDescent="0.15"/>
    <row r="23" spans="1:16" x14ac:dyDescent="0.15">
      <c r="A23" s="2" t="s">
        <v>6</v>
      </c>
      <c r="B23" t="s">
        <v>145</v>
      </c>
    </row>
    <row r="24" spans="1:16" ht="20.25" customHeight="1" x14ac:dyDescent="0.15"/>
    <row r="25" spans="1:16" x14ac:dyDescent="0.15">
      <c r="A25" s="2" t="s">
        <v>6</v>
      </c>
      <c r="B25" t="s">
        <v>146</v>
      </c>
    </row>
    <row r="26" spans="1:16" ht="20.25" customHeight="1" x14ac:dyDescent="0.15"/>
    <row r="27" spans="1:16" x14ac:dyDescent="0.15">
      <c r="A27" s="2" t="s">
        <v>6</v>
      </c>
      <c r="B27" s="159" t="s">
        <v>268</v>
      </c>
    </row>
    <row r="33" spans="7:16" x14ac:dyDescent="0.15">
      <c r="G33" s="39" t="s">
        <v>147</v>
      </c>
      <c r="H33" s="39"/>
      <c r="I33" s="39"/>
      <c r="J33" s="39"/>
      <c r="K33" s="39"/>
      <c r="L33" s="39"/>
      <c r="M33" s="39"/>
      <c r="N33" s="39"/>
      <c r="O33" s="39"/>
      <c r="P33" s="39"/>
    </row>
    <row r="34" spans="7:16" x14ac:dyDescent="0.15">
      <c r="G34" s="39"/>
      <c r="H34" s="39"/>
      <c r="I34" s="39"/>
      <c r="J34" s="39"/>
      <c r="K34" s="39"/>
      <c r="L34" s="39"/>
      <c r="M34" s="39"/>
      <c r="N34" s="39"/>
      <c r="O34" s="39"/>
      <c r="P34" s="39"/>
    </row>
    <row r="35" spans="7:16" x14ac:dyDescent="0.15">
      <c r="G35" s="39"/>
      <c r="H35" s="40" t="s">
        <v>2</v>
      </c>
      <c r="I35" s="40"/>
      <c r="J35" s="40" t="s">
        <v>3</v>
      </c>
      <c r="K35" s="40"/>
      <c r="L35" s="40" t="s">
        <v>4</v>
      </c>
      <c r="M35" s="40"/>
      <c r="N35" s="40" t="s">
        <v>148</v>
      </c>
      <c r="O35" s="39"/>
      <c r="P35" s="39"/>
    </row>
    <row r="36" spans="7:16" x14ac:dyDescent="0.15">
      <c r="G36" s="39"/>
      <c r="H36" s="39"/>
      <c r="I36" s="39"/>
      <c r="J36" s="39"/>
      <c r="K36" s="39"/>
      <c r="L36" s="39"/>
      <c r="M36" s="39"/>
      <c r="N36" s="39"/>
      <c r="O36" s="39"/>
      <c r="P36" s="39"/>
    </row>
    <row r="37" spans="7:16" x14ac:dyDescent="0.15">
      <c r="G37" s="39"/>
      <c r="H37" s="39"/>
      <c r="I37" s="39"/>
      <c r="J37" s="39"/>
      <c r="K37" s="39"/>
      <c r="L37" s="39"/>
      <c r="M37" s="39"/>
      <c r="N37" s="39"/>
      <c r="O37" s="39"/>
      <c r="P37" s="39"/>
    </row>
    <row r="38" spans="7:16" x14ac:dyDescent="0.15">
      <c r="G38" s="39"/>
      <c r="H38" s="40" t="s">
        <v>292</v>
      </c>
      <c r="I38" s="40"/>
      <c r="J38" s="40"/>
      <c r="K38" s="40"/>
      <c r="L38" s="40"/>
      <c r="M38" s="40"/>
      <c r="N38" s="40"/>
      <c r="O38" s="40"/>
      <c r="P38" s="40"/>
    </row>
    <row r="39" spans="7:16" x14ac:dyDescent="0.15">
      <c r="G39" s="39"/>
      <c r="H39" s="39"/>
      <c r="I39" s="39"/>
      <c r="J39" s="39"/>
      <c r="K39" s="39"/>
      <c r="L39" s="39"/>
      <c r="M39" s="39"/>
      <c r="N39" s="39"/>
      <c r="O39" s="39"/>
      <c r="P39" s="39"/>
    </row>
    <row r="40" spans="7:16" x14ac:dyDescent="0.15">
      <c r="G40" s="39"/>
      <c r="H40" s="39"/>
      <c r="I40" s="39"/>
      <c r="J40" s="39"/>
      <c r="K40" s="39"/>
      <c r="L40" s="39"/>
      <c r="M40" s="39"/>
      <c r="N40" s="39"/>
      <c r="O40" s="39"/>
      <c r="P40" s="39"/>
    </row>
    <row r="41" spans="7:16" x14ac:dyDescent="0.15">
      <c r="G41" s="39"/>
      <c r="H41" s="40" t="s">
        <v>170</v>
      </c>
      <c r="I41" s="40"/>
      <c r="J41" s="40"/>
      <c r="K41" s="40"/>
      <c r="L41" s="40"/>
      <c r="M41" s="40"/>
      <c r="N41" s="40"/>
      <c r="O41" s="40"/>
      <c r="P41" s="40"/>
    </row>
  </sheetData>
  <mergeCells count="6">
    <mergeCell ref="B21:P21"/>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8" customWidth="1"/>
    <col min="2" max="7" width="2.6640625" style="8" customWidth="1"/>
    <col min="8" max="8" width="5.5" style="8" customWidth="1"/>
    <col min="9" max="10" width="3.08203125" style="8" customWidth="1"/>
    <col min="11" max="12" width="2.08203125" style="8" customWidth="1"/>
    <col min="13" max="13" width="3.33203125" style="8" customWidth="1"/>
    <col min="14" max="14" width="3.1640625" style="8" customWidth="1"/>
    <col min="15" max="20" width="2.6640625" style="8" customWidth="1"/>
    <col min="21" max="21" width="3.58203125" style="8" customWidth="1"/>
    <col min="22" max="22" width="2.6640625" style="26" customWidth="1"/>
    <col min="23" max="38" width="2.6640625" style="8" customWidth="1"/>
    <col min="39" max="16384" width="8.6640625" style="8"/>
  </cols>
  <sheetData>
    <row r="1" spans="2:22" x14ac:dyDescent="0.15">
      <c r="E1" s="9"/>
    </row>
    <row r="2" spans="2:22" ht="14.25" x14ac:dyDescent="0.15">
      <c r="B2" s="16"/>
      <c r="E2" s="9"/>
      <c r="Q2" s="427" t="s">
        <v>316</v>
      </c>
      <c r="R2" s="427"/>
      <c r="S2" s="427"/>
      <c r="T2" s="427"/>
    </row>
    <row r="3" spans="2:22" ht="12.75" customHeight="1" x14ac:dyDescent="0.15">
      <c r="S3" s="10"/>
    </row>
    <row r="4" spans="2:22" ht="26.25" customHeight="1" x14ac:dyDescent="0.15">
      <c r="N4" s="11" t="s">
        <v>149</v>
      </c>
      <c r="O4" s="54"/>
      <c r="P4" s="8" t="s">
        <v>150</v>
      </c>
      <c r="Q4" s="54"/>
      <c r="R4" s="8" t="s">
        <v>151</v>
      </c>
      <c r="S4" s="55"/>
      <c r="T4" s="8" t="s">
        <v>152</v>
      </c>
    </row>
    <row r="5" spans="2:22" ht="12.75" customHeight="1" x14ac:dyDescent="0.15">
      <c r="S5" s="10"/>
    </row>
    <row r="6" spans="2:22" x14ac:dyDescent="0.15">
      <c r="E6" s="431" t="s">
        <v>153</v>
      </c>
      <c r="F6" s="432"/>
      <c r="G6" s="432"/>
      <c r="H6" s="432"/>
      <c r="I6" s="432"/>
      <c r="J6" s="432"/>
      <c r="K6" s="432"/>
      <c r="L6" s="432"/>
      <c r="M6" s="432"/>
      <c r="N6" s="432"/>
      <c r="O6" s="432"/>
      <c r="P6" s="432"/>
    </row>
    <row r="7" spans="2:22" x14ac:dyDescent="0.15">
      <c r="E7" s="432"/>
      <c r="F7" s="432"/>
      <c r="G7" s="432"/>
      <c r="H7" s="432"/>
      <c r="I7" s="432"/>
      <c r="J7" s="432"/>
      <c r="K7" s="432"/>
      <c r="L7" s="432"/>
      <c r="M7" s="432"/>
      <c r="N7" s="432"/>
      <c r="O7" s="432"/>
      <c r="P7" s="432"/>
    </row>
    <row r="8" spans="2:22" ht="14.25" customHeight="1" x14ac:dyDescent="0.15">
      <c r="G8" s="11"/>
    </row>
    <row r="9" spans="2:22" x14ac:dyDescent="0.15">
      <c r="I9" s="8" t="s">
        <v>154</v>
      </c>
    </row>
    <row r="10" spans="2:22" ht="26.25" customHeight="1" x14ac:dyDescent="0.15">
      <c r="J10" s="428" t="s">
        <v>188</v>
      </c>
      <c r="K10" s="429"/>
      <c r="L10" s="433"/>
      <c r="M10" s="430">
        <f>IF(ISERROR('1号-1'!D12),"",'1号-1'!D12)</f>
        <v>0</v>
      </c>
      <c r="N10" s="430"/>
      <c r="O10" s="430"/>
      <c r="P10" s="430"/>
      <c r="Q10" s="430"/>
      <c r="R10" s="430"/>
      <c r="S10" s="430"/>
      <c r="T10" s="430"/>
      <c r="V10" s="26" t="s">
        <v>189</v>
      </c>
    </row>
    <row r="11" spans="2:22" ht="26.25" customHeight="1" x14ac:dyDescent="0.15">
      <c r="J11" s="428" t="s">
        <v>187</v>
      </c>
      <c r="K11" s="429"/>
      <c r="L11" s="429"/>
      <c r="M11" s="430">
        <f>IF(ISERROR('1号-1'!D14),"",'1号-1'!D14)</f>
        <v>0</v>
      </c>
      <c r="N11" s="430"/>
      <c r="O11" s="430"/>
      <c r="P11" s="430"/>
      <c r="Q11" s="430"/>
      <c r="R11" s="430"/>
      <c r="S11" s="430"/>
      <c r="T11" s="430"/>
      <c r="V11" s="26" t="s">
        <v>190</v>
      </c>
    </row>
    <row r="12" spans="2:22" ht="26.25" customHeight="1" x14ac:dyDescent="0.15">
      <c r="J12" s="428" t="s">
        <v>306</v>
      </c>
      <c r="K12" s="429"/>
      <c r="L12" s="429"/>
      <c r="M12" s="430">
        <f>IF(ISERROR('1号-1'!D16),"",'1号-1'!D16)</f>
        <v>0</v>
      </c>
      <c r="N12" s="430"/>
      <c r="O12" s="430"/>
      <c r="P12" s="21" t="s">
        <v>176</v>
      </c>
      <c r="Q12" s="430">
        <f>IF(ISERROR('1号-1'!H16),"",'1号-1'!H16)</f>
        <v>0</v>
      </c>
      <c r="R12" s="430"/>
      <c r="S12" s="430"/>
      <c r="T12" s="430"/>
      <c r="V12" s="26" t="s">
        <v>190</v>
      </c>
    </row>
    <row r="13" spans="2:22" x14ac:dyDescent="0.15">
      <c r="J13" s="12"/>
      <c r="K13" s="12"/>
      <c r="L13" s="12"/>
    </row>
    <row r="14" spans="2:22" x14ac:dyDescent="0.15">
      <c r="L14" s="11" t="s">
        <v>149</v>
      </c>
      <c r="M14" s="54"/>
      <c r="N14" s="8" t="s">
        <v>150</v>
      </c>
      <c r="O14" s="54"/>
      <c r="P14" s="8" t="s">
        <v>151</v>
      </c>
      <c r="Q14" s="54"/>
      <c r="R14" s="8" t="s">
        <v>152</v>
      </c>
      <c r="S14" s="8" t="s">
        <v>155</v>
      </c>
    </row>
    <row r="15" spans="2:22" x14ac:dyDescent="0.15">
      <c r="B15" s="412" t="s">
        <v>196</v>
      </c>
      <c r="C15" s="416"/>
      <c r="D15" s="416"/>
      <c r="E15" s="416"/>
      <c r="F15" s="416"/>
      <c r="G15" s="413"/>
      <c r="H15" s="434" t="s">
        <v>156</v>
      </c>
      <c r="I15" s="435"/>
      <c r="J15" s="436"/>
      <c r="K15" s="412" t="s">
        <v>157</v>
      </c>
      <c r="L15" s="413"/>
      <c r="M15" s="412" t="s">
        <v>158</v>
      </c>
      <c r="N15" s="416"/>
      <c r="O15" s="413"/>
      <c r="P15" s="418" t="s">
        <v>195</v>
      </c>
      <c r="Q15" s="416"/>
      <c r="R15" s="416"/>
      <c r="S15" s="416"/>
      <c r="T15" s="416"/>
      <c r="U15" s="413"/>
    </row>
    <row r="16" spans="2:22" x14ac:dyDescent="0.15">
      <c r="B16" s="414" t="s">
        <v>385</v>
      </c>
      <c r="C16" s="417"/>
      <c r="D16" s="417"/>
      <c r="E16" s="417"/>
      <c r="F16" s="417"/>
      <c r="G16" s="415"/>
      <c r="H16" s="13" t="s">
        <v>175</v>
      </c>
      <c r="I16" s="13" t="s">
        <v>151</v>
      </c>
      <c r="J16" s="14" t="s">
        <v>152</v>
      </c>
      <c r="K16" s="414"/>
      <c r="L16" s="415"/>
      <c r="M16" s="414"/>
      <c r="N16" s="417"/>
      <c r="O16" s="415"/>
      <c r="P16" s="417"/>
      <c r="Q16" s="417"/>
      <c r="R16" s="417"/>
      <c r="S16" s="417"/>
      <c r="T16" s="417"/>
      <c r="U16" s="415"/>
    </row>
    <row r="17" spans="2:22" ht="24" customHeight="1" x14ac:dyDescent="0.15">
      <c r="B17" s="419"/>
      <c r="C17" s="420"/>
      <c r="D17" s="420"/>
      <c r="E17" s="420"/>
      <c r="F17" s="420"/>
      <c r="G17" s="421"/>
      <c r="H17" s="422"/>
      <c r="I17" s="406"/>
      <c r="J17" s="406"/>
      <c r="K17" s="408"/>
      <c r="L17" s="409"/>
      <c r="M17" s="398"/>
      <c r="N17" s="398"/>
      <c r="O17" s="399"/>
      <c r="P17" s="402"/>
      <c r="Q17" s="402"/>
      <c r="R17" s="402"/>
      <c r="S17" s="402"/>
      <c r="T17" s="402"/>
      <c r="U17" s="403"/>
      <c r="V17" s="26" t="s">
        <v>185</v>
      </c>
    </row>
    <row r="18" spans="2:22" ht="24" customHeight="1" x14ac:dyDescent="0.15">
      <c r="B18" s="424"/>
      <c r="C18" s="425"/>
      <c r="D18" s="425"/>
      <c r="E18" s="425"/>
      <c r="F18" s="425"/>
      <c r="G18" s="426"/>
      <c r="H18" s="423"/>
      <c r="I18" s="407"/>
      <c r="J18" s="407"/>
      <c r="K18" s="410"/>
      <c r="L18" s="411"/>
      <c r="M18" s="400"/>
      <c r="N18" s="400"/>
      <c r="O18" s="401"/>
      <c r="P18" s="404"/>
      <c r="Q18" s="404"/>
      <c r="R18" s="404"/>
      <c r="S18" s="404"/>
      <c r="T18" s="404"/>
      <c r="U18" s="405"/>
      <c r="V18" s="26" t="s">
        <v>179</v>
      </c>
    </row>
    <row r="19" spans="2:22" ht="24" customHeight="1" x14ac:dyDescent="0.15">
      <c r="B19" s="419"/>
      <c r="C19" s="420"/>
      <c r="D19" s="420"/>
      <c r="E19" s="420"/>
      <c r="F19" s="420"/>
      <c r="G19" s="421"/>
      <c r="H19" s="422"/>
      <c r="I19" s="406"/>
      <c r="J19" s="406"/>
      <c r="K19" s="408"/>
      <c r="L19" s="409"/>
      <c r="M19" s="398"/>
      <c r="N19" s="398"/>
      <c r="O19" s="399"/>
      <c r="P19" s="402"/>
      <c r="Q19" s="402"/>
      <c r="R19" s="402"/>
      <c r="S19" s="402"/>
      <c r="T19" s="402"/>
      <c r="U19" s="403"/>
      <c r="V19" s="26" t="s">
        <v>184</v>
      </c>
    </row>
    <row r="20" spans="2:22" ht="24" customHeight="1" x14ac:dyDescent="0.15">
      <c r="B20" s="424"/>
      <c r="C20" s="425"/>
      <c r="D20" s="425"/>
      <c r="E20" s="425"/>
      <c r="F20" s="425"/>
      <c r="G20" s="426"/>
      <c r="H20" s="423"/>
      <c r="I20" s="407"/>
      <c r="J20" s="407"/>
      <c r="K20" s="410"/>
      <c r="L20" s="411"/>
      <c r="M20" s="400"/>
      <c r="N20" s="400"/>
      <c r="O20" s="401"/>
      <c r="P20" s="404"/>
      <c r="Q20" s="404"/>
      <c r="R20" s="404"/>
      <c r="S20" s="404"/>
      <c r="T20" s="404"/>
      <c r="U20" s="405"/>
      <c r="V20" s="26" t="s">
        <v>177</v>
      </c>
    </row>
    <row r="21" spans="2:22" ht="24" customHeight="1" x14ac:dyDescent="0.15">
      <c r="B21" s="419"/>
      <c r="C21" s="420"/>
      <c r="D21" s="420"/>
      <c r="E21" s="420"/>
      <c r="F21" s="420"/>
      <c r="G21" s="421"/>
      <c r="H21" s="422"/>
      <c r="I21" s="406"/>
      <c r="J21" s="406"/>
      <c r="K21" s="408"/>
      <c r="L21" s="409"/>
      <c r="M21" s="398"/>
      <c r="N21" s="398"/>
      <c r="O21" s="399"/>
      <c r="P21" s="402"/>
      <c r="Q21" s="402"/>
      <c r="R21" s="402"/>
      <c r="S21" s="402"/>
      <c r="T21" s="402"/>
      <c r="U21" s="403"/>
      <c r="V21" s="26" t="s">
        <v>184</v>
      </c>
    </row>
    <row r="22" spans="2:22" ht="24" customHeight="1" x14ac:dyDescent="0.15">
      <c r="B22" s="424"/>
      <c r="C22" s="425"/>
      <c r="D22" s="425"/>
      <c r="E22" s="425"/>
      <c r="F22" s="425"/>
      <c r="G22" s="426"/>
      <c r="H22" s="423"/>
      <c r="I22" s="407"/>
      <c r="J22" s="407"/>
      <c r="K22" s="410"/>
      <c r="L22" s="411"/>
      <c r="M22" s="400"/>
      <c r="N22" s="400"/>
      <c r="O22" s="401"/>
      <c r="P22" s="404"/>
      <c r="Q22" s="404"/>
      <c r="R22" s="404"/>
      <c r="S22" s="404"/>
      <c r="T22" s="404"/>
      <c r="U22" s="405"/>
      <c r="V22" s="26" t="s">
        <v>177</v>
      </c>
    </row>
    <row r="23" spans="2:22" ht="24" customHeight="1" x14ac:dyDescent="0.15">
      <c r="B23" s="419"/>
      <c r="C23" s="420"/>
      <c r="D23" s="420"/>
      <c r="E23" s="420"/>
      <c r="F23" s="420"/>
      <c r="G23" s="421"/>
      <c r="H23" s="422"/>
      <c r="I23" s="406"/>
      <c r="J23" s="406"/>
      <c r="K23" s="408"/>
      <c r="L23" s="409"/>
      <c r="M23" s="398"/>
      <c r="N23" s="398"/>
      <c r="O23" s="399"/>
      <c r="P23" s="402"/>
      <c r="Q23" s="402"/>
      <c r="R23" s="402"/>
      <c r="S23" s="402"/>
      <c r="T23" s="402"/>
      <c r="U23" s="403"/>
      <c r="V23" s="26" t="s">
        <v>184</v>
      </c>
    </row>
    <row r="24" spans="2:22" ht="24" customHeight="1" x14ac:dyDescent="0.15">
      <c r="B24" s="424"/>
      <c r="C24" s="425"/>
      <c r="D24" s="425"/>
      <c r="E24" s="425"/>
      <c r="F24" s="425"/>
      <c r="G24" s="426"/>
      <c r="H24" s="423"/>
      <c r="I24" s="407"/>
      <c r="J24" s="407"/>
      <c r="K24" s="410"/>
      <c r="L24" s="411"/>
      <c r="M24" s="400"/>
      <c r="N24" s="400"/>
      <c r="O24" s="401"/>
      <c r="P24" s="404"/>
      <c r="Q24" s="404"/>
      <c r="R24" s="404"/>
      <c r="S24" s="404"/>
      <c r="T24" s="404"/>
      <c r="U24" s="405"/>
      <c r="V24" s="26" t="s">
        <v>177</v>
      </c>
    </row>
    <row r="25" spans="2:22" ht="24" customHeight="1" x14ac:dyDescent="0.15">
      <c r="B25" s="419"/>
      <c r="C25" s="420"/>
      <c r="D25" s="420"/>
      <c r="E25" s="420"/>
      <c r="F25" s="420"/>
      <c r="G25" s="421"/>
      <c r="H25" s="422"/>
      <c r="I25" s="406"/>
      <c r="J25" s="406"/>
      <c r="K25" s="408"/>
      <c r="L25" s="409"/>
      <c r="M25" s="398"/>
      <c r="N25" s="398"/>
      <c r="O25" s="399"/>
      <c r="P25" s="402"/>
      <c r="Q25" s="402"/>
      <c r="R25" s="402"/>
      <c r="S25" s="402"/>
      <c r="T25" s="402"/>
      <c r="U25" s="403"/>
      <c r="V25" s="26" t="s">
        <v>184</v>
      </c>
    </row>
    <row r="26" spans="2:22" ht="24" customHeight="1" x14ac:dyDescent="0.15">
      <c r="B26" s="424"/>
      <c r="C26" s="425"/>
      <c r="D26" s="425"/>
      <c r="E26" s="425"/>
      <c r="F26" s="425"/>
      <c r="G26" s="426"/>
      <c r="H26" s="423"/>
      <c r="I26" s="407"/>
      <c r="J26" s="407"/>
      <c r="K26" s="410"/>
      <c r="L26" s="411"/>
      <c r="M26" s="400"/>
      <c r="N26" s="400"/>
      <c r="O26" s="401"/>
      <c r="P26" s="404"/>
      <c r="Q26" s="404"/>
      <c r="R26" s="404"/>
      <c r="S26" s="404"/>
      <c r="T26" s="404"/>
      <c r="U26" s="405"/>
      <c r="V26" s="26" t="s">
        <v>177</v>
      </c>
    </row>
    <row r="27" spans="2:22" ht="24" customHeight="1" x14ac:dyDescent="0.15">
      <c r="B27" s="419"/>
      <c r="C27" s="420"/>
      <c r="D27" s="420"/>
      <c r="E27" s="420"/>
      <c r="F27" s="420"/>
      <c r="G27" s="421"/>
      <c r="H27" s="422"/>
      <c r="I27" s="406"/>
      <c r="J27" s="406"/>
      <c r="K27" s="408"/>
      <c r="L27" s="409"/>
      <c r="M27" s="398"/>
      <c r="N27" s="398"/>
      <c r="O27" s="399"/>
      <c r="P27" s="402"/>
      <c r="Q27" s="402"/>
      <c r="R27" s="402"/>
      <c r="S27" s="402"/>
      <c r="T27" s="402"/>
      <c r="U27" s="403"/>
      <c r="V27" s="26" t="s">
        <v>184</v>
      </c>
    </row>
    <row r="28" spans="2:22" ht="24" customHeight="1" x14ac:dyDescent="0.15">
      <c r="B28" s="424"/>
      <c r="C28" s="425"/>
      <c r="D28" s="425"/>
      <c r="E28" s="425"/>
      <c r="F28" s="425"/>
      <c r="G28" s="426"/>
      <c r="H28" s="423"/>
      <c r="I28" s="407"/>
      <c r="J28" s="407"/>
      <c r="K28" s="410"/>
      <c r="L28" s="411"/>
      <c r="M28" s="400"/>
      <c r="N28" s="400"/>
      <c r="O28" s="401"/>
      <c r="P28" s="404"/>
      <c r="Q28" s="404"/>
      <c r="R28" s="404"/>
      <c r="S28" s="404"/>
      <c r="T28" s="404"/>
      <c r="U28" s="405"/>
      <c r="V28" s="26" t="s">
        <v>177</v>
      </c>
    </row>
    <row r="29" spans="2:22" ht="24" customHeight="1" x14ac:dyDescent="0.15">
      <c r="B29" s="419"/>
      <c r="C29" s="420"/>
      <c r="D29" s="420"/>
      <c r="E29" s="420"/>
      <c r="F29" s="420"/>
      <c r="G29" s="421"/>
      <c r="H29" s="422"/>
      <c r="I29" s="406"/>
      <c r="J29" s="406"/>
      <c r="K29" s="408"/>
      <c r="L29" s="409"/>
      <c r="M29" s="398"/>
      <c r="N29" s="398"/>
      <c r="O29" s="399"/>
      <c r="P29" s="402"/>
      <c r="Q29" s="402"/>
      <c r="R29" s="402"/>
      <c r="S29" s="402"/>
      <c r="T29" s="402"/>
      <c r="U29" s="403"/>
      <c r="V29" s="26" t="s">
        <v>184</v>
      </c>
    </row>
    <row r="30" spans="2:22" ht="24" customHeight="1" x14ac:dyDescent="0.15">
      <c r="B30" s="424"/>
      <c r="C30" s="425"/>
      <c r="D30" s="425"/>
      <c r="E30" s="425"/>
      <c r="F30" s="425"/>
      <c r="G30" s="426"/>
      <c r="H30" s="423"/>
      <c r="I30" s="407"/>
      <c r="J30" s="407"/>
      <c r="K30" s="410"/>
      <c r="L30" s="411"/>
      <c r="M30" s="400"/>
      <c r="N30" s="400"/>
      <c r="O30" s="401"/>
      <c r="P30" s="404"/>
      <c r="Q30" s="404"/>
      <c r="R30" s="404"/>
      <c r="S30" s="404"/>
      <c r="T30" s="404"/>
      <c r="U30" s="405"/>
      <c r="V30" s="26" t="s">
        <v>177</v>
      </c>
    </row>
    <row r="31" spans="2:22" ht="24" customHeight="1" x14ac:dyDescent="0.15">
      <c r="B31" s="419"/>
      <c r="C31" s="420"/>
      <c r="D31" s="420"/>
      <c r="E31" s="420"/>
      <c r="F31" s="420"/>
      <c r="G31" s="421"/>
      <c r="H31" s="422"/>
      <c r="I31" s="406"/>
      <c r="J31" s="406"/>
      <c r="K31" s="408"/>
      <c r="L31" s="409"/>
      <c r="M31" s="398"/>
      <c r="N31" s="398"/>
      <c r="O31" s="399"/>
      <c r="P31" s="402"/>
      <c r="Q31" s="402"/>
      <c r="R31" s="402"/>
      <c r="S31" s="402"/>
      <c r="T31" s="402"/>
      <c r="U31" s="403"/>
      <c r="V31" s="26" t="s">
        <v>184</v>
      </c>
    </row>
    <row r="32" spans="2:22" ht="24" customHeight="1" x14ac:dyDescent="0.15">
      <c r="B32" s="424"/>
      <c r="C32" s="425"/>
      <c r="D32" s="425"/>
      <c r="E32" s="425"/>
      <c r="F32" s="425"/>
      <c r="G32" s="426"/>
      <c r="H32" s="423"/>
      <c r="I32" s="407"/>
      <c r="J32" s="407"/>
      <c r="K32" s="410"/>
      <c r="L32" s="411"/>
      <c r="M32" s="400"/>
      <c r="N32" s="400"/>
      <c r="O32" s="401"/>
      <c r="P32" s="404"/>
      <c r="Q32" s="404"/>
      <c r="R32" s="404"/>
      <c r="S32" s="404"/>
      <c r="T32" s="404"/>
      <c r="U32" s="405"/>
      <c r="V32" s="26" t="s">
        <v>177</v>
      </c>
    </row>
    <row r="33" spans="2:22" ht="24" customHeight="1" x14ac:dyDescent="0.15">
      <c r="B33" s="419"/>
      <c r="C33" s="420"/>
      <c r="D33" s="420"/>
      <c r="E33" s="420"/>
      <c r="F33" s="420"/>
      <c r="G33" s="421"/>
      <c r="H33" s="422"/>
      <c r="I33" s="406"/>
      <c r="J33" s="406"/>
      <c r="K33" s="408"/>
      <c r="L33" s="409"/>
      <c r="M33" s="398"/>
      <c r="N33" s="398"/>
      <c r="O33" s="399"/>
      <c r="P33" s="402"/>
      <c r="Q33" s="402"/>
      <c r="R33" s="402"/>
      <c r="S33" s="402"/>
      <c r="T33" s="402"/>
      <c r="U33" s="403"/>
      <c r="V33" s="26" t="s">
        <v>184</v>
      </c>
    </row>
    <row r="34" spans="2:22" ht="24" customHeight="1" x14ac:dyDescent="0.15">
      <c r="B34" s="424"/>
      <c r="C34" s="425"/>
      <c r="D34" s="425"/>
      <c r="E34" s="425"/>
      <c r="F34" s="425"/>
      <c r="G34" s="426"/>
      <c r="H34" s="423"/>
      <c r="I34" s="407"/>
      <c r="J34" s="407"/>
      <c r="K34" s="410"/>
      <c r="L34" s="411"/>
      <c r="M34" s="400"/>
      <c r="N34" s="400"/>
      <c r="O34" s="401"/>
      <c r="P34" s="404"/>
      <c r="Q34" s="404"/>
      <c r="R34" s="404"/>
      <c r="S34" s="404"/>
      <c r="T34" s="404"/>
      <c r="U34" s="405"/>
      <c r="V34" s="26" t="s">
        <v>177</v>
      </c>
    </row>
    <row r="35" spans="2:22" ht="24" customHeight="1" x14ac:dyDescent="0.15">
      <c r="B35" s="419"/>
      <c r="C35" s="420"/>
      <c r="D35" s="420"/>
      <c r="E35" s="420"/>
      <c r="F35" s="420"/>
      <c r="G35" s="421"/>
      <c r="H35" s="422"/>
      <c r="I35" s="406"/>
      <c r="J35" s="406"/>
      <c r="K35" s="408"/>
      <c r="L35" s="409"/>
      <c r="M35" s="398"/>
      <c r="N35" s="398"/>
      <c r="O35" s="399"/>
      <c r="P35" s="402"/>
      <c r="Q35" s="402"/>
      <c r="R35" s="402"/>
      <c r="S35" s="402"/>
      <c r="T35" s="402"/>
      <c r="U35" s="403"/>
      <c r="V35" s="26" t="s">
        <v>184</v>
      </c>
    </row>
    <row r="36" spans="2:22" ht="24" customHeight="1" x14ac:dyDescent="0.15">
      <c r="B36" s="424"/>
      <c r="C36" s="425"/>
      <c r="D36" s="425"/>
      <c r="E36" s="425"/>
      <c r="F36" s="425"/>
      <c r="G36" s="426"/>
      <c r="H36" s="441"/>
      <c r="I36" s="442"/>
      <c r="J36" s="442"/>
      <c r="K36" s="443"/>
      <c r="L36" s="444"/>
      <c r="M36" s="437"/>
      <c r="N36" s="437"/>
      <c r="O36" s="438"/>
      <c r="P36" s="439"/>
      <c r="Q36" s="439"/>
      <c r="R36" s="439"/>
      <c r="S36" s="439"/>
      <c r="T36" s="439"/>
      <c r="U36" s="440"/>
      <c r="V36" s="26" t="s">
        <v>177</v>
      </c>
    </row>
    <row r="37" spans="2:22" ht="16.5" customHeight="1" x14ac:dyDescent="0.15">
      <c r="B37" s="18"/>
      <c r="C37" s="18"/>
      <c r="D37" s="18"/>
      <c r="E37" s="18"/>
      <c r="F37" s="18"/>
      <c r="G37" s="18"/>
    </row>
    <row r="38" spans="2:22" ht="16.5" customHeight="1" x14ac:dyDescent="0.15">
      <c r="B38" s="8" t="s">
        <v>159</v>
      </c>
      <c r="C38" s="8">
        <v>1</v>
      </c>
      <c r="D38" s="8" t="s">
        <v>290</v>
      </c>
    </row>
    <row r="39" spans="2:22" ht="16.5" customHeight="1" x14ac:dyDescent="0.15">
      <c r="C39" s="8">
        <v>2</v>
      </c>
      <c r="D39" s="8" t="s">
        <v>160</v>
      </c>
    </row>
    <row r="40" spans="2:22" ht="16.5" customHeight="1" x14ac:dyDescent="0.15">
      <c r="C40" s="8">
        <v>3</v>
      </c>
      <c r="D40" s="8" t="s">
        <v>288</v>
      </c>
    </row>
    <row r="41" spans="2:22" ht="16.5" customHeight="1" x14ac:dyDescent="0.15">
      <c r="C41" s="8">
        <v>4</v>
      </c>
      <c r="D41" s="8" t="s">
        <v>161</v>
      </c>
    </row>
    <row r="42" spans="2:22" ht="16.5" customHeight="1" x14ac:dyDescent="0.15">
      <c r="C42" s="8">
        <v>5</v>
      </c>
      <c r="D42" s="8" t="s">
        <v>162</v>
      </c>
    </row>
    <row r="43" spans="2:22" ht="16.5" customHeight="1" x14ac:dyDescent="0.15">
      <c r="D43" s="8" t="s">
        <v>163</v>
      </c>
    </row>
  </sheetData>
  <sheetProtection sheet="1" objects="1" scenarios="1"/>
  <mergeCells count="95">
    <mergeCell ref="M27:O28"/>
    <mergeCell ref="P27:U28"/>
    <mergeCell ref="B28:G28"/>
    <mergeCell ref="B29:G29"/>
    <mergeCell ref="H29:H30"/>
    <mergeCell ref="I29:I30"/>
    <mergeCell ref="J29:J30"/>
    <mergeCell ref="B30:G30"/>
    <mergeCell ref="B27:G27"/>
    <mergeCell ref="H27:H28"/>
    <mergeCell ref="I27:I28"/>
    <mergeCell ref="J27:J28"/>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2"/>
  <sheetViews>
    <sheetView showGridLines="0" view="pageBreakPreview" zoomScaleNormal="100" zoomScaleSheetLayoutView="100" workbookViewId="0">
      <selection sqref="A1:F1"/>
    </sheetView>
  </sheetViews>
  <sheetFormatPr defaultRowHeight="22.5" customHeight="1" x14ac:dyDescent="0.15"/>
  <cols>
    <col min="1" max="1" width="2.08203125" style="152" customWidth="1"/>
    <col min="2" max="2" width="12.25" customWidth="1"/>
    <col min="3" max="3" width="30.83203125" customWidth="1"/>
    <col min="4" max="4" width="18.08203125" customWidth="1"/>
    <col min="5" max="6" width="9.08203125" customWidth="1"/>
    <col min="7" max="7" width="8.6640625" style="24"/>
  </cols>
  <sheetData>
    <row r="1" spans="1:7" s="125" customFormat="1" ht="21" x14ac:dyDescent="0.15">
      <c r="A1" s="445" t="s">
        <v>218</v>
      </c>
      <c r="B1" s="445"/>
      <c r="C1" s="445"/>
      <c r="D1" s="445"/>
      <c r="E1" s="445"/>
      <c r="F1" s="445"/>
      <c r="G1" s="124"/>
    </row>
    <row r="2" spans="1:7" s="125" customFormat="1" ht="21" customHeight="1" x14ac:dyDescent="0.15">
      <c r="A2" s="126"/>
      <c r="B2" s="127" t="s">
        <v>293</v>
      </c>
      <c r="C2" s="446">
        <f>IF(ISERROR('1号-1'!D14),"",'1号-1'!D14)</f>
        <v>0</v>
      </c>
      <c r="D2" s="447"/>
      <c r="E2" s="15"/>
      <c r="F2" s="128" t="s">
        <v>183</v>
      </c>
      <c r="G2" s="24" t="s">
        <v>190</v>
      </c>
    </row>
    <row r="3" spans="1:7" s="125" customFormat="1" ht="4.5" customHeight="1" x14ac:dyDescent="0.15">
      <c r="A3" s="126"/>
      <c r="B3" s="129"/>
      <c r="C3" s="129"/>
      <c r="D3" s="129"/>
      <c r="E3" s="129"/>
      <c r="F3" s="130"/>
      <c r="G3" s="124"/>
    </row>
    <row r="4" spans="1:7" s="2" customFormat="1" ht="14.25" x14ac:dyDescent="0.15">
      <c r="A4" s="131" t="s">
        <v>249</v>
      </c>
      <c r="B4" s="132" t="s">
        <v>250</v>
      </c>
      <c r="C4" s="133" t="s">
        <v>251</v>
      </c>
      <c r="D4" s="133" t="s">
        <v>252</v>
      </c>
      <c r="E4" s="133" t="s">
        <v>253</v>
      </c>
      <c r="F4" s="132" t="s">
        <v>254</v>
      </c>
      <c r="G4" s="134"/>
    </row>
    <row r="5" spans="1:7" ht="23.25" customHeight="1" x14ac:dyDescent="0.15">
      <c r="A5" s="135" t="s">
        <v>248</v>
      </c>
      <c r="B5" s="223" t="s">
        <v>318</v>
      </c>
      <c r="C5" s="136" t="s">
        <v>320</v>
      </c>
      <c r="D5" s="137" t="s">
        <v>319</v>
      </c>
      <c r="E5" s="138">
        <v>3500000</v>
      </c>
      <c r="F5" s="138">
        <v>3181818</v>
      </c>
    </row>
    <row r="6" spans="1:7" ht="23.25" customHeight="1" x14ac:dyDescent="0.15">
      <c r="A6" s="42">
        <v>1</v>
      </c>
      <c r="B6" s="224"/>
      <c r="C6" s="43"/>
      <c r="D6" s="43"/>
      <c r="E6" s="44"/>
      <c r="F6" s="44"/>
      <c r="G6" s="25" t="s">
        <v>202</v>
      </c>
    </row>
    <row r="7" spans="1:7" ht="23.25" customHeight="1" x14ac:dyDescent="0.15">
      <c r="A7" s="42">
        <v>2</v>
      </c>
      <c r="B7" s="224"/>
      <c r="C7" s="43"/>
      <c r="D7" s="43"/>
      <c r="E7" s="44"/>
      <c r="F7" s="44"/>
      <c r="G7" s="25"/>
    </row>
    <row r="8" spans="1:7" ht="23.25" customHeight="1" x14ac:dyDescent="0.15">
      <c r="A8" s="42">
        <v>3</v>
      </c>
      <c r="B8" s="224"/>
      <c r="C8" s="43"/>
      <c r="D8" s="43"/>
      <c r="E8" s="44"/>
      <c r="F8" s="44"/>
      <c r="G8" s="25"/>
    </row>
    <row r="9" spans="1:7" ht="23.25" customHeight="1" x14ac:dyDescent="0.15">
      <c r="A9" s="42">
        <v>4</v>
      </c>
      <c r="B9" s="224"/>
      <c r="C9" s="43"/>
      <c r="D9" s="43"/>
      <c r="E9" s="44"/>
      <c r="F9" s="44"/>
      <c r="G9" s="25"/>
    </row>
    <row r="10" spans="1:7" ht="23.25" customHeight="1" x14ac:dyDescent="0.15">
      <c r="A10" s="42">
        <v>5</v>
      </c>
      <c r="B10" s="224"/>
      <c r="C10" s="43"/>
      <c r="D10" s="43"/>
      <c r="E10" s="44"/>
      <c r="F10" s="44"/>
      <c r="G10" s="25"/>
    </row>
    <row r="11" spans="1:7" ht="23.25" customHeight="1" x14ac:dyDescent="0.15">
      <c r="A11" s="42">
        <v>6</v>
      </c>
      <c r="B11" s="224"/>
      <c r="C11" s="43"/>
      <c r="D11" s="43"/>
      <c r="E11" s="44"/>
      <c r="F11" s="44"/>
      <c r="G11" s="25"/>
    </row>
    <row r="12" spans="1:7" ht="23.25" customHeight="1" x14ac:dyDescent="0.15">
      <c r="A12" s="42">
        <v>7</v>
      </c>
      <c r="B12" s="224"/>
      <c r="C12" s="45"/>
      <c r="D12" s="45"/>
      <c r="E12" s="44"/>
      <c r="F12" s="44"/>
      <c r="G12" s="25"/>
    </row>
    <row r="13" spans="1:7" ht="23.25" customHeight="1" x14ac:dyDescent="0.15">
      <c r="A13" s="42">
        <v>8</v>
      </c>
      <c r="B13" s="224"/>
      <c r="C13" s="45"/>
      <c r="D13" s="45"/>
      <c r="E13" s="44"/>
      <c r="F13" s="44"/>
      <c r="G13" s="25"/>
    </row>
    <row r="14" spans="1:7" ht="23.25" customHeight="1" x14ac:dyDescent="0.15">
      <c r="A14" s="42">
        <v>9</v>
      </c>
      <c r="B14" s="224"/>
      <c r="C14" s="45"/>
      <c r="D14" s="45"/>
      <c r="E14" s="44"/>
      <c r="F14" s="44"/>
      <c r="G14" s="25"/>
    </row>
    <row r="15" spans="1:7" ht="23.25" customHeight="1" x14ac:dyDescent="0.15">
      <c r="A15" s="42">
        <v>10</v>
      </c>
      <c r="B15" s="224"/>
      <c r="C15" s="45"/>
      <c r="D15" s="45"/>
      <c r="E15" s="44"/>
      <c r="F15" s="44"/>
      <c r="G15" s="25"/>
    </row>
    <row r="16" spans="1:7" ht="23.25" customHeight="1" x14ac:dyDescent="0.15">
      <c r="A16" s="42">
        <v>11</v>
      </c>
      <c r="B16" s="224"/>
      <c r="C16" s="45"/>
      <c r="D16" s="45"/>
      <c r="E16" s="46"/>
      <c r="F16" s="46"/>
      <c r="G16" s="25"/>
    </row>
    <row r="17" spans="1:7" ht="23.25" customHeight="1" x14ac:dyDescent="0.15">
      <c r="A17" s="42">
        <v>12</v>
      </c>
      <c r="B17" s="224"/>
      <c r="C17" s="45"/>
      <c r="D17" s="45"/>
      <c r="E17" s="46"/>
      <c r="F17" s="46"/>
      <c r="G17" s="25"/>
    </row>
    <row r="18" spans="1:7" ht="23.25" customHeight="1" x14ac:dyDescent="0.15">
      <c r="A18" s="42">
        <v>13</v>
      </c>
      <c r="B18" s="224"/>
      <c r="C18" s="45"/>
      <c r="D18" s="45"/>
      <c r="E18" s="46"/>
      <c r="F18" s="46"/>
      <c r="G18" s="25"/>
    </row>
    <row r="19" spans="1:7" ht="23.25" customHeight="1" x14ac:dyDescent="0.15">
      <c r="A19" s="42">
        <v>14</v>
      </c>
      <c r="B19" s="224"/>
      <c r="C19" s="45"/>
      <c r="D19" s="45"/>
      <c r="E19" s="46"/>
      <c r="F19" s="46"/>
      <c r="G19" s="25"/>
    </row>
    <row r="20" spans="1:7" ht="23.25" customHeight="1" x14ac:dyDescent="0.15">
      <c r="A20" s="42">
        <v>15</v>
      </c>
      <c r="B20" s="224"/>
      <c r="C20" s="45"/>
      <c r="D20" s="45"/>
      <c r="E20" s="46"/>
      <c r="F20" s="46"/>
      <c r="G20" s="25"/>
    </row>
    <row r="21" spans="1:7" ht="23.25" customHeight="1" x14ac:dyDescent="0.15">
      <c r="A21" s="47">
        <v>16</v>
      </c>
      <c r="B21" s="224"/>
      <c r="C21" s="43"/>
      <c r="D21" s="43"/>
      <c r="E21" s="46"/>
      <c r="F21" s="46"/>
    </row>
    <row r="22" spans="1:7" ht="1.5" customHeight="1" thickBot="1" x14ac:dyDescent="0.2">
      <c r="A22" s="139"/>
      <c r="B22" s="225"/>
      <c r="C22" s="140"/>
      <c r="D22" s="140"/>
      <c r="E22" s="141"/>
      <c r="F22" s="142"/>
    </row>
    <row r="23" spans="1:7" ht="23.25" customHeight="1" thickTop="1" thickBot="1" x14ac:dyDescent="0.2">
      <c r="A23" s="143"/>
      <c r="B23" s="251" t="s">
        <v>261</v>
      </c>
      <c r="C23" s="144"/>
      <c r="D23" s="144"/>
      <c r="E23" s="145"/>
      <c r="F23" s="146">
        <f>SUM(F6:F21)</f>
        <v>0</v>
      </c>
    </row>
    <row r="24" spans="1:7" ht="16.5" customHeight="1" thickTop="1" x14ac:dyDescent="0.15">
      <c r="A24" s="147"/>
      <c r="B24" s="148" t="s">
        <v>297</v>
      </c>
      <c r="C24" s="149"/>
      <c r="D24" s="149"/>
      <c r="E24" s="150"/>
      <c r="F24" s="151"/>
    </row>
    <row r="25" spans="1:7" ht="16.5" customHeight="1" x14ac:dyDescent="0.15">
      <c r="B25" s="148" t="s">
        <v>262</v>
      </c>
      <c r="C25" s="15"/>
      <c r="D25" s="15"/>
      <c r="E25" s="15"/>
      <c r="F25" s="153"/>
      <c r="G25" s="25"/>
    </row>
    <row r="26" spans="1:7" ht="16.5" customHeight="1" x14ac:dyDescent="0.15">
      <c r="C26" s="15"/>
      <c r="D26" s="15"/>
      <c r="E26" s="15"/>
      <c r="F26" s="153"/>
      <c r="G26" s="25"/>
    </row>
    <row r="27" spans="1:7" ht="22.5" customHeight="1" x14ac:dyDescent="0.15">
      <c r="C27" s="154"/>
      <c r="D27" s="154"/>
      <c r="E27" s="155"/>
      <c r="F27" s="155"/>
      <c r="G27" s="25"/>
    </row>
    <row r="28" spans="1:7" ht="22.5" customHeight="1" x14ac:dyDescent="0.15">
      <c r="A28" s="156" t="s">
        <v>201</v>
      </c>
      <c r="B28" s="1"/>
      <c r="E28" t="s">
        <v>318</v>
      </c>
      <c r="F28">
        <f ca="1">SUMIF($B$6:$B$22,"施設等整備費",$F$6:$F$21)</f>
        <v>0</v>
      </c>
    </row>
    <row r="29" spans="1:7" ht="22.5" customHeight="1" x14ac:dyDescent="0.15">
      <c r="A29" s="157" t="s">
        <v>318</v>
      </c>
      <c r="B29" s="20"/>
      <c r="E29" t="s">
        <v>296</v>
      </c>
      <c r="F29">
        <f ca="1">SUMIF($B$6:$B$22,"車両購入費",$F$6:$F$21)</f>
        <v>0</v>
      </c>
    </row>
    <row r="30" spans="1:7" ht="22.5" customHeight="1" x14ac:dyDescent="0.15">
      <c r="A30" s="157" t="s">
        <v>296</v>
      </c>
      <c r="B30" s="20"/>
      <c r="E30" t="s">
        <v>360</v>
      </c>
      <c r="F30">
        <f ca="1">SUMIF($B$6:$B$22,"機械装置費(汎用機器)",$F$6:$F$21)</f>
        <v>0</v>
      </c>
    </row>
    <row r="31" spans="1:7" ht="22.5" customHeight="1" x14ac:dyDescent="0.15">
      <c r="A31" s="157" t="s">
        <v>352</v>
      </c>
      <c r="B31" s="20"/>
    </row>
    <row r="32" spans="1:7" ht="22.5" customHeight="1" x14ac:dyDescent="0.15">
      <c r="A32" s="157" t="s">
        <v>397</v>
      </c>
      <c r="B32" s="20"/>
    </row>
    <row r="33" spans="1:2" ht="22.5" customHeight="1" x14ac:dyDescent="0.15">
      <c r="A33" s="157"/>
      <c r="B33" s="20"/>
    </row>
    <row r="34" spans="1:2" ht="22.5" customHeight="1" x14ac:dyDescent="0.15">
      <c r="A34" s="157"/>
      <c r="B34" s="20"/>
    </row>
    <row r="35" spans="1:2" ht="22.5" customHeight="1" x14ac:dyDescent="0.15">
      <c r="A35" s="157"/>
      <c r="B35" s="20"/>
    </row>
    <row r="36" spans="1:2" ht="22.5" customHeight="1" x14ac:dyDescent="0.15">
      <c r="A36" s="157"/>
      <c r="B36" s="20"/>
    </row>
    <row r="37" spans="1:2" ht="22.5" customHeight="1" x14ac:dyDescent="0.15">
      <c r="A37" s="157"/>
      <c r="B37" s="20"/>
    </row>
    <row r="38" spans="1:2" ht="22.5" customHeight="1" x14ac:dyDescent="0.15">
      <c r="A38" s="157"/>
      <c r="B38" s="20"/>
    </row>
    <row r="39" spans="1:2" ht="22.5" customHeight="1" x14ac:dyDescent="0.15">
      <c r="A39" s="157"/>
      <c r="B39" s="20"/>
    </row>
    <row r="40" spans="1:2" ht="22.5" customHeight="1" x14ac:dyDescent="0.15">
      <c r="A40" s="157"/>
      <c r="B40" s="20"/>
    </row>
    <row r="41" spans="1:2" ht="22.5" customHeight="1" x14ac:dyDescent="0.15">
      <c r="A41" s="157"/>
      <c r="B41" s="20"/>
    </row>
    <row r="42" spans="1:2" ht="8.25" customHeight="1" x14ac:dyDescent="0.15">
      <c r="A42" s="158"/>
      <c r="B42" s="2"/>
    </row>
  </sheetData>
  <sheetProtection sheet="1" insertRows="0"/>
  <mergeCells count="2">
    <mergeCell ref="A1:F1"/>
    <mergeCell ref="C2:D2"/>
  </mergeCells>
  <phoneticPr fontId="1"/>
  <dataValidations count="3">
    <dataValidation type="list" allowBlank="1" showInputMessage="1" showErrorMessage="1" sqref="B5" xr:uid="{00000000-0002-0000-0300-000000000000}">
      <formula1>$A$29:$A$32</formula1>
    </dataValidation>
    <dataValidation type="list" allowBlank="1" showInputMessage="1" showErrorMessage="1" prompt="プルダウンから選択" sqref="B22" xr:uid="{00000000-0002-0000-0300-000001000000}">
      <formula1>$A$29:$A$40</formula1>
    </dataValidation>
    <dataValidation type="list" allowBlank="1" showInputMessage="1" showErrorMessage="1" prompt="プルダウンから選択" sqref="B6:B21" xr:uid="{A147AD7D-0D3C-41D2-8BE2-AB8C5F679A8B}">
      <formula1>$A$29:$A$32</formula1>
    </dataValidation>
  </dataValidations>
  <printOptions horizontalCentered="1"/>
  <pageMargins left="0.78740157480314965" right="0.78740157480314965" top="0.98425196850393704" bottom="0.78740157480314965" header="0.31496062992125984" footer="0.31496062992125984"/>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W59"/>
  <sheetViews>
    <sheetView showGridLines="0" showZeros="0" view="pageBreakPreview" zoomScaleNormal="100" zoomScaleSheetLayoutView="100" workbookViewId="0"/>
  </sheetViews>
  <sheetFormatPr defaultColWidth="8.6640625" defaultRowHeight="14.25" x14ac:dyDescent="0.15"/>
  <cols>
    <col min="1" max="1" width="2.33203125" style="64" customWidth="1"/>
    <col min="2" max="2" width="1.1640625" style="64" customWidth="1"/>
    <col min="3" max="3" width="1.83203125" style="64" customWidth="1"/>
    <col min="4" max="4" width="8.58203125" style="64" customWidth="1"/>
    <col min="5" max="10" width="4.83203125" style="64" customWidth="1"/>
    <col min="11" max="11" width="9.5" style="64" customWidth="1"/>
    <col min="12" max="12" width="1.58203125" style="64" customWidth="1"/>
    <col min="13" max="13" width="7.33203125" style="184" customWidth="1"/>
    <col min="14" max="14" width="8.58203125" style="184" customWidth="1"/>
    <col min="15" max="20" width="7.33203125" style="184" customWidth="1"/>
    <col min="21" max="23" width="8.6640625" style="184"/>
    <col min="24" max="16384" width="8.6640625" style="64"/>
  </cols>
  <sheetData>
    <row r="1" spans="1:13" s="184" customFormat="1" ht="33.950000000000003" customHeight="1" x14ac:dyDescent="0.15">
      <c r="A1" s="59"/>
      <c r="B1" s="59"/>
      <c r="C1" s="59"/>
      <c r="D1" s="59"/>
      <c r="E1" s="59"/>
      <c r="F1" s="59"/>
      <c r="G1" s="59"/>
      <c r="H1" s="59"/>
      <c r="I1" s="59"/>
      <c r="J1" s="59"/>
      <c r="K1" s="58" t="s">
        <v>343</v>
      </c>
    </row>
    <row r="2" spans="1:13" s="184" customFormat="1" ht="18" customHeight="1" x14ac:dyDescent="0.15">
      <c r="A2" s="59" t="s">
        <v>273</v>
      </c>
      <c r="B2" s="59"/>
      <c r="C2" s="59"/>
      <c r="D2" s="59"/>
      <c r="E2" s="59"/>
      <c r="F2" s="59"/>
      <c r="G2" s="59"/>
      <c r="H2" s="59"/>
      <c r="I2" s="59"/>
      <c r="J2" s="59"/>
      <c r="K2" s="185" t="s">
        <v>183</v>
      </c>
      <c r="L2" s="186"/>
    </row>
    <row r="3" spans="1:13" s="184" customFormat="1" ht="21" customHeight="1" thickBot="1" x14ac:dyDescent="0.2">
      <c r="A3" s="187" t="s">
        <v>249</v>
      </c>
      <c r="B3" s="187"/>
      <c r="C3" s="188"/>
      <c r="D3" s="189" t="s">
        <v>250</v>
      </c>
      <c r="E3" s="189"/>
      <c r="F3" s="189"/>
      <c r="G3" s="479" t="s">
        <v>255</v>
      </c>
      <c r="H3" s="485"/>
      <c r="I3" s="485"/>
      <c r="J3" s="479" t="s">
        <v>256</v>
      </c>
      <c r="K3" s="480"/>
      <c r="L3" s="190"/>
      <c r="M3" s="24" t="s">
        <v>372</v>
      </c>
    </row>
    <row r="4" spans="1:13" s="184" customFormat="1" ht="21" customHeight="1" thickTop="1" x14ac:dyDescent="0.15">
      <c r="A4" s="191">
        <v>1</v>
      </c>
      <c r="B4" s="192"/>
      <c r="C4" s="493" t="s">
        <v>331</v>
      </c>
      <c r="D4" s="493"/>
      <c r="E4" s="493"/>
      <c r="F4" s="494"/>
      <c r="G4" s="486">
        <f>SUMIF(別紙3_経費明細!$B$6:$B$21,C4,別紙3_経費明細!$E$6:$E$21)</f>
        <v>0</v>
      </c>
      <c r="H4" s="486"/>
      <c r="I4" s="487"/>
      <c r="J4" s="481">
        <f>SUMIF(別紙3_経費明細!$B$6:$B$21,C4,別紙3_経費明細!$F$6:$F$21)</f>
        <v>0</v>
      </c>
      <c r="K4" s="482"/>
      <c r="L4" s="193"/>
      <c r="M4" s="24"/>
    </row>
    <row r="5" spans="1:13" s="184" customFormat="1" ht="21" customHeight="1" x14ac:dyDescent="0.15">
      <c r="A5" s="191">
        <v>2</v>
      </c>
      <c r="B5" s="192"/>
      <c r="C5" s="495" t="s">
        <v>332</v>
      </c>
      <c r="D5" s="495"/>
      <c r="E5" s="495"/>
      <c r="F5" s="496"/>
      <c r="G5" s="483">
        <f>SUMIF(別紙3_経費明細!$B$6:$B$21,C5,別紙3_経費明細!$E$6:$E$21)</f>
        <v>0</v>
      </c>
      <c r="H5" s="483"/>
      <c r="I5" s="484"/>
      <c r="J5" s="484">
        <f>SUMIF(別紙3_経費明細!$B$6:$B$21,C5,別紙3_経費明細!$F$6:$F$21)</f>
        <v>0</v>
      </c>
      <c r="K5" s="488"/>
      <c r="L5" s="193"/>
    </row>
    <row r="6" spans="1:13" s="184" customFormat="1" ht="21" customHeight="1" thickBot="1" x14ac:dyDescent="0.2">
      <c r="A6" s="191">
        <v>3</v>
      </c>
      <c r="B6" s="192"/>
      <c r="C6" s="495" t="s">
        <v>353</v>
      </c>
      <c r="D6" s="495"/>
      <c r="E6" s="495"/>
      <c r="F6" s="496"/>
      <c r="G6" s="483">
        <f>SUMIF(別紙3_経費明細!$B$6:$B$21,C6,別紙3_経費明細!$E$6:$E$21)</f>
        <v>0</v>
      </c>
      <c r="H6" s="483"/>
      <c r="I6" s="484"/>
      <c r="J6" s="484">
        <f>SUMIF(別紙3_経費明細!$B$6:$B$21,C6,別紙3_経費明細!$F$6:$F$21)</f>
        <v>0</v>
      </c>
      <c r="K6" s="488"/>
      <c r="L6" s="193"/>
    </row>
    <row r="7" spans="1:13" s="184" customFormat="1" ht="21" customHeight="1" thickBot="1" x14ac:dyDescent="0.2">
      <c r="A7" s="194"/>
      <c r="B7" s="195"/>
      <c r="C7" s="195"/>
      <c r="D7" s="195"/>
      <c r="E7" s="195"/>
      <c r="F7" s="195"/>
      <c r="G7" s="195"/>
      <c r="H7" s="195"/>
      <c r="I7" s="196" t="s">
        <v>260</v>
      </c>
      <c r="J7" s="489">
        <f>SUM(J4:J6)</f>
        <v>0</v>
      </c>
      <c r="K7" s="490"/>
      <c r="L7" s="193"/>
    </row>
    <row r="8" spans="1:13" s="184" customFormat="1" ht="12" customHeight="1" x14ac:dyDescent="0.15">
      <c r="A8" s="196"/>
      <c r="B8" s="196"/>
      <c r="C8" s="197"/>
      <c r="D8" s="196"/>
      <c r="E8" s="196"/>
      <c r="F8" s="196"/>
      <c r="G8" s="196"/>
      <c r="H8" s="196"/>
      <c r="I8" s="198"/>
      <c r="J8" s="193"/>
      <c r="K8" s="193"/>
      <c r="L8" s="199"/>
    </row>
    <row r="9" spans="1:13" s="184" customFormat="1" ht="16.5" customHeight="1" x14ac:dyDescent="0.15">
      <c r="A9" s="505" t="s">
        <v>398</v>
      </c>
      <c r="B9" s="506"/>
      <c r="C9" s="506"/>
      <c r="D9" s="506"/>
      <c r="E9" s="506"/>
      <c r="F9" s="506"/>
      <c r="G9" s="506"/>
      <c r="H9" s="506"/>
      <c r="I9" s="506"/>
      <c r="J9" s="506"/>
      <c r="K9" s="506"/>
      <c r="L9" s="199"/>
    </row>
    <row r="10" spans="1:13" s="184" customFormat="1" ht="16.5" customHeight="1" x14ac:dyDescent="0.15">
      <c r="A10" s="507"/>
      <c r="B10" s="508"/>
      <c r="C10" s="508"/>
      <c r="D10" s="508"/>
      <c r="E10" s="508"/>
      <c r="F10" s="508"/>
      <c r="G10" s="508"/>
      <c r="H10" s="508"/>
      <c r="I10" s="508"/>
      <c r="J10" s="508"/>
      <c r="K10" s="508"/>
      <c r="L10" s="199"/>
    </row>
    <row r="11" spans="1:13" s="184" customFormat="1" ht="21" customHeight="1" thickBot="1" x14ac:dyDescent="0.2">
      <c r="A11" s="268" t="s">
        <v>249</v>
      </c>
      <c r="B11" s="268"/>
      <c r="C11" s="269"/>
      <c r="D11" s="270" t="s">
        <v>250</v>
      </c>
      <c r="E11" s="270"/>
      <c r="F11" s="270"/>
      <c r="G11" s="509" t="s">
        <v>255</v>
      </c>
      <c r="H11" s="510"/>
      <c r="I11" s="510"/>
      <c r="J11" s="509" t="s">
        <v>256</v>
      </c>
      <c r="K11" s="511"/>
      <c r="L11" s="190"/>
      <c r="M11" s="24" t="s">
        <v>372</v>
      </c>
    </row>
    <row r="12" spans="1:13" s="184" customFormat="1" ht="21" customHeight="1" thickTop="1" thickBot="1" x14ac:dyDescent="0.2">
      <c r="A12" s="271">
        <v>4</v>
      </c>
      <c r="B12" s="272"/>
      <c r="C12" s="512" t="s">
        <v>394</v>
      </c>
      <c r="D12" s="512"/>
      <c r="E12" s="512"/>
      <c r="F12" s="513"/>
      <c r="G12" s="514">
        <f>SUMIF(別紙3_経費明細!$B$6:$B$21,C12,別紙3_経費明細!$E$6:$E$21)</f>
        <v>0</v>
      </c>
      <c r="H12" s="514"/>
      <c r="I12" s="515"/>
      <c r="J12" s="516">
        <f>SUMIF(別紙3_経費明細!$B$6:$B$21,C12,別紙3_経費明細!$F$6:$F$21)</f>
        <v>0</v>
      </c>
      <c r="K12" s="517"/>
      <c r="L12" s="193"/>
      <c r="M12" s="24"/>
    </row>
    <row r="13" spans="1:13" s="184" customFormat="1" ht="21" customHeight="1" thickBot="1" x14ac:dyDescent="0.2">
      <c r="A13" s="273"/>
      <c r="B13" s="274"/>
      <c r="C13" s="274"/>
      <c r="D13" s="274"/>
      <c r="E13" s="274"/>
      <c r="F13" s="274"/>
      <c r="G13" s="274"/>
      <c r="H13" s="274"/>
      <c r="I13" s="275" t="s">
        <v>260</v>
      </c>
      <c r="J13" s="503">
        <f>SUM(J12:J12)</f>
        <v>0</v>
      </c>
      <c r="K13" s="504"/>
      <c r="L13" s="193"/>
    </row>
    <row r="14" spans="1:13" s="184" customFormat="1" ht="18.75" customHeight="1" x14ac:dyDescent="0.15">
      <c r="A14" s="200"/>
      <c r="B14" s="201"/>
      <c r="C14" s="201"/>
      <c r="D14" s="201"/>
      <c r="E14" s="201"/>
      <c r="F14" s="201"/>
      <c r="G14" s="201"/>
      <c r="H14" s="201"/>
      <c r="I14" s="262"/>
      <c r="J14" s="263"/>
      <c r="K14" s="263"/>
      <c r="L14" s="264"/>
    </row>
    <row r="15" spans="1:13" s="184" customFormat="1" ht="3.75" customHeight="1" x14ac:dyDescent="0.15">
      <c r="A15" s="200"/>
      <c r="B15" s="201"/>
      <c r="C15" s="201"/>
      <c r="D15" s="201"/>
      <c r="E15" s="201"/>
      <c r="F15" s="201"/>
      <c r="G15" s="201"/>
      <c r="H15" s="201"/>
      <c r="I15" s="201"/>
      <c r="J15" s="198"/>
      <c r="K15" s="202"/>
      <c r="L15" s="199"/>
    </row>
    <row r="16" spans="1:13" s="184" customFormat="1" ht="18" customHeight="1" thickBot="1" x14ac:dyDescent="0.2">
      <c r="A16" s="203" t="s">
        <v>338</v>
      </c>
      <c r="B16" s="64"/>
      <c r="C16" s="64"/>
      <c r="D16" s="64"/>
      <c r="E16" s="64"/>
      <c r="G16" s="204" t="s">
        <v>339</v>
      </c>
      <c r="H16" s="64"/>
      <c r="I16" s="204" t="s">
        <v>340</v>
      </c>
      <c r="J16" s="64"/>
      <c r="K16" s="205"/>
      <c r="L16" s="199"/>
    </row>
    <row r="17" spans="1:13" s="184" customFormat="1" ht="18" customHeight="1" thickTop="1" thickBot="1" x14ac:dyDescent="0.2">
      <c r="A17" s="203" t="s">
        <v>341</v>
      </c>
      <c r="B17" s="64"/>
      <c r="C17" s="64"/>
      <c r="D17" s="64"/>
      <c r="E17" s="64"/>
      <c r="G17" s="216" t="str">
        <f>'1号-2'!D13</f>
        <v/>
      </c>
      <c r="H17" s="64"/>
      <c r="I17" s="217" t="str">
        <f>IF(G17="〇","","〇")</f>
        <v>〇</v>
      </c>
      <c r="J17" s="64"/>
      <c r="K17" s="205"/>
      <c r="L17" s="199"/>
    </row>
    <row r="18" spans="1:13" s="184" customFormat="1" ht="18" customHeight="1" thickTop="1" x14ac:dyDescent="0.15">
      <c r="A18" s="203"/>
      <c r="B18" s="64"/>
      <c r="C18" s="64"/>
      <c r="D18" s="64"/>
      <c r="E18" s="64"/>
      <c r="G18" s="64" t="s">
        <v>351</v>
      </c>
      <c r="H18" s="64"/>
      <c r="I18" s="64" t="s">
        <v>347</v>
      </c>
      <c r="J18" s="64"/>
      <c r="K18" s="205"/>
      <c r="L18" s="199"/>
    </row>
    <row r="19" spans="1:13" s="184" customFormat="1" ht="1.5" customHeight="1" x14ac:dyDescent="0.15">
      <c r="A19" s="203"/>
      <c r="B19" s="64"/>
      <c r="C19" s="64"/>
      <c r="D19" s="64"/>
      <c r="E19" s="64"/>
      <c r="F19" s="64"/>
      <c r="G19" s="64"/>
      <c r="H19" s="64"/>
      <c r="I19" s="64"/>
      <c r="J19" s="193"/>
      <c r="K19" s="205"/>
      <c r="L19" s="199"/>
    </row>
    <row r="20" spans="1:13" s="184" customFormat="1" ht="18" customHeight="1" x14ac:dyDescent="0.15">
      <c r="A20" s="203" t="s">
        <v>342</v>
      </c>
      <c r="B20" s="64"/>
      <c r="C20" s="64"/>
      <c r="D20" s="64"/>
      <c r="E20" s="64"/>
      <c r="F20" s="64"/>
      <c r="G20" s="64"/>
      <c r="H20" s="64"/>
      <c r="I20" s="64"/>
      <c r="J20" s="193"/>
      <c r="K20" s="205"/>
      <c r="L20" s="199"/>
    </row>
    <row r="21" spans="1:13" s="184" customFormat="1" ht="3.75" customHeight="1" x14ac:dyDescent="0.15">
      <c r="A21" s="206"/>
      <c r="B21" s="207"/>
      <c r="C21" s="207"/>
      <c r="D21" s="207"/>
      <c r="E21" s="207"/>
      <c r="F21" s="207"/>
      <c r="G21" s="207"/>
      <c r="H21" s="207"/>
      <c r="I21" s="207"/>
      <c r="J21" s="208"/>
      <c r="K21" s="209"/>
      <c r="L21" s="199"/>
    </row>
    <row r="22" spans="1:13" s="184" customFormat="1" ht="11.25" customHeight="1" x14ac:dyDescent="0.15">
      <c r="A22" s="210"/>
      <c r="B22" s="210"/>
      <c r="C22" s="211"/>
      <c r="D22" s="210"/>
      <c r="E22" s="210"/>
      <c r="F22" s="210"/>
      <c r="G22" s="210"/>
      <c r="H22" s="210"/>
      <c r="I22" s="193"/>
      <c r="J22" s="193"/>
      <c r="K22" s="193"/>
      <c r="L22" s="199"/>
    </row>
    <row r="23" spans="1:13" s="184" customFormat="1" ht="18" customHeight="1" x14ac:dyDescent="0.15">
      <c r="A23" s="210"/>
      <c r="B23" s="218" t="s">
        <v>259</v>
      </c>
      <c r="C23" s="186"/>
      <c r="D23" s="210"/>
      <c r="E23" s="210"/>
      <c r="F23" s="210"/>
      <c r="G23" s="210"/>
      <c r="H23" s="210"/>
      <c r="I23" s="193"/>
      <c r="J23" s="193"/>
      <c r="K23" s="193"/>
      <c r="L23" s="219"/>
    </row>
    <row r="24" spans="1:13" s="184" customFormat="1" ht="24" customHeight="1" x14ac:dyDescent="0.15">
      <c r="A24" s="521" t="s">
        <v>348</v>
      </c>
      <c r="B24" s="521"/>
      <c r="C24" s="521"/>
      <c r="D24" s="521"/>
      <c r="E24" s="521"/>
      <c r="F24" s="522">
        <f>IF(G17="〇",2/3,1/2)</f>
        <v>0.5</v>
      </c>
      <c r="G24" s="522"/>
      <c r="H24" s="521" t="s">
        <v>349</v>
      </c>
      <c r="I24" s="521"/>
      <c r="J24" s="521"/>
      <c r="K24" s="521"/>
      <c r="L24" s="183"/>
    </row>
    <row r="25" spans="1:13" s="184" customFormat="1" ht="7.5" customHeight="1" x14ac:dyDescent="0.15">
      <c r="A25" s="210"/>
      <c r="B25" s="210"/>
      <c r="C25" s="211"/>
      <c r="D25" s="210"/>
      <c r="E25" s="210"/>
      <c r="F25" s="210"/>
      <c r="G25" s="210"/>
      <c r="H25" s="210"/>
      <c r="I25" s="193"/>
      <c r="J25" s="193"/>
      <c r="K25" s="193"/>
      <c r="L25" s="199"/>
    </row>
    <row r="26" spans="1:13" s="184" customFormat="1" ht="28.5" customHeight="1" x14ac:dyDescent="0.15">
      <c r="A26" s="525" t="e">
        <f>IF(AND(I34&gt;0,I44&gt;0),"経費項目№1～3と№4が両方記載されており、適切ではありません","")</f>
        <v>#DIV/0!</v>
      </c>
      <c r="B26" s="525"/>
      <c r="C26" s="525"/>
      <c r="D26" s="525"/>
      <c r="E26" s="525"/>
      <c r="F26" s="525"/>
      <c r="G26" s="525"/>
      <c r="H26" s="525"/>
      <c r="I26" s="525"/>
      <c r="J26" s="525"/>
      <c r="K26" s="525"/>
      <c r="L26" s="525"/>
      <c r="M26" s="24" t="s">
        <v>399</v>
      </c>
    </row>
    <row r="27" spans="1:13" s="184" customFormat="1" ht="13.5" customHeight="1" x14ac:dyDescent="0.15">
      <c r="A27" s="267"/>
      <c r="B27" s="267"/>
      <c r="C27" s="267"/>
      <c r="D27" s="267"/>
      <c r="E27" s="267"/>
      <c r="F27" s="267"/>
      <c r="G27" s="267"/>
      <c r="H27" s="267"/>
      <c r="I27" s="267"/>
      <c r="J27" s="267"/>
      <c r="K27" s="267"/>
      <c r="L27" s="267"/>
    </row>
    <row r="28" spans="1:13" s="184" customFormat="1" ht="21.75" customHeight="1" x14ac:dyDescent="0.15">
      <c r="A28" s="281" t="s">
        <v>396</v>
      </c>
      <c r="B28" s="276"/>
      <c r="C28" s="276"/>
      <c r="D28" s="276"/>
      <c r="E28" s="276"/>
      <c r="F28" s="277"/>
      <c r="G28" s="222"/>
      <c r="H28" s="183"/>
      <c r="I28" s="183"/>
      <c r="J28" s="183"/>
      <c r="K28" s="183"/>
      <c r="L28" s="183"/>
    </row>
    <row r="29" spans="1:13" s="184" customFormat="1" ht="13.5" customHeight="1" x14ac:dyDescent="0.15">
      <c r="A29" s="183"/>
      <c r="B29" s="183"/>
      <c r="C29" s="183"/>
      <c r="D29" s="183"/>
      <c r="E29" s="183"/>
      <c r="F29" s="183"/>
      <c r="G29" s="183"/>
      <c r="H29" s="183"/>
      <c r="I29" s="86"/>
      <c r="J29" s="64"/>
      <c r="K29" s="193"/>
      <c r="L29" s="219" t="str">
        <f>"（単位：円、対象経費の"&amp;RIGHT(IF(G17="〇",G18,I18),3)&amp;" は千円未満切捨）"</f>
        <v>（単位：円、対象経費の1/2 は千円未満切捨）</v>
      </c>
    </row>
    <row r="30" spans="1:13" s="184" customFormat="1" ht="20.25" customHeight="1" x14ac:dyDescent="0.15">
      <c r="A30" s="461"/>
      <c r="B30" s="462"/>
      <c r="C30" s="462"/>
      <c r="D30" s="463"/>
      <c r="E30" s="467" t="s">
        <v>257</v>
      </c>
      <c r="F30" s="468"/>
      <c r="G30" s="471" t="s">
        <v>350</v>
      </c>
      <c r="H30" s="472"/>
      <c r="I30" s="471" t="s">
        <v>345</v>
      </c>
      <c r="J30" s="472"/>
      <c r="K30" s="467" t="s">
        <v>258</v>
      </c>
      <c r="L30" s="468"/>
      <c r="M30" s="220" t="s">
        <v>344</v>
      </c>
    </row>
    <row r="31" spans="1:13" s="184" customFormat="1" ht="20.25" customHeight="1" thickBot="1" x14ac:dyDescent="0.2">
      <c r="A31" s="464"/>
      <c r="B31" s="465"/>
      <c r="C31" s="465"/>
      <c r="D31" s="466"/>
      <c r="E31" s="469"/>
      <c r="F31" s="470"/>
      <c r="G31" s="475">
        <f>F24</f>
        <v>0.5</v>
      </c>
      <c r="H31" s="476"/>
      <c r="I31" s="473"/>
      <c r="J31" s="474"/>
      <c r="K31" s="469"/>
      <c r="L31" s="470"/>
      <c r="M31" s="220"/>
    </row>
    <row r="32" spans="1:13" s="184" customFormat="1" ht="20.25" customHeight="1" thickTop="1" x14ac:dyDescent="0.15">
      <c r="A32" s="454" t="s">
        <v>383</v>
      </c>
      <c r="B32" s="455"/>
      <c r="C32" s="455"/>
      <c r="D32" s="456"/>
      <c r="E32" s="457">
        <f>SUM(J4:J5)</f>
        <v>0</v>
      </c>
      <c r="F32" s="458"/>
      <c r="G32" s="459">
        <f>ROUNDDOWN(E32*F24,-3)</f>
        <v>0</v>
      </c>
      <c r="H32" s="460"/>
      <c r="I32" s="459">
        <f>IF(SUM(E32:E33)=0,,3*10^6-MIN(G33,I33))</f>
        <v>0</v>
      </c>
      <c r="J32" s="460"/>
      <c r="K32" s="457">
        <f>MIN(G32,I32)</f>
        <v>0</v>
      </c>
      <c r="L32" s="458"/>
    </row>
    <row r="33" spans="1:13" s="184" customFormat="1" ht="20.25" customHeight="1" x14ac:dyDescent="0.15">
      <c r="A33" s="518" t="s">
        <v>354</v>
      </c>
      <c r="B33" s="519"/>
      <c r="C33" s="519"/>
      <c r="D33" s="520"/>
      <c r="E33" s="491">
        <f>J6</f>
        <v>0</v>
      </c>
      <c r="F33" s="492"/>
      <c r="G33" s="491">
        <f>ROUNDDOWN(E33*F24,-3)</f>
        <v>0</v>
      </c>
      <c r="H33" s="492"/>
      <c r="I33" s="491">
        <f>IF(E33=0,,1*10^5)</f>
        <v>0</v>
      </c>
      <c r="J33" s="492"/>
      <c r="K33" s="523">
        <f>MIN(G33,I33)</f>
        <v>0</v>
      </c>
      <c r="L33" s="524"/>
      <c r="M33" s="221"/>
    </row>
    <row r="34" spans="1:13" s="184" customFormat="1" ht="45.75" customHeight="1" x14ac:dyDescent="0.15">
      <c r="A34" s="183"/>
      <c r="B34" s="183"/>
      <c r="C34" s="183"/>
      <c r="D34" s="183"/>
      <c r="E34" s="183"/>
      <c r="F34" s="448" t="s">
        <v>346</v>
      </c>
      <c r="G34" s="449"/>
      <c r="H34" s="450"/>
      <c r="I34" s="451" t="e">
        <f>IF(I37="",SUM(K32:K33),"補助対象経費が条件に合いません")</f>
        <v>#DIV/0!</v>
      </c>
      <c r="J34" s="452"/>
      <c r="K34" s="452"/>
      <c r="L34" s="453"/>
      <c r="M34" s="24" t="s">
        <v>373</v>
      </c>
    </row>
    <row r="35" spans="1:13" s="184" customFormat="1" ht="15.75" customHeight="1" x14ac:dyDescent="0.15">
      <c r="A35" s="210"/>
      <c r="B35" s="211" t="s">
        <v>333</v>
      </c>
      <c r="C35" s="211"/>
      <c r="D35" s="210"/>
      <c r="E35" s="210"/>
      <c r="F35" s="210"/>
      <c r="G35" s="210"/>
      <c r="H35" s="210"/>
      <c r="I35" s="193"/>
      <c r="J35" s="193"/>
      <c r="K35" s="193"/>
      <c r="L35" s="199"/>
    </row>
    <row r="36" spans="1:13" s="184" customFormat="1" ht="15.75" customHeight="1" x14ac:dyDescent="0.15">
      <c r="A36" s="212"/>
      <c r="B36" s="212"/>
      <c r="C36" s="212"/>
      <c r="D36" s="213" t="s">
        <v>334</v>
      </c>
      <c r="E36" s="477" t="s">
        <v>335</v>
      </c>
      <c r="F36" s="478"/>
      <c r="G36" s="477" t="s">
        <v>336</v>
      </c>
      <c r="H36" s="478"/>
      <c r="I36" s="477" t="s">
        <v>337</v>
      </c>
      <c r="J36" s="499"/>
      <c r="K36" s="478"/>
    </row>
    <row r="37" spans="1:13" s="184" customFormat="1" ht="15.75" customHeight="1" x14ac:dyDescent="0.15">
      <c r="A37" s="193"/>
      <c r="B37" s="193"/>
      <c r="C37" s="193"/>
      <c r="D37" s="214">
        <f>SUMIFS(J4:J6,C4:C6,"機械装置費(汎用機器)")</f>
        <v>0</v>
      </c>
      <c r="E37" s="498" t="e">
        <f>IF(J6/J7&lt;=1/2,"ok","1/2超過")</f>
        <v>#DIV/0!</v>
      </c>
      <c r="F37" s="498"/>
      <c r="G37" s="497" t="str">
        <f>IF(D37&lt;=3*10^5,"ok","30万円超")</f>
        <v>ok</v>
      </c>
      <c r="H37" s="498"/>
      <c r="I37" s="500" t="e">
        <f>IF(E37&lt;&gt;"ok","1/2を超過しています ","")&amp;IF(G37&lt;&gt;"ok","30万円を超過しています ","")</f>
        <v>#DIV/0!</v>
      </c>
      <c r="J37" s="501"/>
      <c r="K37" s="502"/>
      <c r="L37" s="199"/>
    </row>
    <row r="38" spans="1:13" s="184" customFormat="1" ht="28.5" customHeight="1" x14ac:dyDescent="0.15">
      <c r="A38" s="193"/>
      <c r="B38" s="193"/>
      <c r="C38" s="193"/>
      <c r="D38" s="265"/>
      <c r="E38" s="261"/>
      <c r="F38" s="261"/>
      <c r="G38" s="266"/>
      <c r="H38" s="261"/>
      <c r="I38" s="193"/>
      <c r="J38" s="193"/>
      <c r="K38" s="193"/>
      <c r="L38" s="199"/>
    </row>
    <row r="39" spans="1:13" s="184" customFormat="1" ht="21.75" customHeight="1" x14ac:dyDescent="0.15">
      <c r="A39" s="281" t="s">
        <v>400</v>
      </c>
      <c r="B39" s="278"/>
      <c r="C39" s="279"/>
      <c r="D39" s="278"/>
      <c r="E39" s="278"/>
      <c r="F39" s="278"/>
      <c r="G39" s="278"/>
      <c r="H39" s="278"/>
      <c r="I39" s="280"/>
      <c r="J39" s="280"/>
      <c r="K39" s="280"/>
      <c r="L39" s="199"/>
    </row>
    <row r="40" spans="1:13" s="184" customFormat="1" ht="15.75" customHeight="1" x14ac:dyDescent="0.15">
      <c r="A40" s="183"/>
      <c r="B40" s="183"/>
      <c r="C40" s="183"/>
      <c r="D40" s="183"/>
      <c r="E40" s="183"/>
      <c r="F40" s="183"/>
      <c r="G40" s="183"/>
      <c r="H40" s="183"/>
      <c r="I40" s="86"/>
      <c r="J40" s="64"/>
      <c r="K40" s="193"/>
      <c r="L40" s="219" t="str">
        <f>"（単位：円、対象経費の"&amp;RIGHT(IF(G17="〇",G18,I18),3)&amp;" は千円未満切捨）"</f>
        <v>（単位：円、対象経費の1/2 は千円未満切捨）</v>
      </c>
    </row>
    <row r="41" spans="1:13" s="184" customFormat="1" ht="20.25" customHeight="1" x14ac:dyDescent="0.15">
      <c r="A41" s="461"/>
      <c r="B41" s="462"/>
      <c r="C41" s="462"/>
      <c r="D41" s="463"/>
      <c r="E41" s="467" t="s">
        <v>257</v>
      </c>
      <c r="F41" s="468"/>
      <c r="G41" s="471" t="s">
        <v>350</v>
      </c>
      <c r="H41" s="472"/>
      <c r="I41" s="471" t="s">
        <v>345</v>
      </c>
      <c r="J41" s="472"/>
      <c r="K41" s="467" t="s">
        <v>258</v>
      </c>
      <c r="L41" s="468"/>
      <c r="M41" s="220" t="s">
        <v>344</v>
      </c>
    </row>
    <row r="42" spans="1:13" s="184" customFormat="1" ht="20.25" customHeight="1" thickBot="1" x14ac:dyDescent="0.2">
      <c r="A42" s="464"/>
      <c r="B42" s="465"/>
      <c r="C42" s="465"/>
      <c r="D42" s="466"/>
      <c r="E42" s="469"/>
      <c r="F42" s="470"/>
      <c r="G42" s="475">
        <f>F24</f>
        <v>0.5</v>
      </c>
      <c r="H42" s="476"/>
      <c r="I42" s="473"/>
      <c r="J42" s="474"/>
      <c r="K42" s="469"/>
      <c r="L42" s="470"/>
      <c r="M42" s="220"/>
    </row>
    <row r="43" spans="1:13" s="184" customFormat="1" ht="20.25" customHeight="1" thickTop="1" x14ac:dyDescent="0.15">
      <c r="A43" s="454" t="s">
        <v>395</v>
      </c>
      <c r="B43" s="455"/>
      <c r="C43" s="455"/>
      <c r="D43" s="456"/>
      <c r="E43" s="457">
        <f>J13</f>
        <v>0</v>
      </c>
      <c r="F43" s="458"/>
      <c r="G43" s="459">
        <f>ROUNDDOWN(E43*F24,-3)</f>
        <v>0</v>
      </c>
      <c r="H43" s="460"/>
      <c r="I43" s="459">
        <f>3*10^6</f>
        <v>3000000</v>
      </c>
      <c r="J43" s="460"/>
      <c r="K43" s="457">
        <f>MIN(G43,I43)</f>
        <v>0</v>
      </c>
      <c r="L43" s="458"/>
    </row>
    <row r="44" spans="1:13" s="184" customFormat="1" ht="45.75" customHeight="1" x14ac:dyDescent="0.15">
      <c r="A44" s="183"/>
      <c r="B44" s="183"/>
      <c r="C44" s="183"/>
      <c r="D44" s="183"/>
      <c r="E44" s="183"/>
      <c r="F44" s="448" t="s">
        <v>346</v>
      </c>
      <c r="G44" s="449"/>
      <c r="H44" s="450"/>
      <c r="I44" s="451">
        <f>K43</f>
        <v>0</v>
      </c>
      <c r="J44" s="452"/>
      <c r="K44" s="452"/>
      <c r="L44" s="453"/>
      <c r="M44" s="24"/>
    </row>
    <row r="45" spans="1:13" s="184" customFormat="1" ht="15.75" customHeight="1" x14ac:dyDescent="0.15"/>
    <row r="46" spans="1:13" s="184" customFormat="1" ht="19.5" customHeight="1" x14ac:dyDescent="0.15"/>
    <row r="47" spans="1:13" s="184" customFormat="1" x14ac:dyDescent="0.15">
      <c r="A47" s="86" t="s">
        <v>201</v>
      </c>
      <c r="B47" s="86"/>
      <c r="C47" s="86"/>
      <c r="D47" s="64"/>
      <c r="E47" s="64"/>
      <c r="F47" s="64"/>
      <c r="G47" s="64"/>
      <c r="H47" s="64"/>
      <c r="I47" s="64"/>
      <c r="J47" s="64"/>
      <c r="K47" s="64"/>
      <c r="L47" s="64"/>
    </row>
    <row r="48" spans="1:13" s="184" customFormat="1" x14ac:dyDescent="0.15">
      <c r="A48" s="215" t="s">
        <v>318</v>
      </c>
      <c r="B48" s="215"/>
      <c r="C48" s="215"/>
      <c r="D48" s="64"/>
      <c r="E48" s="64"/>
      <c r="F48" s="64"/>
      <c r="G48" s="64"/>
      <c r="H48" s="64"/>
      <c r="I48" s="64"/>
      <c r="J48" s="64"/>
      <c r="K48" s="64"/>
      <c r="L48" s="64"/>
    </row>
    <row r="49" spans="1:12" s="184" customFormat="1" x14ac:dyDescent="0.15">
      <c r="A49" s="215" t="s">
        <v>296</v>
      </c>
      <c r="B49" s="215"/>
      <c r="C49" s="215"/>
      <c r="D49" s="64"/>
      <c r="E49" s="64"/>
      <c r="F49" s="64"/>
      <c r="G49" s="64"/>
      <c r="H49" s="64"/>
      <c r="I49" s="64"/>
      <c r="J49" s="64"/>
      <c r="K49" s="64"/>
      <c r="L49" s="64"/>
    </row>
    <row r="50" spans="1:12" s="184" customFormat="1" x14ac:dyDescent="0.15">
      <c r="A50" s="215" t="s">
        <v>355</v>
      </c>
      <c r="B50" s="215"/>
      <c r="C50" s="215"/>
      <c r="D50" s="64"/>
      <c r="E50" s="64"/>
      <c r="F50" s="64"/>
      <c r="G50" s="64"/>
      <c r="H50" s="64"/>
      <c r="I50" s="64"/>
      <c r="J50" s="64"/>
      <c r="K50" s="64"/>
      <c r="L50" s="64"/>
    </row>
    <row r="51" spans="1:12" x14ac:dyDescent="0.15">
      <c r="A51" s="215"/>
      <c r="B51" s="215"/>
      <c r="C51" s="215"/>
    </row>
    <row r="52" spans="1:12" x14ac:dyDescent="0.15">
      <c r="A52" s="215"/>
      <c r="B52" s="215"/>
      <c r="C52" s="215"/>
    </row>
    <row r="53" spans="1:12" x14ac:dyDescent="0.15">
      <c r="A53" s="215"/>
      <c r="B53" s="215"/>
      <c r="C53" s="215"/>
    </row>
    <row r="54" spans="1:12" x14ac:dyDescent="0.15">
      <c r="A54" s="215"/>
      <c r="B54" s="215"/>
      <c r="C54" s="215"/>
    </row>
    <row r="55" spans="1:12" x14ac:dyDescent="0.15">
      <c r="A55" s="215"/>
      <c r="B55" s="215"/>
      <c r="C55" s="215"/>
    </row>
    <row r="56" spans="1:12" x14ac:dyDescent="0.15">
      <c r="A56" s="215"/>
      <c r="B56" s="215"/>
      <c r="C56" s="215"/>
    </row>
    <row r="57" spans="1:12" x14ac:dyDescent="0.15">
      <c r="A57" s="215"/>
      <c r="B57" s="215"/>
      <c r="C57" s="215"/>
    </row>
    <row r="58" spans="1:12" x14ac:dyDescent="0.15">
      <c r="A58" s="215"/>
      <c r="B58" s="215"/>
      <c r="C58" s="215"/>
    </row>
    <row r="59" spans="1:12" x14ac:dyDescent="0.15">
      <c r="A59" s="215"/>
      <c r="B59" s="215"/>
      <c r="C59" s="215"/>
    </row>
  </sheetData>
  <sheetProtection sheet="1" objects="1" scenarios="1"/>
  <mergeCells count="60">
    <mergeCell ref="A33:D33"/>
    <mergeCell ref="A24:E24"/>
    <mergeCell ref="H24:K24"/>
    <mergeCell ref="F24:G24"/>
    <mergeCell ref="A30:D31"/>
    <mergeCell ref="E30:F31"/>
    <mergeCell ref="I30:J31"/>
    <mergeCell ref="K30:L31"/>
    <mergeCell ref="G31:H31"/>
    <mergeCell ref="K32:L32"/>
    <mergeCell ref="K33:L33"/>
    <mergeCell ref="I32:J32"/>
    <mergeCell ref="I33:J33"/>
    <mergeCell ref="A26:L26"/>
    <mergeCell ref="E32:F32"/>
    <mergeCell ref="G37:H37"/>
    <mergeCell ref="I36:K36"/>
    <mergeCell ref="I37:K37"/>
    <mergeCell ref="J13:K13"/>
    <mergeCell ref="A9:K10"/>
    <mergeCell ref="G11:I11"/>
    <mergeCell ref="J11:K11"/>
    <mergeCell ref="C12:F12"/>
    <mergeCell ref="G12:I12"/>
    <mergeCell ref="J12:K12"/>
    <mergeCell ref="E37:F37"/>
    <mergeCell ref="I34:L34"/>
    <mergeCell ref="F34:H34"/>
    <mergeCell ref="E33:F33"/>
    <mergeCell ref="G30:H30"/>
    <mergeCell ref="G32:H32"/>
    <mergeCell ref="E36:F36"/>
    <mergeCell ref="J3:K3"/>
    <mergeCell ref="J4:K4"/>
    <mergeCell ref="G5:I5"/>
    <mergeCell ref="G3:I3"/>
    <mergeCell ref="G4:I4"/>
    <mergeCell ref="J5:K5"/>
    <mergeCell ref="J6:K6"/>
    <mergeCell ref="J7:K7"/>
    <mergeCell ref="G36:H36"/>
    <mergeCell ref="G33:H33"/>
    <mergeCell ref="C4:F4"/>
    <mergeCell ref="C5:F5"/>
    <mergeCell ref="C6:F6"/>
    <mergeCell ref="G6:I6"/>
    <mergeCell ref="A32:D32"/>
    <mergeCell ref="A41:D42"/>
    <mergeCell ref="E41:F42"/>
    <mergeCell ref="G41:H41"/>
    <mergeCell ref="I41:J42"/>
    <mergeCell ref="K41:L42"/>
    <mergeCell ref="G42:H42"/>
    <mergeCell ref="F44:H44"/>
    <mergeCell ref="I44:L44"/>
    <mergeCell ref="A43:D43"/>
    <mergeCell ref="E43:F43"/>
    <mergeCell ref="G43:H43"/>
    <mergeCell ref="I43:J43"/>
    <mergeCell ref="K43:L43"/>
  </mergeCells>
  <phoneticPr fontId="1"/>
  <conditionalFormatting sqref="A6:K6">
    <cfRule type="expression" dxfId="4" priority="8">
      <formula>$I37&lt;&gt;""</formula>
    </cfRule>
  </conditionalFormatting>
  <conditionalFormatting sqref="A26:L27">
    <cfRule type="expression" dxfId="3" priority="1">
      <formula>AND(I34&gt;0,I44&gt;0)</formula>
    </cfRule>
  </conditionalFormatting>
  <conditionalFormatting sqref="E33">
    <cfRule type="expression" priority="6">
      <formula>#REF!&lt;=ROUNDDOWN(#REF!/2,-3)</formula>
    </cfRule>
  </conditionalFormatting>
  <conditionalFormatting sqref="E37:E38">
    <cfRule type="expression" dxfId="2" priority="10">
      <formula>E37&lt;&gt;"ok"</formula>
    </cfRule>
  </conditionalFormatting>
  <conditionalFormatting sqref="G37:G38">
    <cfRule type="expression" dxfId="1" priority="9">
      <formula>G37&lt;&gt;"ok"</formula>
    </cfRule>
  </conditionalFormatting>
  <conditionalFormatting sqref="I37:I38">
    <cfRule type="expression" dxfId="0" priority="7">
      <formula>G37&lt;&gt;""</formula>
    </cfRule>
  </conditionalFormatting>
  <pageMargins left="0.98425196850393704" right="0.78740157480314965"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5"/>
  <sheetViews>
    <sheetView view="pageBreakPreview" zoomScaleNormal="100" zoomScaleSheetLayoutView="100" workbookViewId="0"/>
  </sheetViews>
  <sheetFormatPr defaultColWidth="8.6640625" defaultRowHeight="14.25" x14ac:dyDescent="0.15"/>
  <cols>
    <col min="1" max="1" width="2.75" style="49" customWidth="1"/>
    <col min="2" max="5" width="10.4140625" style="49" customWidth="1"/>
    <col min="6" max="6" width="9.25" style="49" customWidth="1"/>
    <col min="7" max="16384" width="8.6640625" style="49"/>
  </cols>
  <sheetData>
    <row r="1" spans="1:7" ht="36" customHeight="1" x14ac:dyDescent="0.15">
      <c r="A1" s="160" t="s">
        <v>284</v>
      </c>
      <c r="B1" s="161"/>
      <c r="C1" s="161"/>
      <c r="D1" s="161"/>
      <c r="E1" s="161"/>
      <c r="F1" s="161"/>
    </row>
    <row r="2" spans="1:7" ht="7.5" customHeight="1" x14ac:dyDescent="0.15"/>
    <row r="3" spans="1:7" x14ac:dyDescent="0.15">
      <c r="A3" s="528" t="s">
        <v>203</v>
      </c>
      <c r="B3" s="528"/>
      <c r="C3" s="528"/>
      <c r="D3" s="528"/>
      <c r="E3" s="528"/>
      <c r="F3" s="528"/>
      <c r="G3" s="50"/>
    </row>
    <row r="4" spans="1:7" ht="7.5" customHeight="1" x14ac:dyDescent="0.15"/>
    <row r="5" spans="1:7" ht="23.25" customHeight="1" x14ac:dyDescent="0.15">
      <c r="A5" s="162" t="s">
        <v>283</v>
      </c>
      <c r="B5" s="529" t="s">
        <v>278</v>
      </c>
      <c r="C5" s="529"/>
      <c r="D5" s="529"/>
      <c r="E5" s="529"/>
      <c r="F5" s="529"/>
    </row>
    <row r="6" spans="1:7" ht="21.75" customHeight="1" x14ac:dyDescent="0.15">
      <c r="A6" s="530" t="s">
        <v>164</v>
      </c>
      <c r="B6" s="531"/>
      <c r="C6" s="531"/>
      <c r="D6" s="531"/>
      <c r="E6" s="531"/>
      <c r="F6" s="532"/>
    </row>
    <row r="7" spans="1:7" ht="23.25" customHeight="1" x14ac:dyDescent="0.15">
      <c r="A7" s="60" t="s">
        <v>272</v>
      </c>
      <c r="B7" s="533" t="s">
        <v>276</v>
      </c>
      <c r="C7" s="533"/>
      <c r="D7" s="533"/>
      <c r="E7" s="533"/>
      <c r="F7" s="533"/>
    </row>
    <row r="8" spans="1:7" ht="23.25" customHeight="1" x14ac:dyDescent="0.15">
      <c r="A8" s="62" t="s">
        <v>272</v>
      </c>
      <c r="B8" s="527" t="s">
        <v>374</v>
      </c>
      <c r="C8" s="527"/>
      <c r="D8" s="527"/>
      <c r="E8" s="527"/>
      <c r="F8" s="527"/>
    </row>
    <row r="9" spans="1:7" ht="23.25" customHeight="1" x14ac:dyDescent="0.15">
      <c r="A9" s="62" t="s">
        <v>272</v>
      </c>
      <c r="B9" s="527" t="s">
        <v>287</v>
      </c>
      <c r="C9" s="527"/>
      <c r="D9" s="527"/>
      <c r="E9" s="527"/>
      <c r="F9" s="527"/>
    </row>
    <row r="10" spans="1:7" ht="23.25" customHeight="1" x14ac:dyDescent="0.15">
      <c r="A10" s="62" t="s">
        <v>272</v>
      </c>
      <c r="B10" s="527" t="s">
        <v>307</v>
      </c>
      <c r="C10" s="527"/>
      <c r="D10" s="527"/>
      <c r="E10" s="527"/>
      <c r="F10" s="527"/>
    </row>
    <row r="11" spans="1:7" ht="33" customHeight="1" x14ac:dyDescent="0.15">
      <c r="A11" s="62" t="s">
        <v>272</v>
      </c>
      <c r="B11" s="526" t="s">
        <v>277</v>
      </c>
      <c r="C11" s="526"/>
      <c r="D11" s="526"/>
      <c r="E11" s="526"/>
      <c r="F11" s="526"/>
    </row>
    <row r="12" spans="1:7" ht="23.25" customHeight="1" x14ac:dyDescent="0.15">
      <c r="A12" s="62" t="s">
        <v>272</v>
      </c>
      <c r="B12" s="526" t="s">
        <v>380</v>
      </c>
      <c r="C12" s="526"/>
      <c r="D12" s="526"/>
      <c r="E12" s="526"/>
      <c r="F12" s="526"/>
    </row>
    <row r="13" spans="1:7" ht="23.25" customHeight="1" x14ac:dyDescent="0.15">
      <c r="A13" s="62" t="s">
        <v>272</v>
      </c>
      <c r="B13" s="526" t="s">
        <v>308</v>
      </c>
      <c r="C13" s="526"/>
      <c r="D13" s="526"/>
      <c r="E13" s="526"/>
      <c r="F13" s="526"/>
    </row>
    <row r="14" spans="1:7" ht="23.25" customHeight="1" x14ac:dyDescent="0.15">
      <c r="A14" s="62" t="s">
        <v>272</v>
      </c>
      <c r="B14" s="526" t="s">
        <v>309</v>
      </c>
      <c r="C14" s="526"/>
      <c r="D14" s="526"/>
      <c r="E14" s="526"/>
      <c r="F14" s="526"/>
    </row>
    <row r="15" spans="1:7" ht="33" customHeight="1" x14ac:dyDescent="0.15">
      <c r="A15" s="62" t="s">
        <v>272</v>
      </c>
      <c r="B15" s="526" t="s">
        <v>375</v>
      </c>
      <c r="C15" s="526"/>
      <c r="D15" s="526"/>
      <c r="E15" s="526"/>
      <c r="F15" s="526"/>
    </row>
    <row r="16" spans="1:7" ht="21.75" customHeight="1" x14ac:dyDescent="0.15">
      <c r="A16" s="530" t="s">
        <v>274</v>
      </c>
      <c r="B16" s="531"/>
      <c r="C16" s="531"/>
      <c r="D16" s="531"/>
      <c r="E16" s="531"/>
      <c r="F16" s="532"/>
    </row>
    <row r="17" spans="1:6" ht="23.25" customHeight="1" x14ac:dyDescent="0.15">
      <c r="A17" s="56" t="s">
        <v>272</v>
      </c>
      <c r="B17" s="534" t="s">
        <v>279</v>
      </c>
      <c r="C17" s="535"/>
      <c r="D17" s="535"/>
      <c r="E17" s="535"/>
      <c r="F17" s="536"/>
    </row>
    <row r="18" spans="1:6" ht="21.75" customHeight="1" x14ac:dyDescent="0.15">
      <c r="A18" s="165" t="s">
        <v>376</v>
      </c>
      <c r="B18" s="166"/>
      <c r="C18" s="166"/>
      <c r="D18" s="166"/>
      <c r="E18" s="166"/>
      <c r="F18" s="167"/>
    </row>
    <row r="19" spans="1:6" ht="23.25" customHeight="1" x14ac:dyDescent="0.15">
      <c r="A19" s="56" t="s">
        <v>272</v>
      </c>
      <c r="B19" s="534" t="s">
        <v>275</v>
      </c>
      <c r="C19" s="535"/>
      <c r="D19" s="535"/>
      <c r="E19" s="535"/>
      <c r="F19" s="536"/>
    </row>
    <row r="20" spans="1:6" ht="21.75" customHeight="1" x14ac:dyDescent="0.15">
      <c r="A20" s="165" t="s">
        <v>377</v>
      </c>
      <c r="B20" s="166"/>
      <c r="C20" s="166"/>
      <c r="D20" s="166"/>
      <c r="E20" s="166"/>
      <c r="F20" s="167"/>
    </row>
    <row r="21" spans="1:6" ht="23.25" customHeight="1" x14ac:dyDescent="0.15">
      <c r="A21" s="60" t="s">
        <v>272</v>
      </c>
      <c r="B21" s="537" t="s">
        <v>310</v>
      </c>
      <c r="C21" s="538"/>
      <c r="D21" s="538"/>
      <c r="E21" s="538"/>
      <c r="F21" s="539"/>
    </row>
    <row r="22" spans="1:6" ht="23.25" customHeight="1" x14ac:dyDescent="0.15">
      <c r="A22" s="62" t="s">
        <v>272</v>
      </c>
      <c r="B22" s="541" t="s">
        <v>285</v>
      </c>
      <c r="C22" s="542"/>
      <c r="D22" s="542"/>
      <c r="E22" s="542"/>
      <c r="F22" s="543"/>
    </row>
    <row r="23" spans="1:6" ht="23.25" customHeight="1" x14ac:dyDescent="0.15">
      <c r="A23" s="62" t="s">
        <v>272</v>
      </c>
      <c r="B23" s="541" t="s">
        <v>378</v>
      </c>
      <c r="C23" s="542"/>
      <c r="D23" s="542"/>
      <c r="E23" s="542"/>
      <c r="F23" s="543"/>
    </row>
    <row r="24" spans="1:6" ht="23.25" customHeight="1" x14ac:dyDescent="0.15">
      <c r="A24" s="62" t="s">
        <v>272</v>
      </c>
      <c r="B24" s="541" t="s">
        <v>379</v>
      </c>
      <c r="C24" s="542"/>
      <c r="D24" s="542"/>
      <c r="E24" s="542"/>
      <c r="F24" s="543"/>
    </row>
    <row r="25" spans="1:6" ht="23.25" customHeight="1" x14ac:dyDescent="0.15">
      <c r="A25" s="61" t="s">
        <v>272</v>
      </c>
      <c r="B25" s="544" t="s">
        <v>381</v>
      </c>
      <c r="C25" s="545"/>
      <c r="D25" s="545"/>
      <c r="E25" s="545"/>
      <c r="F25" s="546"/>
    </row>
    <row r="26" spans="1:6" ht="21.75" customHeight="1" x14ac:dyDescent="0.15">
      <c r="A26" s="170" t="s">
        <v>280</v>
      </c>
      <c r="B26" s="166"/>
      <c r="C26" s="166"/>
      <c r="D26" s="166"/>
      <c r="E26" s="166"/>
      <c r="F26" s="167"/>
    </row>
    <row r="27" spans="1:6" ht="23.25" customHeight="1" x14ac:dyDescent="0.15">
      <c r="A27" s="163" t="s">
        <v>272</v>
      </c>
      <c r="B27" s="533" t="s">
        <v>281</v>
      </c>
      <c r="C27" s="533"/>
      <c r="D27" s="533"/>
      <c r="E27" s="533"/>
      <c r="F27" s="533"/>
    </row>
    <row r="28" spans="1:6" ht="23.25" customHeight="1" x14ac:dyDescent="0.15">
      <c r="A28" s="164" t="s">
        <v>272</v>
      </c>
      <c r="B28" s="526" t="s">
        <v>282</v>
      </c>
      <c r="C28" s="526"/>
      <c r="D28" s="526"/>
      <c r="E28" s="526"/>
      <c r="F28" s="526"/>
    </row>
    <row r="29" spans="1:6" ht="23.25" customHeight="1" x14ac:dyDescent="0.15">
      <c r="A29" s="164" t="s">
        <v>272</v>
      </c>
      <c r="B29" s="526" t="s">
        <v>386</v>
      </c>
      <c r="C29" s="527"/>
      <c r="D29" s="527"/>
      <c r="E29" s="527"/>
      <c r="F29" s="527"/>
    </row>
    <row r="30" spans="1:6" ht="33" customHeight="1" x14ac:dyDescent="0.15">
      <c r="A30" s="168" t="s">
        <v>272</v>
      </c>
      <c r="B30" s="540" t="s">
        <v>311</v>
      </c>
      <c r="C30" s="540"/>
      <c r="D30" s="540"/>
      <c r="E30" s="540"/>
      <c r="F30" s="540"/>
    </row>
    <row r="31" spans="1:6" ht="23.25" customHeight="1" x14ac:dyDescent="0.15">
      <c r="A31" s="164" t="s">
        <v>272</v>
      </c>
      <c r="B31" s="526" t="s">
        <v>391</v>
      </c>
      <c r="C31" s="527"/>
      <c r="D31" s="527"/>
      <c r="E31" s="527"/>
      <c r="F31" s="527"/>
    </row>
    <row r="32" spans="1:6" ht="21.75" customHeight="1" x14ac:dyDescent="0.15">
      <c r="A32" s="170" t="s">
        <v>302</v>
      </c>
      <c r="B32" s="173"/>
      <c r="C32" s="173"/>
      <c r="D32" s="173"/>
      <c r="E32" s="173"/>
      <c r="F32" s="174"/>
    </row>
    <row r="33" spans="1:6" ht="23.25" customHeight="1" x14ac:dyDescent="0.15">
      <c r="A33" s="163" t="s">
        <v>272</v>
      </c>
      <c r="B33" s="175" t="s">
        <v>303</v>
      </c>
      <c r="C33" s="176"/>
      <c r="D33" s="176"/>
      <c r="E33" s="176"/>
      <c r="F33" s="177"/>
    </row>
    <row r="34" spans="1:6" ht="23.25" customHeight="1" x14ac:dyDescent="0.15">
      <c r="A34" s="164" t="s">
        <v>272</v>
      </c>
      <c r="B34" s="178" t="s">
        <v>304</v>
      </c>
      <c r="C34" s="179"/>
      <c r="D34" s="179"/>
      <c r="E34" s="179"/>
      <c r="F34" s="180"/>
    </row>
    <row r="35" spans="1:6" ht="23.25" customHeight="1" x14ac:dyDescent="0.15">
      <c r="A35" s="168" t="s">
        <v>272</v>
      </c>
      <c r="B35" s="169" t="s">
        <v>305</v>
      </c>
      <c r="C35" s="171"/>
      <c r="D35" s="171"/>
      <c r="E35" s="171"/>
      <c r="F35" s="172"/>
    </row>
  </sheetData>
  <mergeCells count="25">
    <mergeCell ref="B19:F19"/>
    <mergeCell ref="B21:F21"/>
    <mergeCell ref="B29:F29"/>
    <mergeCell ref="B30:F30"/>
    <mergeCell ref="B15:F15"/>
    <mergeCell ref="B22:F22"/>
    <mergeCell ref="B25:F25"/>
    <mergeCell ref="B24:F24"/>
    <mergeCell ref="B23:F23"/>
    <mergeCell ref="B31:F31"/>
    <mergeCell ref="B10:F10"/>
    <mergeCell ref="B11:F11"/>
    <mergeCell ref="A3:F3"/>
    <mergeCell ref="B5:F5"/>
    <mergeCell ref="A6:F6"/>
    <mergeCell ref="B7:F7"/>
    <mergeCell ref="B9:F9"/>
    <mergeCell ref="B8:F8"/>
    <mergeCell ref="B12:F12"/>
    <mergeCell ref="B13:F13"/>
    <mergeCell ref="B14:F14"/>
    <mergeCell ref="B27:F27"/>
    <mergeCell ref="B28:F28"/>
    <mergeCell ref="A16:F16"/>
    <mergeCell ref="B17:F17"/>
  </mergeCells>
  <phoneticPr fontId="1"/>
  <dataValidations count="1">
    <dataValidation type="list" allowBlank="1" showInputMessage="1" showErrorMessage="1" sqref="A7:A15 A17 A19 A21:A25 A33:A35 A27:A31" xr:uid="{00000000-0002-0000-0B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sheetPr>
  <dimension ref="A2:DQ8"/>
  <sheetViews>
    <sheetView zoomScaleNormal="100" workbookViewId="0"/>
  </sheetViews>
  <sheetFormatPr defaultColWidth="0" defaultRowHeight="14.25" x14ac:dyDescent="0.15"/>
  <cols>
    <col min="1" max="1" width="8.6640625" customWidth="1"/>
    <col min="2" max="2" width="11.5" customWidth="1"/>
    <col min="3" max="3" width="13.83203125" customWidth="1"/>
    <col min="4" max="4" width="8.6640625" customWidth="1"/>
    <col min="5" max="5" width="12.83203125" customWidth="1"/>
    <col min="6" max="6" width="8.6640625" customWidth="1"/>
    <col min="7" max="7" width="11.08203125" customWidth="1"/>
    <col min="8" max="8" width="11" customWidth="1"/>
    <col min="9" max="15" width="8.6640625" customWidth="1"/>
    <col min="16" max="16" width="15.33203125" customWidth="1"/>
    <col min="17" max="17" width="10.08203125" customWidth="1"/>
    <col min="18" max="18" width="13.83203125" customWidth="1"/>
    <col min="19" max="20" width="8.6640625" customWidth="1"/>
    <col min="21" max="23" width="23.4140625" customWidth="1"/>
    <col min="24" max="25" width="8.6640625" customWidth="1"/>
    <col min="26" max="26" width="8.83203125" bestFit="1" customWidth="1"/>
    <col min="27" max="29" width="8.83203125" customWidth="1"/>
    <col min="30" max="32" width="8.08203125" customWidth="1"/>
    <col min="33" max="33" width="0.83203125" customWidth="1"/>
    <col min="34" max="36" width="8.08203125" customWidth="1"/>
    <col min="37" max="38" width="11.08203125" customWidth="1"/>
    <col min="39" max="40" width="8.6640625" customWidth="1"/>
    <col min="41" max="121" width="0" hidden="1" customWidth="1"/>
    <col min="122" max="16384" width="8.6640625" hidden="1"/>
  </cols>
  <sheetData>
    <row r="2" spans="1:40" ht="15" thickBot="1" x14ac:dyDescent="0.2"/>
    <row r="3" spans="1:40" ht="17.25" customHeight="1" x14ac:dyDescent="0.15">
      <c r="A3" s="570" t="s">
        <v>206</v>
      </c>
      <c r="B3" s="571"/>
      <c r="C3" s="571"/>
      <c r="D3" s="571"/>
      <c r="E3" s="571"/>
      <c r="F3" s="571"/>
      <c r="G3" s="571"/>
      <c r="H3" s="571"/>
      <c r="I3" s="571"/>
      <c r="J3" s="571"/>
      <c r="K3" s="571"/>
      <c r="L3" s="571"/>
      <c r="M3" s="571"/>
      <c r="N3" s="571"/>
      <c r="O3" s="571"/>
      <c r="P3" s="571"/>
      <c r="Q3" s="571"/>
      <c r="R3" s="572"/>
      <c r="S3" s="573" t="s">
        <v>359</v>
      </c>
      <c r="T3" s="574"/>
      <c r="U3" s="574"/>
      <c r="V3" s="574"/>
      <c r="W3" s="575"/>
      <c r="X3" s="576" t="s">
        <v>289</v>
      </c>
      <c r="Y3" s="577"/>
      <c r="Z3" s="578" t="s">
        <v>224</v>
      </c>
      <c r="AA3" s="579"/>
      <c r="AB3" s="579"/>
      <c r="AC3" s="580"/>
      <c r="AD3" s="581" t="s">
        <v>242</v>
      </c>
      <c r="AE3" s="582"/>
      <c r="AF3" s="583"/>
      <c r="AG3" s="2"/>
      <c r="AH3" s="567" t="s">
        <v>365</v>
      </c>
      <c r="AI3" s="568"/>
      <c r="AJ3" s="568"/>
      <c r="AK3" s="568"/>
      <c r="AL3" s="568"/>
      <c r="AM3" s="569"/>
    </row>
    <row r="4" spans="1:40" s="2" customFormat="1" ht="17.25" customHeight="1" x14ac:dyDescent="0.15">
      <c r="A4" s="227" t="s">
        <v>211</v>
      </c>
      <c r="B4" s="22"/>
      <c r="C4" s="23"/>
      <c r="D4" s="7" t="s">
        <v>209</v>
      </c>
      <c r="E4" s="7"/>
      <c r="F4" s="7"/>
      <c r="G4" s="7"/>
      <c r="H4" s="7"/>
      <c r="I4" s="547" t="s">
        <v>212</v>
      </c>
      <c r="J4" s="547" t="s">
        <v>240</v>
      </c>
      <c r="K4" s="554" t="s">
        <v>241</v>
      </c>
      <c r="L4" s="554" t="s">
        <v>371</v>
      </c>
      <c r="M4" s="7" t="s">
        <v>214</v>
      </c>
      <c r="N4" s="7"/>
      <c r="O4" s="7"/>
      <c r="P4" s="7"/>
      <c r="Q4" s="7"/>
      <c r="R4" s="228"/>
      <c r="S4" s="560" t="s">
        <v>243</v>
      </c>
      <c r="T4" s="547" t="s">
        <v>244</v>
      </c>
      <c r="U4" s="547" t="s">
        <v>301</v>
      </c>
      <c r="V4" s="549" t="s">
        <v>357</v>
      </c>
      <c r="W4" s="562" t="s">
        <v>358</v>
      </c>
      <c r="X4" s="560" t="s">
        <v>246</v>
      </c>
      <c r="Y4" s="584" t="s">
        <v>223</v>
      </c>
      <c r="Z4" s="556" t="s">
        <v>219</v>
      </c>
      <c r="AA4" s="554" t="s">
        <v>331</v>
      </c>
      <c r="AB4" s="554" t="s">
        <v>332</v>
      </c>
      <c r="AC4" s="563" t="s">
        <v>354</v>
      </c>
      <c r="AD4" s="552" t="s">
        <v>364</v>
      </c>
      <c r="AE4" s="551" t="s">
        <v>362</v>
      </c>
      <c r="AF4" s="558" t="s">
        <v>363</v>
      </c>
      <c r="AH4" s="565" t="s">
        <v>368</v>
      </c>
      <c r="AI4" s="549" t="s">
        <v>364</v>
      </c>
      <c r="AJ4" s="551" t="s">
        <v>362</v>
      </c>
      <c r="AK4" s="551" t="s">
        <v>366</v>
      </c>
      <c r="AL4" s="551"/>
      <c r="AM4" s="558" t="s">
        <v>369</v>
      </c>
      <c r="AN4" s="4"/>
    </row>
    <row r="5" spans="1:40" s="2" customFormat="1" ht="17.25" customHeight="1" thickBot="1" x14ac:dyDescent="0.2">
      <c r="A5" s="111" t="s">
        <v>208</v>
      </c>
      <c r="B5" s="103" t="s">
        <v>207</v>
      </c>
      <c r="C5" s="103" t="s">
        <v>213</v>
      </c>
      <c r="D5" s="103" t="s">
        <v>7</v>
      </c>
      <c r="E5" s="103" t="s">
        <v>208</v>
      </c>
      <c r="F5" s="103" t="s">
        <v>210</v>
      </c>
      <c r="G5" s="103" t="s">
        <v>197</v>
      </c>
      <c r="H5" s="103" t="s">
        <v>198</v>
      </c>
      <c r="I5" s="548"/>
      <c r="J5" s="548"/>
      <c r="K5" s="555"/>
      <c r="L5" s="555"/>
      <c r="M5" s="103" t="s">
        <v>7</v>
      </c>
      <c r="N5" s="103" t="s">
        <v>8</v>
      </c>
      <c r="O5" s="103" t="s">
        <v>215</v>
      </c>
      <c r="P5" s="103" t="s">
        <v>11</v>
      </c>
      <c r="Q5" s="103" t="s">
        <v>217</v>
      </c>
      <c r="R5" s="237" t="s">
        <v>216</v>
      </c>
      <c r="S5" s="561"/>
      <c r="T5" s="548"/>
      <c r="U5" s="548"/>
      <c r="V5" s="550"/>
      <c r="W5" s="559"/>
      <c r="X5" s="561"/>
      <c r="Y5" s="585"/>
      <c r="Z5" s="557"/>
      <c r="AA5" s="555"/>
      <c r="AB5" s="555"/>
      <c r="AC5" s="564"/>
      <c r="AD5" s="553"/>
      <c r="AE5" s="550"/>
      <c r="AF5" s="559"/>
      <c r="AH5" s="566"/>
      <c r="AI5" s="550"/>
      <c r="AJ5" s="550"/>
      <c r="AK5" s="103" t="s">
        <v>289</v>
      </c>
      <c r="AL5" s="103" t="s">
        <v>367</v>
      </c>
      <c r="AM5" s="559"/>
      <c r="AN5" s="4"/>
    </row>
    <row r="6" spans="1:40" ht="15" thickBot="1" x14ac:dyDescent="0.2">
      <c r="A6" s="229">
        <f>'1号-2'!$E$4</f>
        <v>0</v>
      </c>
      <c r="B6" s="230">
        <f>'1号-2'!$E$5</f>
        <v>0</v>
      </c>
      <c r="C6" s="231">
        <f>'1号-1'!$D$12</f>
        <v>0</v>
      </c>
      <c r="D6" s="232">
        <f>'1号-2'!$E$6</f>
        <v>0</v>
      </c>
      <c r="E6" s="233">
        <f>'1号-2'!$F$7</f>
        <v>0</v>
      </c>
      <c r="F6" s="233">
        <f>'1号-2'!$F$8</f>
        <v>0</v>
      </c>
      <c r="G6" s="233">
        <f>'1号-2'!$E$10</f>
        <v>0</v>
      </c>
      <c r="H6" s="233">
        <f>'1号-2'!$E$11</f>
        <v>0</v>
      </c>
      <c r="I6" s="232">
        <f>'1号-2'!$D$12</f>
        <v>0</v>
      </c>
      <c r="J6" s="234">
        <f>'1号-2'!$D$15</f>
        <v>0</v>
      </c>
      <c r="K6" s="234">
        <f>'1号-2'!$D$16</f>
        <v>0</v>
      </c>
      <c r="L6" s="235" t="str">
        <f>IF('1号-2'!D13="〇","小規模","中小")</f>
        <v>中小</v>
      </c>
      <c r="M6" s="230">
        <f>'1号-2'!$E$24</f>
        <v>0</v>
      </c>
      <c r="N6" s="230">
        <f>'1号-2'!$E$25</f>
        <v>0</v>
      </c>
      <c r="O6" s="230">
        <f>'1号-2'!$E$26</f>
        <v>0</v>
      </c>
      <c r="P6" s="233">
        <f>'1号-2'!$E$27</f>
        <v>0</v>
      </c>
      <c r="Q6" s="230">
        <f>'1号-2'!$D$28</f>
        <v>0</v>
      </c>
      <c r="R6" s="236">
        <f>'1号-2'!$D$29</f>
        <v>0</v>
      </c>
      <c r="S6" s="238" t="str">
        <f>"R"&amp;'1号-3'!E3&amp;"."&amp;'1号-3'!G3</f>
        <v>R.</v>
      </c>
      <c r="T6" s="239" t="str">
        <f>"R"&amp;'1号-3'!M3&amp;"."&amp;'1号-3'!O3</f>
        <v>R.</v>
      </c>
      <c r="U6" s="240">
        <f>'1号-3'!$B$5</f>
        <v>0</v>
      </c>
      <c r="V6" s="240">
        <f>'1号-3'!$B$15</f>
        <v>0</v>
      </c>
      <c r="W6" s="241">
        <f>'1号-3'!$B$24</f>
        <v>0</v>
      </c>
      <c r="X6" s="256">
        <f>'1号-4'!J7</f>
        <v>0</v>
      </c>
      <c r="Y6" s="257" t="e">
        <f>'1号-4'!I34</f>
        <v>#DIV/0!</v>
      </c>
      <c r="Z6" s="242">
        <f>別紙3_経費明細!F23</f>
        <v>0</v>
      </c>
      <c r="AA6" s="243">
        <f ca="1">別紙3_経費明細!F28</f>
        <v>0</v>
      </c>
      <c r="AB6" s="243">
        <f ca="1">別紙3_経費明細!F29</f>
        <v>0</v>
      </c>
      <c r="AC6" s="244">
        <f ca="1">別紙3_経費明細!F30</f>
        <v>0</v>
      </c>
      <c r="AD6" s="245" t="str">
        <f>"R"&amp;'1号-1'!E4&amp;"."&amp;'1号-1'!H4&amp;"."&amp;'1号-1'!J4</f>
        <v>R..</v>
      </c>
      <c r="AE6" s="246"/>
      <c r="AF6" s="247"/>
      <c r="AG6" s="226"/>
      <c r="AH6" s="248"/>
      <c r="AI6" s="249"/>
      <c r="AJ6" s="246"/>
      <c r="AK6" s="250"/>
      <c r="AL6" s="249"/>
      <c r="AM6" s="258" t="e">
        <f>Y6-AL6</f>
        <v>#DIV/0!</v>
      </c>
      <c r="AN6" s="4"/>
    </row>
    <row r="7" spans="1:40" x14ac:dyDescent="0.15">
      <c r="AE7" s="4"/>
      <c r="AF7" s="4"/>
      <c r="AG7" s="4"/>
      <c r="AH7" s="4"/>
      <c r="AI7" s="4"/>
      <c r="AJ7" s="4"/>
      <c r="AK7" s="4"/>
      <c r="AL7" s="4"/>
      <c r="AM7" s="4"/>
      <c r="AN7" s="4"/>
    </row>
    <row r="8" spans="1:40" s="2" customFormat="1" x14ac:dyDescent="0.15">
      <c r="A8" s="2" t="s">
        <v>221</v>
      </c>
      <c r="B8" s="2" t="s">
        <v>221</v>
      </c>
      <c r="C8" s="51" t="s">
        <v>222</v>
      </c>
      <c r="D8" s="2" t="s">
        <v>221</v>
      </c>
      <c r="E8" s="2" t="s">
        <v>221</v>
      </c>
      <c r="F8" s="2" t="s">
        <v>221</v>
      </c>
      <c r="G8" s="2" t="s">
        <v>221</v>
      </c>
      <c r="H8" s="2" t="s">
        <v>221</v>
      </c>
      <c r="I8" s="2" t="s">
        <v>221</v>
      </c>
      <c r="J8" s="2" t="s">
        <v>221</v>
      </c>
      <c r="K8" s="2" t="s">
        <v>221</v>
      </c>
      <c r="L8" s="2" t="s">
        <v>221</v>
      </c>
      <c r="M8" s="2" t="s">
        <v>221</v>
      </c>
      <c r="N8" s="2" t="s">
        <v>221</v>
      </c>
      <c r="O8" s="2" t="s">
        <v>221</v>
      </c>
      <c r="P8" s="2" t="s">
        <v>221</v>
      </c>
      <c r="Q8" s="2" t="s">
        <v>221</v>
      </c>
      <c r="R8" s="2" t="s">
        <v>221</v>
      </c>
      <c r="S8" s="2" t="s">
        <v>220</v>
      </c>
      <c r="T8" s="2" t="s">
        <v>220</v>
      </c>
      <c r="U8" s="2" t="s">
        <v>220</v>
      </c>
      <c r="V8" s="2" t="s">
        <v>220</v>
      </c>
      <c r="W8" s="2" t="s">
        <v>220</v>
      </c>
      <c r="X8" s="2" t="s">
        <v>356</v>
      </c>
      <c r="Y8" s="2" t="s">
        <v>356</v>
      </c>
      <c r="Z8" s="2" t="s">
        <v>225</v>
      </c>
      <c r="AA8" s="2" t="s">
        <v>225</v>
      </c>
      <c r="AB8" s="2" t="s">
        <v>225</v>
      </c>
      <c r="AC8" s="2" t="s">
        <v>225</v>
      </c>
      <c r="AD8" s="41" t="s">
        <v>242</v>
      </c>
      <c r="AE8" s="41" t="s">
        <v>242</v>
      </c>
      <c r="AF8" s="41" t="s">
        <v>242</v>
      </c>
      <c r="AH8" s="41" t="s">
        <v>370</v>
      </c>
      <c r="AI8" s="41" t="s">
        <v>370</v>
      </c>
      <c r="AJ8" s="41" t="s">
        <v>370</v>
      </c>
      <c r="AK8" s="41" t="s">
        <v>370</v>
      </c>
      <c r="AL8" s="41" t="s">
        <v>370</v>
      </c>
      <c r="AM8" s="41" t="s">
        <v>370</v>
      </c>
      <c r="AN8" s="4"/>
    </row>
  </sheetData>
  <sheetProtection sheet="1" objects="1" scenarios="1"/>
  <mergeCells count="29">
    <mergeCell ref="AK4:AL4"/>
    <mergeCell ref="AH4:AH5"/>
    <mergeCell ref="AM4:AM5"/>
    <mergeCell ref="AH3:AM3"/>
    <mergeCell ref="L4:L5"/>
    <mergeCell ref="A3:R3"/>
    <mergeCell ref="S3:W3"/>
    <mergeCell ref="X3:Y3"/>
    <mergeCell ref="Z3:AC3"/>
    <mergeCell ref="AD3:AF3"/>
    <mergeCell ref="Y4:Y5"/>
    <mergeCell ref="I4:I5"/>
    <mergeCell ref="J4:J5"/>
    <mergeCell ref="K4:K5"/>
    <mergeCell ref="T4:T5"/>
    <mergeCell ref="S4:S5"/>
    <mergeCell ref="U4:U5"/>
    <mergeCell ref="AI4:AI5"/>
    <mergeCell ref="AJ4:AJ5"/>
    <mergeCell ref="AE4:AE5"/>
    <mergeCell ref="AD4:AD5"/>
    <mergeCell ref="AB4:AB5"/>
    <mergeCell ref="Z4:Z5"/>
    <mergeCell ref="AF4:AF5"/>
    <mergeCell ref="X4:X5"/>
    <mergeCell ref="V4:V5"/>
    <mergeCell ref="AA4:AA5"/>
    <mergeCell ref="W4:W5"/>
    <mergeCell ref="AC4:AC5"/>
  </mergeCells>
  <phoneticPr fontId="1"/>
  <dataValidations count="2">
    <dataValidation type="list" allowBlank="1" showInputMessage="1" showErrorMessage="1" sqref="AE6" xr:uid="{A53AAD8B-B336-47AB-86C7-09B544523B1B}">
      <formula1>"審査中,審査済,1次交付決定,2次交付決定,3次交付決定"</formula1>
    </dataValidation>
    <dataValidation type="list" allowBlank="1" showInputMessage="1" showErrorMessage="1" sqref="AJ6" xr:uid="{F776750B-8AEE-4BD3-8AE2-F82E61F38B48}">
      <formula1>"審査中,審査済,"</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N15"/>
  <sheetViews>
    <sheetView workbookViewId="0"/>
  </sheetViews>
  <sheetFormatPr defaultColWidth="8.6640625" defaultRowHeight="13.5" x14ac:dyDescent="0.15"/>
  <cols>
    <col min="1" max="1" width="3.5" style="27" customWidth="1"/>
    <col min="2" max="2" width="31.4140625" style="27" bestFit="1" customWidth="1"/>
    <col min="3" max="3" width="20.1640625" style="28" customWidth="1"/>
    <col min="4" max="4" width="12.4140625" style="28" customWidth="1"/>
    <col min="5" max="5" width="11.1640625" style="28" customWidth="1"/>
    <col min="6" max="6" width="10.75" style="28" customWidth="1"/>
    <col min="7" max="8" width="3.83203125" style="28" customWidth="1"/>
    <col min="9" max="9" width="3.75" style="28" customWidth="1"/>
    <col min="10" max="10" width="3.5" style="28" customWidth="1"/>
    <col min="11" max="11" width="4" style="28" customWidth="1"/>
    <col min="12" max="12" width="5.1640625" style="27" customWidth="1"/>
    <col min="13" max="13" width="8.6640625" style="27"/>
    <col min="14" max="14" width="7.6640625" style="33" bestFit="1" customWidth="1"/>
    <col min="15" max="16384" width="8.6640625" style="27"/>
  </cols>
  <sheetData>
    <row r="1" spans="1:14" ht="4.5" customHeight="1" x14ac:dyDescent="0.15"/>
    <row r="2" spans="1:14" x14ac:dyDescent="0.15">
      <c r="A2" s="27" t="s">
        <v>226</v>
      </c>
    </row>
    <row r="4" spans="1:14" ht="13.5" customHeight="1" x14ac:dyDescent="0.15">
      <c r="A4" s="586" t="s">
        <v>227</v>
      </c>
      <c r="B4" s="587" t="s">
        <v>228</v>
      </c>
      <c r="C4" s="587" t="s">
        <v>229</v>
      </c>
      <c r="D4" s="587" t="s">
        <v>230</v>
      </c>
      <c r="E4" s="586" t="s">
        <v>231</v>
      </c>
      <c r="F4" s="586" t="s">
        <v>232</v>
      </c>
      <c r="G4" s="586" t="s">
        <v>233</v>
      </c>
      <c r="H4" s="586"/>
      <c r="I4" s="586"/>
      <c r="J4" s="586"/>
      <c r="K4" s="586" t="s">
        <v>234</v>
      </c>
      <c r="L4" s="586" t="s">
        <v>235</v>
      </c>
    </row>
    <row r="5" spans="1:14" x14ac:dyDescent="0.15">
      <c r="A5" s="586"/>
      <c r="B5" s="586"/>
      <c r="C5" s="586"/>
      <c r="D5" s="586"/>
      <c r="E5" s="586"/>
      <c r="F5" s="586"/>
      <c r="G5" s="29" t="s">
        <v>236</v>
      </c>
      <c r="H5" s="29" t="s">
        <v>237</v>
      </c>
      <c r="I5" s="29" t="s">
        <v>238</v>
      </c>
      <c r="J5" s="29" t="s">
        <v>239</v>
      </c>
      <c r="K5" s="586"/>
      <c r="L5" s="586"/>
    </row>
    <row r="6" spans="1:14" ht="32.25" customHeight="1" x14ac:dyDescent="0.15">
      <c r="A6" s="30">
        <v>1</v>
      </c>
      <c r="B6" s="29">
        <f>別紙2_役員等名簿!$M$11</f>
        <v>0</v>
      </c>
      <c r="C6" s="31">
        <f>別紙2_役員等名簿!P17</f>
        <v>0</v>
      </c>
      <c r="D6" s="31">
        <f>別紙2_役員等名簿!M17</f>
        <v>0</v>
      </c>
      <c r="E6" s="31">
        <f>別紙2_役員等名簿!B18</f>
        <v>0</v>
      </c>
      <c r="F6" s="31">
        <f>別紙2_役員等名簿!B17</f>
        <v>0</v>
      </c>
      <c r="G6" s="30" t="str">
        <f>TEXT(N6,"g")</f>
        <v>//</v>
      </c>
      <c r="H6" s="30" t="str">
        <f>TEXT(N6,"e")</f>
        <v>//</v>
      </c>
      <c r="I6" s="30" t="str">
        <f>TEXT(N6,"m")</f>
        <v>//</v>
      </c>
      <c r="J6" s="30" t="str">
        <f>TEXT(N6,"d")</f>
        <v>//</v>
      </c>
      <c r="K6" s="30">
        <f>別紙2_役員等名簿!K17</f>
        <v>0</v>
      </c>
      <c r="L6" s="30"/>
      <c r="N6" s="33" t="str">
        <f>別紙2_役員等名簿!H17&amp;"/"&amp;別紙2_役員等名簿!I17&amp;"/"&amp;別紙2_役員等名簿!J17</f>
        <v>//</v>
      </c>
    </row>
    <row r="7" spans="1:14" ht="32.25" customHeight="1" x14ac:dyDescent="0.15">
      <c r="A7" s="30">
        <v>2</v>
      </c>
      <c r="B7" s="29">
        <f>別紙2_役員等名簿!$M$11</f>
        <v>0</v>
      </c>
      <c r="C7" s="31">
        <f>別紙2_役員等名簿!P19</f>
        <v>0</v>
      </c>
      <c r="D7" s="31">
        <f>別紙2_役員等名簿!M19</f>
        <v>0</v>
      </c>
      <c r="E7" s="31">
        <f>別紙2_役員等名簿!B20</f>
        <v>0</v>
      </c>
      <c r="F7" s="31">
        <f>別紙2_役員等名簿!B19</f>
        <v>0</v>
      </c>
      <c r="G7" s="30" t="str">
        <f t="shared" ref="G7:G15" si="0">TEXT(N7,"g")</f>
        <v>//</v>
      </c>
      <c r="H7" s="30" t="str">
        <f t="shared" ref="H7:H15" si="1">TEXT(N7,"e")</f>
        <v>//</v>
      </c>
      <c r="I7" s="30" t="str">
        <f t="shared" ref="I7:I15" si="2">TEXT(N7,"m")</f>
        <v>//</v>
      </c>
      <c r="J7" s="30" t="str">
        <f t="shared" ref="J7:J15" si="3">TEXT(N7,"d")</f>
        <v>//</v>
      </c>
      <c r="K7" s="30">
        <f>別紙2_役員等名簿!K19</f>
        <v>0</v>
      </c>
      <c r="L7" s="30"/>
      <c r="N7" s="33" t="str">
        <f>別紙2_役員等名簿!H19&amp;"/"&amp;別紙2_役員等名簿!I19&amp;"/"&amp;別紙2_役員等名簿!J19</f>
        <v>//</v>
      </c>
    </row>
    <row r="8" spans="1:14" ht="32.25" customHeight="1" x14ac:dyDescent="0.15">
      <c r="A8" s="30">
        <v>3</v>
      </c>
      <c r="B8" s="29">
        <f>別紙2_役員等名簿!$M$11</f>
        <v>0</v>
      </c>
      <c r="C8" s="31">
        <f>別紙2_役員等名簿!P21</f>
        <v>0</v>
      </c>
      <c r="D8" s="31">
        <f>別紙2_役員等名簿!M21</f>
        <v>0</v>
      </c>
      <c r="E8" s="31">
        <f>別紙2_役員等名簿!B22</f>
        <v>0</v>
      </c>
      <c r="F8" s="31">
        <f>別紙2_役員等名簿!B21</f>
        <v>0</v>
      </c>
      <c r="G8" s="30" t="str">
        <f t="shared" si="0"/>
        <v>//</v>
      </c>
      <c r="H8" s="30" t="str">
        <f t="shared" si="1"/>
        <v>//</v>
      </c>
      <c r="I8" s="30" t="str">
        <f t="shared" si="2"/>
        <v>//</v>
      </c>
      <c r="J8" s="30" t="str">
        <f t="shared" si="3"/>
        <v>//</v>
      </c>
      <c r="K8" s="30">
        <f>別紙2_役員等名簿!K21</f>
        <v>0</v>
      </c>
      <c r="L8" s="30"/>
      <c r="N8" s="33" t="str">
        <f>別紙2_役員等名簿!H21&amp;"/"&amp;別紙2_役員等名簿!I21&amp;"/"&amp;別紙2_役員等名簿!J21</f>
        <v>//</v>
      </c>
    </row>
    <row r="9" spans="1:14" ht="32.25" customHeight="1" x14ac:dyDescent="0.15">
      <c r="A9" s="30">
        <v>4</v>
      </c>
      <c r="B9" s="29">
        <f>別紙2_役員等名簿!$M$11</f>
        <v>0</v>
      </c>
      <c r="C9" s="31">
        <f>別紙2_役員等名簿!P23</f>
        <v>0</v>
      </c>
      <c r="D9" s="31">
        <f>別紙2_役員等名簿!M23</f>
        <v>0</v>
      </c>
      <c r="E9" s="31">
        <f>別紙2_役員等名簿!B24</f>
        <v>0</v>
      </c>
      <c r="F9" s="31">
        <f>別紙2_役員等名簿!B23</f>
        <v>0</v>
      </c>
      <c r="G9" s="30" t="str">
        <f t="shared" si="0"/>
        <v>//</v>
      </c>
      <c r="H9" s="30" t="str">
        <f t="shared" si="1"/>
        <v>//</v>
      </c>
      <c r="I9" s="30" t="str">
        <f t="shared" si="2"/>
        <v>//</v>
      </c>
      <c r="J9" s="30" t="str">
        <f t="shared" si="3"/>
        <v>//</v>
      </c>
      <c r="K9" s="30">
        <f>別紙2_役員等名簿!K23</f>
        <v>0</v>
      </c>
      <c r="L9" s="30"/>
      <c r="N9" s="33" t="str">
        <f>別紙2_役員等名簿!H23&amp;"/"&amp;別紙2_役員等名簿!I23&amp;"/"&amp;別紙2_役員等名簿!J23</f>
        <v>//</v>
      </c>
    </row>
    <row r="10" spans="1:14" ht="32.25" customHeight="1" x14ac:dyDescent="0.15">
      <c r="A10" s="30">
        <v>5</v>
      </c>
      <c r="B10" s="29">
        <f>別紙2_役員等名簿!$M$11</f>
        <v>0</v>
      </c>
      <c r="C10" s="31">
        <f>別紙2_役員等名簿!P25</f>
        <v>0</v>
      </c>
      <c r="D10" s="31">
        <f>別紙2_役員等名簿!M25</f>
        <v>0</v>
      </c>
      <c r="E10" s="31">
        <f>別紙2_役員等名簿!B26</f>
        <v>0</v>
      </c>
      <c r="F10" s="31">
        <f>別紙2_役員等名簿!B25</f>
        <v>0</v>
      </c>
      <c r="G10" s="30" t="str">
        <f t="shared" si="0"/>
        <v>//</v>
      </c>
      <c r="H10" s="30" t="str">
        <f t="shared" si="1"/>
        <v>//</v>
      </c>
      <c r="I10" s="30" t="str">
        <f t="shared" si="2"/>
        <v>//</v>
      </c>
      <c r="J10" s="30" t="str">
        <f t="shared" si="3"/>
        <v>//</v>
      </c>
      <c r="K10" s="30">
        <f>別紙2_役員等名簿!K25</f>
        <v>0</v>
      </c>
      <c r="L10" s="30"/>
      <c r="N10" s="33" t="str">
        <f>別紙2_役員等名簿!H25&amp;"/"&amp;別紙2_役員等名簿!I25&amp;"/"&amp;別紙2_役員等名簿!J25</f>
        <v>//</v>
      </c>
    </row>
    <row r="11" spans="1:14" ht="32.25" customHeight="1" x14ac:dyDescent="0.15">
      <c r="A11" s="30">
        <v>6</v>
      </c>
      <c r="B11" s="29">
        <f>別紙2_役員等名簿!$M$11</f>
        <v>0</v>
      </c>
      <c r="C11" s="31">
        <f>別紙2_役員等名簿!P27</f>
        <v>0</v>
      </c>
      <c r="D11" s="31">
        <f>別紙2_役員等名簿!M27</f>
        <v>0</v>
      </c>
      <c r="E11" s="31">
        <f>別紙2_役員等名簿!B28</f>
        <v>0</v>
      </c>
      <c r="F11" s="31">
        <f>別紙2_役員等名簿!B27</f>
        <v>0</v>
      </c>
      <c r="G11" s="30" t="str">
        <f t="shared" si="0"/>
        <v>//</v>
      </c>
      <c r="H11" s="30" t="str">
        <f t="shared" si="1"/>
        <v>//</v>
      </c>
      <c r="I11" s="30" t="str">
        <f t="shared" si="2"/>
        <v>//</v>
      </c>
      <c r="J11" s="30" t="str">
        <f t="shared" si="3"/>
        <v>//</v>
      </c>
      <c r="K11" s="30">
        <f>別紙2_役員等名簿!K27</f>
        <v>0</v>
      </c>
      <c r="L11" s="30"/>
      <c r="N11" s="33" t="str">
        <f>別紙2_役員等名簿!H27&amp;"/"&amp;別紙2_役員等名簿!I27&amp;"/"&amp;別紙2_役員等名簿!J27</f>
        <v>//</v>
      </c>
    </row>
    <row r="12" spans="1:14" ht="32.25" customHeight="1" x14ac:dyDescent="0.15">
      <c r="A12" s="30">
        <v>7</v>
      </c>
      <c r="B12" s="29">
        <f>別紙2_役員等名簿!$M$11</f>
        <v>0</v>
      </c>
      <c r="C12" s="31">
        <f>別紙2_役員等名簿!P29</f>
        <v>0</v>
      </c>
      <c r="D12" s="31">
        <f>別紙2_役員等名簿!M29</f>
        <v>0</v>
      </c>
      <c r="E12" s="31">
        <f>別紙2_役員等名簿!B30</f>
        <v>0</v>
      </c>
      <c r="F12" s="31">
        <f>別紙2_役員等名簿!B29</f>
        <v>0</v>
      </c>
      <c r="G12" s="30" t="str">
        <f t="shared" si="0"/>
        <v>//</v>
      </c>
      <c r="H12" s="30" t="str">
        <f t="shared" si="1"/>
        <v>//</v>
      </c>
      <c r="I12" s="30" t="str">
        <f t="shared" si="2"/>
        <v>//</v>
      </c>
      <c r="J12" s="30" t="str">
        <f t="shared" si="3"/>
        <v>//</v>
      </c>
      <c r="K12" s="30">
        <f>別紙2_役員等名簿!K29</f>
        <v>0</v>
      </c>
      <c r="L12" s="30"/>
      <c r="N12" s="33" t="str">
        <f>別紙2_役員等名簿!H29&amp;"/"&amp;別紙2_役員等名簿!I29&amp;"/"&amp;別紙2_役員等名簿!J29</f>
        <v>//</v>
      </c>
    </row>
    <row r="13" spans="1:14" ht="32.25" customHeight="1" x14ac:dyDescent="0.15">
      <c r="A13" s="30">
        <v>8</v>
      </c>
      <c r="B13" s="29">
        <f>別紙2_役員等名簿!$M$11</f>
        <v>0</v>
      </c>
      <c r="C13" s="31">
        <f>別紙2_役員等名簿!P31</f>
        <v>0</v>
      </c>
      <c r="D13" s="31">
        <f>別紙2_役員等名簿!M31</f>
        <v>0</v>
      </c>
      <c r="E13" s="31">
        <f>別紙2_役員等名簿!B32</f>
        <v>0</v>
      </c>
      <c r="F13" s="31">
        <f>別紙2_役員等名簿!B31</f>
        <v>0</v>
      </c>
      <c r="G13" s="30" t="str">
        <f t="shared" si="0"/>
        <v>//</v>
      </c>
      <c r="H13" s="30" t="str">
        <f t="shared" si="1"/>
        <v>//</v>
      </c>
      <c r="I13" s="30" t="str">
        <f t="shared" si="2"/>
        <v>//</v>
      </c>
      <c r="J13" s="30" t="str">
        <f t="shared" si="3"/>
        <v>//</v>
      </c>
      <c r="K13" s="30">
        <f>別紙2_役員等名簿!K31</f>
        <v>0</v>
      </c>
      <c r="L13" s="30"/>
      <c r="N13" s="33" t="str">
        <f>別紙2_役員等名簿!H31&amp;"/"&amp;別紙2_役員等名簿!I31&amp;"/"&amp;別紙2_役員等名簿!J31</f>
        <v>//</v>
      </c>
    </row>
    <row r="14" spans="1:14" ht="32.25" customHeight="1" x14ac:dyDescent="0.15">
      <c r="A14" s="30">
        <v>9</v>
      </c>
      <c r="B14" s="29">
        <f>別紙2_役員等名簿!$M$11</f>
        <v>0</v>
      </c>
      <c r="C14" s="31">
        <f>別紙2_役員等名簿!P33</f>
        <v>0</v>
      </c>
      <c r="D14" s="31">
        <f>別紙2_役員等名簿!M33</f>
        <v>0</v>
      </c>
      <c r="E14" s="31">
        <f>別紙2_役員等名簿!B34</f>
        <v>0</v>
      </c>
      <c r="F14" s="31">
        <f>別紙2_役員等名簿!B33</f>
        <v>0</v>
      </c>
      <c r="G14" s="30" t="str">
        <f t="shared" si="0"/>
        <v>//</v>
      </c>
      <c r="H14" s="30" t="str">
        <f t="shared" si="1"/>
        <v>//</v>
      </c>
      <c r="I14" s="30" t="str">
        <f t="shared" si="2"/>
        <v>//</v>
      </c>
      <c r="J14" s="30" t="str">
        <f t="shared" si="3"/>
        <v>//</v>
      </c>
      <c r="K14" s="30">
        <f>別紙2_役員等名簿!K33</f>
        <v>0</v>
      </c>
      <c r="L14" s="30"/>
      <c r="N14" s="33" t="str">
        <f>別紙2_役員等名簿!H33&amp;"/"&amp;別紙2_役員等名簿!I33&amp;"/"&amp;別紙2_役員等名簿!J33</f>
        <v>//</v>
      </c>
    </row>
    <row r="15" spans="1:14" ht="32.25" customHeight="1" x14ac:dyDescent="0.15">
      <c r="A15" s="30">
        <v>10</v>
      </c>
      <c r="B15" s="29">
        <f>別紙2_役員等名簿!$M$11</f>
        <v>0</v>
      </c>
      <c r="C15" s="31">
        <f>別紙2_役員等名簿!P35</f>
        <v>0</v>
      </c>
      <c r="D15" s="31">
        <f>別紙2_役員等名簿!M35</f>
        <v>0</v>
      </c>
      <c r="E15" s="31">
        <f>別紙2_役員等名簿!B36</f>
        <v>0</v>
      </c>
      <c r="F15" s="31">
        <f>別紙2_役員等名簿!B35</f>
        <v>0</v>
      </c>
      <c r="G15" s="30" t="str">
        <f t="shared" si="0"/>
        <v>//</v>
      </c>
      <c r="H15" s="30" t="str">
        <f t="shared" si="1"/>
        <v>//</v>
      </c>
      <c r="I15" s="30" t="str">
        <f t="shared" si="2"/>
        <v>//</v>
      </c>
      <c r="J15" s="30" t="str">
        <f t="shared" si="3"/>
        <v>//</v>
      </c>
      <c r="K15" s="30">
        <f>別紙2_役員等名簿!K35</f>
        <v>0</v>
      </c>
      <c r="L15" s="30"/>
      <c r="N15" s="33" t="str">
        <f>別紙2_役員等名簿!H35&amp;"/"&amp;別紙2_役員等名簿!I35&amp;"/"&amp;別紙2_役員等名簿!J35</f>
        <v>//</v>
      </c>
    </row>
  </sheetData>
  <sheetProtection sheet="1" objects="1" scenarios="1"/>
  <autoFilter ref="A5:L15" xr:uid="{00000000-0009-0000-0000-00000D000000}"/>
  <mergeCells count="9">
    <mergeCell ref="G4:J4"/>
    <mergeCell ref="K4:K5"/>
    <mergeCell ref="L4:L5"/>
    <mergeCell ref="A4:A5"/>
    <mergeCell ref="B4:B5"/>
    <mergeCell ref="C4:C5"/>
    <mergeCell ref="D4:D5"/>
    <mergeCell ref="E4:E5"/>
    <mergeCell ref="F4:F5"/>
  </mergeCells>
  <phoneticPr fontId="1"/>
  <pageMargins left="0.51181102362204722" right="0.47244094488188981" top="0.19685039370078741" bottom="0" header="0.51181102362204722" footer="0.51181102362204722"/>
  <pageSetup paperSize="9" scale="44"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sheetPr>
  <dimension ref="A2:S116"/>
  <sheetViews>
    <sheetView workbookViewId="0"/>
  </sheetViews>
  <sheetFormatPr defaultColWidth="8.6640625" defaultRowHeight="14.25" x14ac:dyDescent="0.15"/>
  <cols>
    <col min="1" max="19" width="10.5" customWidth="1"/>
  </cols>
  <sheetData>
    <row r="2" spans="1:19" ht="12.75" customHeight="1" x14ac:dyDescent="0.15">
      <c r="A2" s="2"/>
    </row>
    <row r="3" spans="1:19" ht="18" x14ac:dyDescent="0.15">
      <c r="A3" s="34" t="s">
        <v>125</v>
      </c>
      <c r="B3" s="38" t="s">
        <v>126</v>
      </c>
      <c r="C3" s="38" t="s">
        <v>132</v>
      </c>
      <c r="D3" s="38" t="s">
        <v>127</v>
      </c>
      <c r="E3" s="38" t="s">
        <v>128</v>
      </c>
      <c r="F3" s="38" t="s">
        <v>129</v>
      </c>
      <c r="G3" s="38" t="s">
        <v>130</v>
      </c>
      <c r="H3" s="38" t="s">
        <v>133</v>
      </c>
      <c r="I3" s="38" t="s">
        <v>134</v>
      </c>
      <c r="J3" s="38" t="s">
        <v>135</v>
      </c>
      <c r="K3" s="38" t="s">
        <v>136</v>
      </c>
      <c r="L3" s="38" t="s">
        <v>137</v>
      </c>
      <c r="M3" s="38" t="s">
        <v>138</v>
      </c>
      <c r="N3" s="38" t="s">
        <v>139</v>
      </c>
      <c r="O3" s="38" t="s">
        <v>140</v>
      </c>
      <c r="P3" s="38" t="s">
        <v>141</v>
      </c>
      <c r="Q3" s="38" t="s">
        <v>131</v>
      </c>
      <c r="R3" s="38" t="s">
        <v>142</v>
      </c>
      <c r="S3" s="38" t="s">
        <v>143</v>
      </c>
    </row>
    <row r="4" spans="1:19" x14ac:dyDescent="0.15">
      <c r="A4" s="34" t="s">
        <v>22</v>
      </c>
      <c r="B4" s="36" t="s">
        <v>27</v>
      </c>
      <c r="C4" s="36" t="s">
        <v>32</v>
      </c>
      <c r="D4" s="36" t="s">
        <v>35</v>
      </c>
      <c r="E4" s="34" t="s">
        <v>42</v>
      </c>
      <c r="F4" s="34" t="s">
        <v>85</v>
      </c>
      <c r="G4" s="34" t="s">
        <v>93</v>
      </c>
      <c r="H4" s="34" t="s">
        <v>102</v>
      </c>
      <c r="I4" s="35" t="s">
        <v>23</v>
      </c>
      <c r="J4" s="37" t="s">
        <v>44</v>
      </c>
      <c r="K4" s="34" t="s">
        <v>57</v>
      </c>
      <c r="L4" s="34" t="s">
        <v>64</v>
      </c>
      <c r="M4" s="34" t="s">
        <v>73</v>
      </c>
      <c r="N4" s="34" t="s">
        <v>80</v>
      </c>
      <c r="O4" s="34" t="s">
        <v>86</v>
      </c>
      <c r="P4" s="34" t="s">
        <v>91</v>
      </c>
      <c r="Q4" s="34" t="s">
        <v>97</v>
      </c>
      <c r="R4" s="34" t="s">
        <v>101</v>
      </c>
      <c r="S4" s="34" t="s">
        <v>118</v>
      </c>
    </row>
    <row r="5" spans="1:19" x14ac:dyDescent="0.15">
      <c r="A5" s="34" t="s">
        <v>24</v>
      </c>
      <c r="B5" s="34" t="s">
        <v>29</v>
      </c>
      <c r="C5" s="19"/>
      <c r="D5" s="36" t="s">
        <v>37</v>
      </c>
      <c r="E5" s="34" t="s">
        <v>43</v>
      </c>
      <c r="F5" s="34" t="s">
        <v>87</v>
      </c>
      <c r="G5" s="34" t="s">
        <v>95</v>
      </c>
      <c r="H5" s="34" t="s">
        <v>104</v>
      </c>
      <c r="I5" s="35" t="s">
        <v>25</v>
      </c>
      <c r="J5" s="37" t="s">
        <v>46</v>
      </c>
      <c r="K5" s="34" t="s">
        <v>59</v>
      </c>
      <c r="L5" s="34" t="s">
        <v>66</v>
      </c>
      <c r="M5" s="34" t="s">
        <v>75</v>
      </c>
      <c r="N5" s="34" t="s">
        <v>82</v>
      </c>
      <c r="O5" s="34" t="s">
        <v>88</v>
      </c>
      <c r="P5" s="34" t="s">
        <v>92</v>
      </c>
      <c r="Q5" s="34" t="s">
        <v>99</v>
      </c>
      <c r="R5" s="34" t="s">
        <v>103</v>
      </c>
      <c r="S5" s="34" t="s">
        <v>119</v>
      </c>
    </row>
    <row r="6" spans="1:19" x14ac:dyDescent="0.15">
      <c r="A6" s="19"/>
      <c r="B6" s="19"/>
      <c r="C6" s="19"/>
      <c r="D6" s="36" t="s">
        <v>39</v>
      </c>
      <c r="E6" s="34" t="s">
        <v>45</v>
      </c>
      <c r="F6" s="34" t="s">
        <v>89</v>
      </c>
      <c r="G6" s="34" t="s">
        <v>96</v>
      </c>
      <c r="H6" s="34" t="s">
        <v>106</v>
      </c>
      <c r="I6" s="35" t="s">
        <v>26</v>
      </c>
      <c r="J6" s="37" t="s">
        <v>48</v>
      </c>
      <c r="K6" s="34" t="s">
        <v>61</v>
      </c>
      <c r="L6" s="34" t="s">
        <v>68</v>
      </c>
      <c r="M6" s="34" t="s">
        <v>77</v>
      </c>
      <c r="N6" s="34" t="s">
        <v>84</v>
      </c>
      <c r="O6" s="19"/>
      <c r="P6" s="34" t="s">
        <v>94</v>
      </c>
      <c r="Q6" s="19"/>
      <c r="R6" s="34" t="s">
        <v>105</v>
      </c>
      <c r="S6" s="19"/>
    </row>
    <row r="7" spans="1:19" x14ac:dyDescent="0.15">
      <c r="A7" s="19"/>
      <c r="B7" s="19"/>
      <c r="C7" s="19"/>
      <c r="D7" s="19"/>
      <c r="E7" s="34" t="s">
        <v>47</v>
      </c>
      <c r="F7" s="34" t="s">
        <v>90</v>
      </c>
      <c r="G7" s="34" t="s">
        <v>98</v>
      </c>
      <c r="H7" s="34" t="s">
        <v>108</v>
      </c>
      <c r="I7" s="35" t="s">
        <v>28</v>
      </c>
      <c r="J7" s="37" t="s">
        <v>50</v>
      </c>
      <c r="K7" s="19"/>
      <c r="L7" s="34" t="s">
        <v>70</v>
      </c>
      <c r="M7" s="19"/>
      <c r="N7" s="19"/>
      <c r="O7" s="19"/>
      <c r="P7" s="19"/>
      <c r="Q7" s="19"/>
      <c r="R7" s="34" t="s">
        <v>107</v>
      </c>
      <c r="S7" s="19"/>
    </row>
    <row r="8" spans="1:19" x14ac:dyDescent="0.15">
      <c r="A8" s="19"/>
      <c r="B8" s="19"/>
      <c r="C8" s="19"/>
      <c r="D8" s="19"/>
      <c r="E8" s="34" t="s">
        <v>49</v>
      </c>
      <c r="F8" s="19"/>
      <c r="G8" s="34" t="s">
        <v>100</v>
      </c>
      <c r="H8" s="34" t="s">
        <v>110</v>
      </c>
      <c r="I8" s="35" t="s">
        <v>30</v>
      </c>
      <c r="J8" s="37" t="s">
        <v>52</v>
      </c>
      <c r="K8" s="19"/>
      <c r="L8" s="19"/>
      <c r="M8" s="19"/>
      <c r="N8" s="19"/>
      <c r="O8" s="19"/>
      <c r="P8" s="19"/>
      <c r="Q8" s="19"/>
      <c r="R8" s="34" t="s">
        <v>109</v>
      </c>
      <c r="S8" s="19"/>
    </row>
    <row r="9" spans="1:19" x14ac:dyDescent="0.15">
      <c r="A9" s="19"/>
      <c r="B9" s="19"/>
      <c r="C9" s="19"/>
      <c r="D9" s="19"/>
      <c r="E9" s="34" t="s">
        <v>51</v>
      </c>
      <c r="F9" s="19"/>
      <c r="G9" s="19"/>
      <c r="H9" s="34" t="s">
        <v>112</v>
      </c>
      <c r="I9" s="35" t="s">
        <v>31</v>
      </c>
      <c r="J9" s="37" t="s">
        <v>54</v>
      </c>
      <c r="K9" s="19"/>
      <c r="L9" s="19"/>
      <c r="M9" s="19"/>
      <c r="N9" s="19"/>
      <c r="O9" s="19"/>
      <c r="P9" s="19"/>
      <c r="Q9" s="19"/>
      <c r="R9" s="34" t="s">
        <v>111</v>
      </c>
      <c r="S9" s="19"/>
    </row>
    <row r="10" spans="1:19" x14ac:dyDescent="0.15">
      <c r="A10" s="19"/>
      <c r="B10" s="19"/>
      <c r="C10" s="19"/>
      <c r="D10" s="19"/>
      <c r="E10" s="34" t="s">
        <v>53</v>
      </c>
      <c r="F10" s="19"/>
      <c r="G10" s="19"/>
      <c r="H10" s="34" t="s">
        <v>114</v>
      </c>
      <c r="I10" s="35" t="s">
        <v>33</v>
      </c>
      <c r="J10" s="19"/>
      <c r="K10" s="19"/>
      <c r="L10" s="19"/>
      <c r="M10" s="19"/>
      <c r="N10" s="19"/>
      <c r="O10" s="19"/>
      <c r="P10" s="19"/>
      <c r="Q10" s="19"/>
      <c r="R10" s="34" t="s">
        <v>113</v>
      </c>
      <c r="S10" s="19"/>
    </row>
    <row r="11" spans="1:19" x14ac:dyDescent="0.15">
      <c r="A11" s="19"/>
      <c r="B11" s="19"/>
      <c r="C11" s="19"/>
      <c r="D11" s="19"/>
      <c r="E11" s="34" t="s">
        <v>55</v>
      </c>
      <c r="F11" s="19"/>
      <c r="G11" s="19"/>
      <c r="H11" s="34" t="s">
        <v>116</v>
      </c>
      <c r="I11" s="35" t="s">
        <v>34</v>
      </c>
      <c r="J11" s="19"/>
      <c r="K11" s="19"/>
      <c r="L11" s="19"/>
      <c r="M11" s="19"/>
      <c r="N11" s="19"/>
      <c r="O11" s="19"/>
      <c r="P11" s="19"/>
      <c r="Q11" s="19"/>
      <c r="R11" s="34" t="s">
        <v>115</v>
      </c>
      <c r="S11" s="19"/>
    </row>
    <row r="12" spans="1:19" x14ac:dyDescent="0.15">
      <c r="A12" s="19"/>
      <c r="B12" s="19"/>
      <c r="C12" s="19"/>
      <c r="D12" s="19"/>
      <c r="E12" s="34" t="s">
        <v>56</v>
      </c>
      <c r="F12" s="19"/>
      <c r="G12" s="19"/>
      <c r="H12" s="19"/>
      <c r="I12" s="34" t="s">
        <v>36</v>
      </c>
      <c r="J12" s="19"/>
      <c r="K12" s="19"/>
      <c r="L12" s="19"/>
      <c r="M12" s="19"/>
      <c r="N12" s="19"/>
      <c r="O12" s="19"/>
      <c r="P12" s="19"/>
      <c r="Q12" s="19"/>
      <c r="R12" s="34" t="s">
        <v>117</v>
      </c>
      <c r="S12" s="19"/>
    </row>
    <row r="13" spans="1:19" x14ac:dyDescent="0.15">
      <c r="A13" s="19"/>
      <c r="B13" s="19"/>
      <c r="C13" s="19"/>
      <c r="D13" s="19"/>
      <c r="E13" s="34" t="s">
        <v>58</v>
      </c>
      <c r="F13" s="19"/>
      <c r="G13" s="19"/>
      <c r="H13" s="19"/>
      <c r="I13" s="34" t="s">
        <v>38</v>
      </c>
      <c r="J13" s="19"/>
      <c r="K13" s="19"/>
      <c r="L13" s="19"/>
      <c r="M13" s="19"/>
      <c r="N13" s="19"/>
      <c r="O13" s="19"/>
      <c r="P13" s="19"/>
      <c r="Q13" s="19"/>
      <c r="R13" s="19"/>
      <c r="S13" s="19"/>
    </row>
    <row r="14" spans="1:19" x14ac:dyDescent="0.15">
      <c r="A14" s="19"/>
      <c r="B14" s="19"/>
      <c r="C14" s="19"/>
      <c r="D14" s="19"/>
      <c r="E14" s="34" t="s">
        <v>60</v>
      </c>
      <c r="F14" s="19"/>
      <c r="G14" s="19"/>
      <c r="H14" s="19"/>
      <c r="I14" s="34" t="s">
        <v>40</v>
      </c>
      <c r="J14" s="19"/>
      <c r="K14" s="19"/>
      <c r="L14" s="19"/>
      <c r="M14" s="19"/>
      <c r="N14" s="19"/>
      <c r="O14" s="19"/>
      <c r="P14" s="19"/>
      <c r="Q14" s="19"/>
      <c r="R14" s="19"/>
      <c r="S14" s="19"/>
    </row>
    <row r="15" spans="1:19" x14ac:dyDescent="0.15">
      <c r="A15" s="19"/>
      <c r="B15" s="19"/>
      <c r="C15" s="19"/>
      <c r="D15" s="19"/>
      <c r="E15" s="34" t="s">
        <v>62</v>
      </c>
      <c r="F15" s="19"/>
      <c r="G15" s="19"/>
      <c r="H15" s="19"/>
      <c r="I15" s="34" t="s">
        <v>41</v>
      </c>
      <c r="J15" s="19"/>
      <c r="K15" s="19"/>
      <c r="L15" s="19"/>
      <c r="M15" s="19"/>
      <c r="N15" s="19"/>
      <c r="O15" s="19"/>
      <c r="P15" s="19"/>
      <c r="Q15" s="19"/>
      <c r="R15" s="19"/>
      <c r="S15" s="19"/>
    </row>
    <row r="16" spans="1:19" x14ac:dyDescent="0.15">
      <c r="A16" s="19"/>
      <c r="B16" s="19"/>
      <c r="C16" s="19"/>
      <c r="D16" s="19"/>
      <c r="E16" s="34" t="s">
        <v>63</v>
      </c>
      <c r="F16" s="19"/>
      <c r="G16" s="19"/>
      <c r="H16" s="19"/>
      <c r="I16" s="19"/>
      <c r="J16" s="19"/>
      <c r="K16" s="19"/>
      <c r="L16" s="19"/>
      <c r="M16" s="19"/>
      <c r="N16" s="19"/>
      <c r="O16" s="19"/>
      <c r="P16" s="19"/>
      <c r="Q16" s="19"/>
      <c r="R16" s="19"/>
      <c r="S16" s="19"/>
    </row>
    <row r="17" spans="1:19" x14ac:dyDescent="0.15">
      <c r="A17" s="19"/>
      <c r="B17" s="19"/>
      <c r="C17" s="19"/>
      <c r="D17" s="19"/>
      <c r="E17" s="34" t="s">
        <v>65</v>
      </c>
      <c r="F17" s="19"/>
      <c r="G17" s="19"/>
      <c r="H17" s="19"/>
      <c r="I17" s="19"/>
      <c r="J17" s="19"/>
      <c r="K17" s="19"/>
      <c r="L17" s="19"/>
      <c r="M17" s="19"/>
      <c r="N17" s="19"/>
      <c r="O17" s="19"/>
      <c r="P17" s="19"/>
      <c r="Q17" s="19"/>
      <c r="R17" s="19"/>
      <c r="S17" s="19"/>
    </row>
    <row r="18" spans="1:19" x14ac:dyDescent="0.15">
      <c r="A18" s="19"/>
      <c r="B18" s="19"/>
      <c r="C18" s="19"/>
      <c r="D18" s="19"/>
      <c r="E18" s="34" t="s">
        <v>67</v>
      </c>
      <c r="F18" s="19"/>
      <c r="G18" s="19"/>
      <c r="H18" s="19"/>
      <c r="I18" s="19"/>
      <c r="J18" s="19"/>
      <c r="K18" s="19"/>
      <c r="L18" s="19"/>
      <c r="M18" s="19"/>
      <c r="N18" s="19"/>
      <c r="O18" s="19"/>
      <c r="P18" s="19"/>
      <c r="Q18" s="19"/>
      <c r="R18" s="19"/>
      <c r="S18" s="19"/>
    </row>
    <row r="19" spans="1:19" x14ac:dyDescent="0.15">
      <c r="A19" s="19"/>
      <c r="B19" s="19"/>
      <c r="C19" s="19"/>
      <c r="D19" s="19"/>
      <c r="E19" s="34" t="s">
        <v>69</v>
      </c>
      <c r="F19" s="19"/>
      <c r="G19" s="19"/>
      <c r="H19" s="19"/>
      <c r="I19" s="19"/>
      <c r="J19" s="19"/>
      <c r="K19" s="19"/>
      <c r="L19" s="19"/>
      <c r="M19" s="19"/>
      <c r="N19" s="19"/>
      <c r="O19" s="19"/>
      <c r="P19" s="19"/>
      <c r="Q19" s="19"/>
      <c r="R19" s="19"/>
      <c r="S19" s="19"/>
    </row>
    <row r="20" spans="1:19" x14ac:dyDescent="0.15">
      <c r="A20" s="19"/>
      <c r="B20" s="19"/>
      <c r="C20" s="19"/>
      <c r="D20" s="19"/>
      <c r="E20" s="34" t="s">
        <v>71</v>
      </c>
      <c r="F20" s="19"/>
      <c r="G20" s="19"/>
      <c r="H20" s="19"/>
      <c r="I20" s="19"/>
      <c r="J20" s="19"/>
      <c r="K20" s="19"/>
      <c r="L20" s="19"/>
      <c r="M20" s="19"/>
      <c r="N20" s="19"/>
      <c r="O20" s="19"/>
      <c r="P20" s="19"/>
      <c r="Q20" s="19"/>
      <c r="R20" s="19"/>
      <c r="S20" s="19"/>
    </row>
    <row r="21" spans="1:19" x14ac:dyDescent="0.15">
      <c r="A21" s="19"/>
      <c r="B21" s="19"/>
      <c r="C21" s="19"/>
      <c r="D21" s="19"/>
      <c r="E21" s="34" t="s">
        <v>72</v>
      </c>
      <c r="F21" s="19"/>
      <c r="G21" s="19"/>
      <c r="H21" s="19"/>
      <c r="I21" s="19"/>
      <c r="J21" s="19"/>
      <c r="K21" s="19"/>
      <c r="L21" s="19"/>
      <c r="M21" s="19"/>
      <c r="N21" s="19"/>
      <c r="O21" s="19"/>
      <c r="P21" s="19"/>
      <c r="Q21" s="19"/>
      <c r="R21" s="19"/>
      <c r="S21" s="19"/>
    </row>
    <row r="22" spans="1:19" x14ac:dyDescent="0.15">
      <c r="A22" s="19"/>
      <c r="B22" s="19"/>
      <c r="C22" s="19"/>
      <c r="D22" s="19"/>
      <c r="E22" s="34" t="s">
        <v>74</v>
      </c>
      <c r="F22" s="19"/>
      <c r="G22" s="19"/>
      <c r="H22" s="19"/>
      <c r="I22" s="19"/>
      <c r="J22" s="19"/>
      <c r="K22" s="19"/>
      <c r="L22" s="19"/>
      <c r="M22" s="19"/>
      <c r="N22" s="19"/>
      <c r="O22" s="19"/>
      <c r="P22" s="19"/>
      <c r="Q22" s="19"/>
      <c r="R22" s="19"/>
      <c r="S22" s="19"/>
    </row>
    <row r="23" spans="1:19" x14ac:dyDescent="0.15">
      <c r="A23" s="19"/>
      <c r="B23" s="19"/>
      <c r="C23" s="19"/>
      <c r="D23" s="19"/>
      <c r="E23" s="34" t="s">
        <v>76</v>
      </c>
      <c r="F23" s="19"/>
      <c r="G23" s="19"/>
      <c r="H23" s="19"/>
      <c r="I23" s="19"/>
      <c r="J23" s="19"/>
      <c r="K23" s="19"/>
      <c r="L23" s="19"/>
      <c r="M23" s="19"/>
      <c r="N23" s="19"/>
      <c r="O23" s="19"/>
      <c r="P23" s="19"/>
      <c r="Q23" s="19"/>
      <c r="R23" s="19"/>
      <c r="S23" s="19"/>
    </row>
    <row r="24" spans="1:19" x14ac:dyDescent="0.15">
      <c r="A24" s="19"/>
      <c r="B24" s="19"/>
      <c r="C24" s="19"/>
      <c r="D24" s="19"/>
      <c r="E24" s="34" t="s">
        <v>78</v>
      </c>
      <c r="F24" s="19"/>
      <c r="G24" s="19"/>
      <c r="H24" s="19"/>
      <c r="I24" s="19"/>
      <c r="J24" s="19"/>
      <c r="K24" s="19"/>
      <c r="L24" s="19"/>
      <c r="M24" s="19"/>
      <c r="N24" s="19"/>
      <c r="O24" s="19"/>
      <c r="P24" s="19"/>
      <c r="Q24" s="19"/>
      <c r="R24" s="19"/>
      <c r="S24" s="19"/>
    </row>
    <row r="25" spans="1:19" x14ac:dyDescent="0.15">
      <c r="A25" s="19"/>
      <c r="B25" s="19"/>
      <c r="C25" s="19"/>
      <c r="D25" s="19"/>
      <c r="E25" s="34" t="s">
        <v>79</v>
      </c>
      <c r="F25" s="19"/>
      <c r="G25" s="19"/>
      <c r="H25" s="19"/>
      <c r="I25" s="19"/>
      <c r="J25" s="19"/>
      <c r="K25" s="19"/>
      <c r="L25" s="19"/>
      <c r="M25" s="19"/>
      <c r="N25" s="19"/>
      <c r="O25" s="19"/>
      <c r="P25" s="19"/>
      <c r="Q25" s="19"/>
      <c r="R25" s="19"/>
      <c r="S25" s="19"/>
    </row>
    <row r="26" spans="1:19" x14ac:dyDescent="0.15">
      <c r="A26" s="19"/>
      <c r="B26" s="19"/>
      <c r="C26" s="19"/>
      <c r="D26" s="19"/>
      <c r="E26" s="34" t="s">
        <v>81</v>
      </c>
      <c r="F26" s="19"/>
      <c r="G26" s="19"/>
      <c r="H26" s="19"/>
      <c r="I26" s="19"/>
      <c r="J26" s="19"/>
      <c r="K26" s="19"/>
      <c r="L26" s="19"/>
      <c r="M26" s="19"/>
      <c r="N26" s="19"/>
      <c r="O26" s="19"/>
      <c r="P26" s="19"/>
      <c r="Q26" s="19"/>
      <c r="R26" s="19"/>
      <c r="S26" s="19"/>
    </row>
    <row r="27" spans="1:19" x14ac:dyDescent="0.15">
      <c r="A27" s="19"/>
      <c r="B27" s="19"/>
      <c r="C27" s="19"/>
      <c r="D27" s="19"/>
      <c r="E27" s="34" t="s">
        <v>83</v>
      </c>
      <c r="F27" s="19"/>
      <c r="G27" s="19"/>
      <c r="H27" s="19"/>
      <c r="I27" s="19"/>
      <c r="J27" s="19"/>
      <c r="K27" s="19"/>
      <c r="L27" s="19"/>
      <c r="M27" s="19"/>
      <c r="N27" s="19"/>
      <c r="O27" s="19"/>
      <c r="P27" s="19"/>
      <c r="Q27" s="19"/>
      <c r="R27" s="19"/>
      <c r="S27" s="19"/>
    </row>
    <row r="115" spans="1:1" ht="18" x14ac:dyDescent="0.15">
      <c r="A115" s="6" t="s">
        <v>120</v>
      </c>
    </row>
    <row r="116" spans="1:1" x14ac:dyDescent="0.15">
      <c r="A116" s="5"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26</vt:i4>
      </vt:variant>
    </vt:vector>
  </HeadingPairs>
  <TitlesOfParts>
    <vt:vector size="37" baseType="lpstr">
      <vt:lpstr>1号-1</vt:lpstr>
      <vt:lpstr>1号-2</vt:lpstr>
      <vt:lpstr>1号-3</vt:lpstr>
      <vt:lpstr>別紙１_宣誓・同意書</vt:lpstr>
      <vt:lpstr>別紙2_役員等名簿</vt:lpstr>
      <vt:lpstr>別紙3_経費明細</vt:lpstr>
      <vt:lpstr>1号-4</vt:lpstr>
      <vt:lpstr>チェックリスト</vt:lpstr>
      <vt:lpstr>マスタ集計用</vt:lpstr>
      <vt:lpstr>警察照会用</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'1号-4'!Print_Area</vt:lpstr>
      <vt:lpstr>チェックリスト!Print_Area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2024-10-23T00:45:05Z</cp:lastPrinted>
  <dcterms:created xsi:type="dcterms:W3CDTF">2022-03-18T10:19:03Z</dcterms:created>
  <dcterms:modified xsi:type="dcterms:W3CDTF">2024-12-12T08:45:14Z</dcterms:modified>
</cp:coreProperties>
</file>